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G:\chat_bot_invoice\"/>
    </mc:Choice>
  </mc:AlternateContent>
  <xr:revisionPtr revIDLastSave="0" documentId="13_ncr:1_{2C46734A-502E-4BC0-B94E-482BB4BD97E2}" xr6:coauthVersionLast="47" xr6:coauthVersionMax="47" xr10:uidLastSave="{00000000-0000-0000-0000-000000000000}"/>
  <bookViews>
    <workbookView xWindow="-108" yWindow="-108" windowWidth="23256" windowHeight="12456" firstSheet="7" activeTab="7" xr2:uid="{00000000-000D-0000-FFFF-FFFF00000000}"/>
  </bookViews>
  <sheets>
    <sheet name="VSA" sheetId="2" state="hidden" r:id="rId1"/>
    <sheet name="VSA_12.03" sheetId="3" state="hidden" r:id="rId2"/>
    <sheet name="Quách_14.03" sheetId="4" state="hidden" r:id="rId3"/>
    <sheet name="Thiên Hy Long _ 18.03" sheetId="5" state="hidden" r:id="rId4"/>
    <sheet name="Cơ điện A&amp;E" sheetId="6" state="hidden" r:id="rId5"/>
    <sheet name="Thư_20.03" sheetId="8" state="hidden" r:id="rId6"/>
    <sheet name="Cao Đức_21.03" sheetId="9" state="hidden" r:id="rId7"/>
    <sheet name="Lẻ" sheetId="10" r:id="rId8"/>
    <sheet name="Tuấn PDU" sheetId="11" state="hidden" r:id="rId9"/>
    <sheet name="Butraco_19.03" sheetId="12" state="hidden" r:id="rId10"/>
    <sheet name="VSA_26.03" sheetId="13" state="hidden" r:id="rId11"/>
    <sheet name="Quang Anh ADS Xeon" sheetId="14" state="hidden" r:id="rId12"/>
    <sheet name="Bản sao của Butraco_19.03" sheetId="15" state="hidden" r:id="rId13"/>
    <sheet name="Anh Tùng_21.03" sheetId="16" state="hidden" r:id="rId14"/>
    <sheet name="Gia long" sheetId="17" state="hidden" r:id="rId15"/>
    <sheet name="Báo giá cạnh tranh" sheetId="18" state="hidden" r:id="rId16"/>
    <sheet name="KTHO VŨ (14.03)" sheetId="19" state="hidden" r:id="rId17"/>
    <sheet name="GragonGaming_18.03" sheetId="20" state="hidden" r:id="rId18"/>
    <sheet name="19.02_40PC" sheetId="22" state="hidden" r:id="rId19"/>
    <sheet name="Anh thành QT_25.02" sheetId="23" state="hidden"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 i="10" l="1"/>
  <c r="I15" i="10"/>
  <c r="I16" i="10" s="1"/>
  <c r="J16" i="10" s="1"/>
  <c r="G10" i="10"/>
  <c r="G11" i="10"/>
  <c r="G12" i="10"/>
  <c r="G13" i="10"/>
  <c r="G14" i="10"/>
  <c r="G9" i="10"/>
  <c r="G15" i="10" s="1"/>
  <c r="J33" i="23"/>
  <c r="P32" i="23"/>
  <c r="L32" i="23"/>
  <c r="K32" i="23"/>
  <c r="G32" i="23"/>
  <c r="M32" i="23" s="1"/>
  <c r="N32" i="23" s="1"/>
  <c r="P31" i="23"/>
  <c r="L31" i="23"/>
  <c r="K31" i="23"/>
  <c r="G31" i="23"/>
  <c r="M31" i="23" s="1"/>
  <c r="N31" i="23" s="1"/>
  <c r="P30" i="23"/>
  <c r="L30" i="23"/>
  <c r="K30" i="23"/>
  <c r="M30" i="23" s="1"/>
  <c r="N30" i="23" s="1"/>
  <c r="G30" i="23"/>
  <c r="P29" i="23"/>
  <c r="N29" i="23"/>
  <c r="M29" i="23"/>
  <c r="L29" i="23"/>
  <c r="K29" i="23"/>
  <c r="G29" i="23"/>
  <c r="P28" i="23"/>
  <c r="M28" i="23"/>
  <c r="N28" i="23" s="1"/>
  <c r="L28" i="23"/>
  <c r="K28" i="23"/>
  <c r="G28" i="23"/>
  <c r="P27" i="23"/>
  <c r="L27" i="23"/>
  <c r="K27" i="23"/>
  <c r="G27" i="23"/>
  <c r="M27" i="23" s="1"/>
  <c r="N27" i="23" s="1"/>
  <c r="P26" i="23"/>
  <c r="L26" i="23"/>
  <c r="K26" i="23"/>
  <c r="G26" i="23"/>
  <c r="M26" i="23" s="1"/>
  <c r="N26" i="23" s="1"/>
  <c r="A26" i="23"/>
  <c r="A27" i="23" s="1"/>
  <c r="A28" i="23" s="1"/>
  <c r="A29" i="23" s="1"/>
  <c r="A30" i="23" s="1"/>
  <c r="A31" i="23" s="1"/>
  <c r="A32" i="23" s="1"/>
  <c r="P25" i="23"/>
  <c r="L25" i="23"/>
  <c r="K25" i="23"/>
  <c r="G25" i="23"/>
  <c r="M25" i="23" s="1"/>
  <c r="N25" i="23" s="1"/>
  <c r="A25" i="23"/>
  <c r="P24" i="23"/>
  <c r="L24" i="23"/>
  <c r="K24" i="23"/>
  <c r="M24" i="23" s="1"/>
  <c r="N24" i="23" s="1"/>
  <c r="G24" i="23"/>
  <c r="A24" i="23"/>
  <c r="P23" i="23"/>
  <c r="N23" i="23"/>
  <c r="M23" i="23"/>
  <c r="L23" i="23"/>
  <c r="L33" i="23" s="1"/>
  <c r="K23" i="23"/>
  <c r="K33" i="23" s="1"/>
  <c r="G23" i="23"/>
  <c r="P21" i="23"/>
  <c r="J21" i="23"/>
  <c r="P20" i="23"/>
  <c r="M20" i="23"/>
  <c r="N20" i="23" s="1"/>
  <c r="L20" i="23"/>
  <c r="K20" i="23"/>
  <c r="G20" i="23"/>
  <c r="P19" i="23"/>
  <c r="L19" i="23"/>
  <c r="K19" i="23"/>
  <c r="G19" i="23"/>
  <c r="M19" i="23" s="1"/>
  <c r="N19" i="23" s="1"/>
  <c r="P18" i="23"/>
  <c r="L18" i="23"/>
  <c r="K18" i="23"/>
  <c r="G18" i="23"/>
  <c r="M18" i="23" s="1"/>
  <c r="N18" i="23" s="1"/>
  <c r="P17" i="23"/>
  <c r="L17" i="23"/>
  <c r="K17" i="23"/>
  <c r="G17" i="23"/>
  <c r="M17" i="23" s="1"/>
  <c r="N17" i="23" s="1"/>
  <c r="P16" i="23"/>
  <c r="L16" i="23"/>
  <c r="K16" i="23"/>
  <c r="M16" i="23" s="1"/>
  <c r="N16" i="23" s="1"/>
  <c r="G16" i="23"/>
  <c r="P15" i="23"/>
  <c r="N15" i="23"/>
  <c r="M15" i="23"/>
  <c r="L15" i="23"/>
  <c r="K15" i="23"/>
  <c r="G15" i="23"/>
  <c r="P14" i="23"/>
  <c r="L14" i="23"/>
  <c r="K14" i="23"/>
  <c r="G14" i="23"/>
  <c r="M14" i="23" s="1"/>
  <c r="N14" i="23" s="1"/>
  <c r="P13" i="23"/>
  <c r="N13" i="23"/>
  <c r="M13" i="23"/>
  <c r="L13" i="23"/>
  <c r="K13" i="23"/>
  <c r="G13" i="23"/>
  <c r="P12" i="23"/>
  <c r="L12" i="23"/>
  <c r="K12" i="23"/>
  <c r="G12" i="23"/>
  <c r="M12" i="23" s="1"/>
  <c r="N12" i="23" s="1"/>
  <c r="A12" i="23"/>
  <c r="A13" i="23" s="1"/>
  <c r="A14" i="23" s="1"/>
  <c r="A15" i="23" s="1"/>
  <c r="A16" i="23" s="1"/>
  <c r="A17" i="23" s="1"/>
  <c r="A18" i="23" s="1"/>
  <c r="A19" i="23" s="1"/>
  <c r="A20" i="23" s="1"/>
  <c r="P11" i="23"/>
  <c r="L11" i="23"/>
  <c r="K11" i="23"/>
  <c r="G11" i="23"/>
  <c r="M11" i="23" s="1"/>
  <c r="N11" i="23" s="1"/>
  <c r="A11" i="23"/>
  <c r="P10" i="23"/>
  <c r="N10" i="23"/>
  <c r="M10" i="23"/>
  <c r="L10" i="23"/>
  <c r="L21" i="23" s="1"/>
  <c r="K10" i="23"/>
  <c r="K21" i="23" s="1"/>
  <c r="G10" i="23"/>
  <c r="G21" i="23" s="1"/>
  <c r="S9" i="23"/>
  <c r="K40" i="22"/>
  <c r="G40" i="22"/>
  <c r="K39" i="22"/>
  <c r="G39" i="22"/>
  <c r="K38" i="22"/>
  <c r="G38" i="22"/>
  <c r="K37" i="22"/>
  <c r="G37" i="22"/>
  <c r="A37" i="22"/>
  <c r="A38" i="22" s="1"/>
  <c r="A39" i="22" s="1"/>
  <c r="A40" i="22" s="1"/>
  <c r="K36" i="22"/>
  <c r="G36" i="22"/>
  <c r="A36" i="22"/>
  <c r="M35" i="22"/>
  <c r="K35" i="22"/>
  <c r="G35" i="22"/>
  <c r="J32" i="22"/>
  <c r="N31" i="22"/>
  <c r="M31" i="22"/>
  <c r="L31" i="22"/>
  <c r="K31" i="22"/>
  <c r="G31" i="22"/>
  <c r="N30" i="22"/>
  <c r="M30" i="22"/>
  <c r="L30" i="22"/>
  <c r="K30" i="22"/>
  <c r="G30" i="22"/>
  <c r="N29" i="22"/>
  <c r="M29" i="22"/>
  <c r="L29" i="22"/>
  <c r="K29" i="22"/>
  <c r="G29" i="22"/>
  <c r="N28" i="22"/>
  <c r="M28" i="22"/>
  <c r="L28" i="22"/>
  <c r="K28" i="22"/>
  <c r="G28" i="22"/>
  <c r="A28" i="22"/>
  <c r="A29" i="22" s="1"/>
  <c r="A30" i="22" s="1"/>
  <c r="A31" i="22" s="1"/>
  <c r="N27" i="22"/>
  <c r="M27" i="22"/>
  <c r="M32" i="22" s="1"/>
  <c r="L27" i="22"/>
  <c r="L32" i="22" s="1"/>
  <c r="K27" i="22"/>
  <c r="K32" i="22" s="1"/>
  <c r="G27" i="22"/>
  <c r="G32" i="22" s="1"/>
  <c r="M25" i="22"/>
  <c r="N25" i="22" s="1"/>
  <c r="J25" i="22"/>
  <c r="M24" i="22"/>
  <c r="N24" i="22" s="1"/>
  <c r="L24" i="22"/>
  <c r="K24" i="22"/>
  <c r="G24" i="22"/>
  <c r="A24" i="22"/>
  <c r="M23" i="22"/>
  <c r="N23" i="22" s="1"/>
  <c r="L23" i="22"/>
  <c r="L25" i="22" s="1"/>
  <c r="K23" i="22"/>
  <c r="K25" i="22" s="1"/>
  <c r="G23" i="22"/>
  <c r="G25" i="22" s="1"/>
  <c r="L21" i="22"/>
  <c r="J21" i="22"/>
  <c r="L20" i="22"/>
  <c r="K20" i="22"/>
  <c r="G20" i="22"/>
  <c r="M20" i="22" s="1"/>
  <c r="N20" i="22" s="1"/>
  <c r="L19" i="22"/>
  <c r="K19" i="22"/>
  <c r="G19" i="22"/>
  <c r="M19" i="22" s="1"/>
  <c r="N19" i="22" s="1"/>
  <c r="L18" i="22"/>
  <c r="K18" i="22"/>
  <c r="G18" i="22"/>
  <c r="M18" i="22" s="1"/>
  <c r="N18" i="22" s="1"/>
  <c r="L17" i="22"/>
  <c r="K17" i="22"/>
  <c r="G17" i="22"/>
  <c r="M17" i="22" s="1"/>
  <c r="N17" i="22" s="1"/>
  <c r="L16" i="22"/>
  <c r="K16" i="22"/>
  <c r="G16" i="22"/>
  <c r="M16" i="22" s="1"/>
  <c r="N16" i="22" s="1"/>
  <c r="L15" i="22"/>
  <c r="K15" i="22"/>
  <c r="G15" i="22"/>
  <c r="M15" i="22" s="1"/>
  <c r="N15" i="22" s="1"/>
  <c r="L14" i="22"/>
  <c r="K14" i="22"/>
  <c r="G14" i="22"/>
  <c r="M14" i="22" s="1"/>
  <c r="N14" i="22" s="1"/>
  <c r="L13" i="22"/>
  <c r="K13" i="22"/>
  <c r="G13" i="22"/>
  <c r="M13" i="22" s="1"/>
  <c r="N13" i="22" s="1"/>
  <c r="L12" i="22"/>
  <c r="K12" i="22"/>
  <c r="G12" i="22"/>
  <c r="M12" i="22" s="1"/>
  <c r="N12" i="22" s="1"/>
  <c r="L11" i="22"/>
  <c r="K11" i="22"/>
  <c r="G11" i="22"/>
  <c r="M11" i="22" s="1"/>
  <c r="N11" i="22" s="1"/>
  <c r="A11" i="22"/>
  <c r="A12" i="22" s="1"/>
  <c r="A13" i="22" s="1"/>
  <c r="A14" i="22" s="1"/>
  <c r="A15" i="22" s="1"/>
  <c r="A16" i="22" s="1"/>
  <c r="A17" i="22" s="1"/>
  <c r="A18" i="22" s="1"/>
  <c r="A19" i="22" s="1"/>
  <c r="A20" i="22" s="1"/>
  <c r="L10" i="22"/>
  <c r="K10" i="22"/>
  <c r="K21" i="22" s="1"/>
  <c r="G10" i="22"/>
  <c r="M10" i="22" s="1"/>
  <c r="I31" i="20"/>
  <c r="E31" i="20"/>
  <c r="K30" i="20"/>
  <c r="J30" i="20"/>
  <c r="F30" i="20"/>
  <c r="K29" i="20"/>
  <c r="J29" i="20"/>
  <c r="F29" i="20"/>
  <c r="L29" i="20" s="1"/>
  <c r="M29" i="20" s="1"/>
  <c r="K28" i="20"/>
  <c r="J28" i="20"/>
  <c r="F28" i="20"/>
  <c r="K27" i="20"/>
  <c r="J27" i="20"/>
  <c r="F27" i="20"/>
  <c r="L27" i="20" s="1"/>
  <c r="M27" i="20" s="1"/>
  <c r="M26" i="20"/>
  <c r="L26" i="20"/>
  <c r="K26" i="20"/>
  <c r="J26" i="20"/>
  <c r="F26" i="20"/>
  <c r="P25" i="20"/>
  <c r="Q25" i="20" s="1"/>
  <c r="M25" i="20"/>
  <c r="K25" i="20"/>
  <c r="J25" i="20"/>
  <c r="F25" i="20"/>
  <c r="L25" i="20" s="1"/>
  <c r="Q24" i="20"/>
  <c r="K24" i="20"/>
  <c r="J24" i="20"/>
  <c r="F24" i="20"/>
  <c r="L24" i="20" s="1"/>
  <c r="M24" i="20" s="1"/>
  <c r="Q23" i="20"/>
  <c r="K23" i="20"/>
  <c r="J23" i="20"/>
  <c r="F23" i="20"/>
  <c r="Q22" i="20"/>
  <c r="K22" i="20"/>
  <c r="J22" i="20"/>
  <c r="F22" i="20"/>
  <c r="A22" i="20"/>
  <c r="A23" i="20" s="1"/>
  <c r="A24" i="20" s="1"/>
  <c r="A25" i="20" s="1"/>
  <c r="A26" i="20" s="1"/>
  <c r="A27" i="20" s="1"/>
  <c r="A28" i="20" s="1"/>
  <c r="A29" i="20" s="1"/>
  <c r="A30" i="20" s="1"/>
  <c r="Q21" i="20"/>
  <c r="L21" i="20"/>
  <c r="K21" i="20"/>
  <c r="J21" i="20"/>
  <c r="F21" i="20"/>
  <c r="J20" i="20"/>
  <c r="I20" i="20"/>
  <c r="E20" i="20"/>
  <c r="L19" i="20"/>
  <c r="M19" i="20" s="1"/>
  <c r="K19" i="20"/>
  <c r="J19" i="20"/>
  <c r="F19" i="20"/>
  <c r="M18" i="20"/>
  <c r="L18" i="20"/>
  <c r="K18" i="20"/>
  <c r="J18" i="20"/>
  <c r="F18" i="20"/>
  <c r="M17" i="20"/>
  <c r="L17" i="20"/>
  <c r="K17" i="20"/>
  <c r="J17" i="20"/>
  <c r="F17" i="20"/>
  <c r="L16" i="20"/>
  <c r="M16" i="20" s="1"/>
  <c r="K16" i="20"/>
  <c r="J16" i="20"/>
  <c r="F16" i="20"/>
  <c r="M15" i="20"/>
  <c r="K15" i="20"/>
  <c r="J15" i="20"/>
  <c r="F15" i="20"/>
  <c r="L15" i="20" s="1"/>
  <c r="Q14" i="20"/>
  <c r="P14" i="20"/>
  <c r="K14" i="20"/>
  <c r="J14" i="20"/>
  <c r="F14" i="20"/>
  <c r="L14" i="20" s="1"/>
  <c r="M14" i="20" s="1"/>
  <c r="Q13" i="20"/>
  <c r="L13" i="20"/>
  <c r="M13" i="20" s="1"/>
  <c r="K13" i="20"/>
  <c r="J13" i="20"/>
  <c r="F13" i="20"/>
  <c r="Q12" i="20"/>
  <c r="L12" i="20"/>
  <c r="M12" i="20" s="1"/>
  <c r="K12" i="20"/>
  <c r="J12" i="20"/>
  <c r="F12" i="20"/>
  <c r="Q11" i="20"/>
  <c r="L11" i="20"/>
  <c r="M11" i="20" s="1"/>
  <c r="K11" i="20"/>
  <c r="J11" i="20"/>
  <c r="F11" i="20"/>
  <c r="A11" i="20"/>
  <c r="A12" i="20" s="1"/>
  <c r="A13" i="20" s="1"/>
  <c r="A14" i="20" s="1"/>
  <c r="A15" i="20" s="1"/>
  <c r="A16" i="20" s="1"/>
  <c r="A17" i="20" s="1"/>
  <c r="A18" i="20" s="1"/>
  <c r="A19" i="20" s="1"/>
  <c r="Q10" i="20"/>
  <c r="K10" i="20"/>
  <c r="J10" i="20"/>
  <c r="F10" i="20"/>
  <c r="Q9" i="20"/>
  <c r="I61" i="19"/>
  <c r="F61" i="19"/>
  <c r="L60" i="19"/>
  <c r="M60" i="19" s="1"/>
  <c r="K60" i="19"/>
  <c r="J60" i="19"/>
  <c r="F60" i="19"/>
  <c r="M59" i="19"/>
  <c r="L59" i="19"/>
  <c r="K59" i="19"/>
  <c r="J59" i="19"/>
  <c r="F59" i="19"/>
  <c r="L58" i="19"/>
  <c r="M58" i="19" s="1"/>
  <c r="K58" i="19"/>
  <c r="J58" i="19"/>
  <c r="F58" i="19"/>
  <c r="L57" i="19"/>
  <c r="M57" i="19" s="1"/>
  <c r="K57" i="19"/>
  <c r="J57" i="19"/>
  <c r="F57" i="19"/>
  <c r="A57" i="19"/>
  <c r="A58" i="19" s="1"/>
  <c r="A59" i="19" s="1"/>
  <c r="A60" i="19" s="1"/>
  <c r="L56" i="19"/>
  <c r="M56" i="19" s="1"/>
  <c r="K56" i="19"/>
  <c r="K61" i="19" s="1"/>
  <c r="J56" i="19"/>
  <c r="J61" i="19" s="1"/>
  <c r="F56" i="19"/>
  <c r="J54" i="19"/>
  <c r="I54" i="19"/>
  <c r="E54" i="19"/>
  <c r="M53" i="19"/>
  <c r="L53" i="19"/>
  <c r="K53" i="19"/>
  <c r="J53" i="19"/>
  <c r="F53" i="19"/>
  <c r="L52" i="19"/>
  <c r="M52" i="19" s="1"/>
  <c r="K52" i="19"/>
  <c r="J52" i="19"/>
  <c r="F52" i="19"/>
  <c r="M51" i="19"/>
  <c r="L51" i="19"/>
  <c r="K51" i="19"/>
  <c r="J51" i="19"/>
  <c r="F51" i="19"/>
  <c r="L50" i="19"/>
  <c r="M50" i="19" s="1"/>
  <c r="K50" i="19"/>
  <c r="J50" i="19"/>
  <c r="F50" i="19"/>
  <c r="L49" i="19"/>
  <c r="M49" i="19" s="1"/>
  <c r="K49" i="19"/>
  <c r="J49" i="19"/>
  <c r="F49" i="19"/>
  <c r="M48" i="19"/>
  <c r="L48" i="19"/>
  <c r="K48" i="19"/>
  <c r="J48" i="19"/>
  <c r="F48" i="19"/>
  <c r="L47" i="19"/>
  <c r="M47" i="19" s="1"/>
  <c r="K47" i="19"/>
  <c r="J47" i="19"/>
  <c r="F47" i="19"/>
  <c r="L46" i="19"/>
  <c r="M46" i="19" s="1"/>
  <c r="K46" i="19"/>
  <c r="J46" i="19"/>
  <c r="F46" i="19"/>
  <c r="M45" i="19"/>
  <c r="L45" i="19"/>
  <c r="K45" i="19"/>
  <c r="J45" i="19"/>
  <c r="F45" i="19"/>
  <c r="A45" i="19"/>
  <c r="A46" i="19" s="1"/>
  <c r="A47" i="19" s="1"/>
  <c r="A48" i="19" s="1"/>
  <c r="A49" i="19" s="1"/>
  <c r="A50" i="19" s="1"/>
  <c r="A51" i="19" s="1"/>
  <c r="A52" i="19" s="1"/>
  <c r="A53" i="19" s="1"/>
  <c r="M44" i="19"/>
  <c r="L44" i="19"/>
  <c r="K44" i="19"/>
  <c r="J44" i="19"/>
  <c r="F44" i="19"/>
  <c r="F54" i="19" s="1"/>
  <c r="I42" i="19"/>
  <c r="F42" i="19"/>
  <c r="K41" i="19"/>
  <c r="J41" i="19"/>
  <c r="L41" i="19" s="1"/>
  <c r="M41" i="19" s="1"/>
  <c r="F41" i="19"/>
  <c r="L40" i="19"/>
  <c r="M40" i="19" s="1"/>
  <c r="K40" i="19"/>
  <c r="J40" i="19"/>
  <c r="F40" i="19"/>
  <c r="K39" i="19"/>
  <c r="J39" i="19"/>
  <c r="L39" i="19" s="1"/>
  <c r="M39" i="19" s="1"/>
  <c r="F39" i="19"/>
  <c r="K38" i="19"/>
  <c r="J38" i="19"/>
  <c r="L38" i="19" s="1"/>
  <c r="M38" i="19" s="1"/>
  <c r="F38" i="19"/>
  <c r="L37" i="19"/>
  <c r="M37" i="19" s="1"/>
  <c r="K37" i="19"/>
  <c r="J37" i="19"/>
  <c r="F37" i="19"/>
  <c r="K36" i="19"/>
  <c r="J36" i="19"/>
  <c r="L36" i="19" s="1"/>
  <c r="M36" i="19" s="1"/>
  <c r="F36" i="19"/>
  <c r="K35" i="19"/>
  <c r="J35" i="19"/>
  <c r="L35" i="19" s="1"/>
  <c r="M35" i="19" s="1"/>
  <c r="F35" i="19"/>
  <c r="L34" i="19"/>
  <c r="M34" i="19" s="1"/>
  <c r="K34" i="19"/>
  <c r="J34" i="19"/>
  <c r="F34" i="19"/>
  <c r="K33" i="19"/>
  <c r="J33" i="19"/>
  <c r="L33" i="19" s="1"/>
  <c r="M33" i="19" s="1"/>
  <c r="F33" i="19"/>
  <c r="A33" i="19"/>
  <c r="A34" i="19" s="1"/>
  <c r="A35" i="19" s="1"/>
  <c r="A36" i="19" s="1"/>
  <c r="A37" i="19" s="1"/>
  <c r="A38" i="19" s="1"/>
  <c r="A39" i="19" s="1"/>
  <c r="A40" i="19" s="1"/>
  <c r="A41" i="19" s="1"/>
  <c r="K32" i="19"/>
  <c r="J32" i="19"/>
  <c r="L32" i="19" s="1"/>
  <c r="F32" i="19"/>
  <c r="I30" i="19"/>
  <c r="E30" i="19"/>
  <c r="K29" i="19"/>
  <c r="J29" i="19"/>
  <c r="L29" i="19" s="1"/>
  <c r="M29" i="19" s="1"/>
  <c r="F29" i="19"/>
  <c r="K28" i="19"/>
  <c r="J28" i="19"/>
  <c r="L28" i="19" s="1"/>
  <c r="M28" i="19" s="1"/>
  <c r="F28" i="19"/>
  <c r="L27" i="19"/>
  <c r="M27" i="19" s="1"/>
  <c r="K27" i="19"/>
  <c r="J27" i="19"/>
  <c r="F27" i="19"/>
  <c r="K26" i="19"/>
  <c r="K30" i="19" s="1"/>
  <c r="J26" i="19"/>
  <c r="L26" i="19" s="1"/>
  <c r="M26" i="19" s="1"/>
  <c r="F26" i="19"/>
  <c r="K25" i="19"/>
  <c r="J25" i="19"/>
  <c r="L25" i="19" s="1"/>
  <c r="M25" i="19" s="1"/>
  <c r="F25" i="19"/>
  <c r="L24" i="19"/>
  <c r="M24" i="19" s="1"/>
  <c r="K24" i="19"/>
  <c r="J24" i="19"/>
  <c r="F24" i="19"/>
  <c r="K23" i="19"/>
  <c r="J23" i="19"/>
  <c r="L23" i="19" s="1"/>
  <c r="M23" i="19" s="1"/>
  <c r="F23" i="19"/>
  <c r="K22" i="19"/>
  <c r="J22" i="19"/>
  <c r="L22" i="19" s="1"/>
  <c r="M22" i="19" s="1"/>
  <c r="F22" i="19"/>
  <c r="K21" i="19"/>
  <c r="J21" i="19"/>
  <c r="L21" i="19" s="1"/>
  <c r="M21" i="19" s="1"/>
  <c r="F21" i="19"/>
  <c r="A21" i="19"/>
  <c r="A22" i="19" s="1"/>
  <c r="A23" i="19" s="1"/>
  <c r="A24" i="19" s="1"/>
  <c r="A25" i="19" s="1"/>
  <c r="A26" i="19" s="1"/>
  <c r="A27" i="19" s="1"/>
  <c r="A28" i="19" s="1"/>
  <c r="A29" i="19" s="1"/>
  <c r="K20" i="19"/>
  <c r="J20" i="19"/>
  <c r="F20" i="19"/>
  <c r="F30" i="19" s="1"/>
  <c r="I19" i="19"/>
  <c r="E19" i="19"/>
  <c r="L18" i="19"/>
  <c r="M18" i="19" s="1"/>
  <c r="K18" i="19"/>
  <c r="J18" i="19"/>
  <c r="F18" i="19"/>
  <c r="L17" i="19"/>
  <c r="M17" i="19" s="1"/>
  <c r="K17" i="19"/>
  <c r="J17" i="19"/>
  <c r="F17" i="19"/>
  <c r="K16" i="19"/>
  <c r="J16" i="19"/>
  <c r="L16" i="19" s="1"/>
  <c r="M16" i="19" s="1"/>
  <c r="F16" i="19"/>
  <c r="K15" i="19"/>
  <c r="J15" i="19"/>
  <c r="L15" i="19" s="1"/>
  <c r="M15" i="19" s="1"/>
  <c r="F15" i="19"/>
  <c r="M14" i="19"/>
  <c r="L14" i="19"/>
  <c r="K14" i="19"/>
  <c r="J14" i="19"/>
  <c r="F14" i="19"/>
  <c r="P13" i="19"/>
  <c r="K13" i="19"/>
  <c r="J13" i="19"/>
  <c r="F13" i="19"/>
  <c r="K12" i="19"/>
  <c r="J12" i="19"/>
  <c r="F12" i="19"/>
  <c r="L12" i="19" s="1"/>
  <c r="M12" i="19" s="1"/>
  <c r="K11" i="19"/>
  <c r="J11" i="19"/>
  <c r="F11" i="19"/>
  <c r="A11" i="19"/>
  <c r="A12" i="19" s="1"/>
  <c r="A13" i="19" s="1"/>
  <c r="A14" i="19" s="1"/>
  <c r="A15" i="19" s="1"/>
  <c r="A16" i="19" s="1"/>
  <c r="A17" i="19" s="1"/>
  <c r="A18" i="19" s="1"/>
  <c r="K10" i="19"/>
  <c r="J10" i="19"/>
  <c r="F10" i="19"/>
  <c r="L46" i="18"/>
  <c r="G46" i="18"/>
  <c r="L45" i="18"/>
  <c r="G45" i="18"/>
  <c r="L44" i="18"/>
  <c r="G44" i="18"/>
  <c r="L43" i="18"/>
  <c r="G43" i="18"/>
  <c r="L42" i="18"/>
  <c r="G42" i="18"/>
  <c r="A42" i="18"/>
  <c r="A43" i="18" s="1"/>
  <c r="A44" i="18" s="1"/>
  <c r="A45" i="18" s="1"/>
  <c r="A46" i="18" s="1"/>
  <c r="L41" i="18"/>
  <c r="G41" i="18"/>
  <c r="L40" i="18"/>
  <c r="G40" i="18"/>
  <c r="A40" i="18"/>
  <c r="A41" i="18" s="1"/>
  <c r="L39" i="18"/>
  <c r="G39" i="18"/>
  <c r="A39" i="18"/>
  <c r="L38" i="18"/>
  <c r="G38" i="18"/>
  <c r="J25" i="18"/>
  <c r="M24" i="18"/>
  <c r="N24" i="18" s="1"/>
  <c r="L24" i="18"/>
  <c r="K24" i="18"/>
  <c r="L23" i="18"/>
  <c r="K23" i="18"/>
  <c r="M23" i="18" s="1"/>
  <c r="N23" i="18" s="1"/>
  <c r="N22" i="18"/>
  <c r="L22" i="18"/>
  <c r="L25" i="18" s="1"/>
  <c r="K22" i="18"/>
  <c r="M22" i="18" s="1"/>
  <c r="J19" i="18"/>
  <c r="K18" i="18"/>
  <c r="G18" i="18"/>
  <c r="K17" i="18"/>
  <c r="G17" i="18"/>
  <c r="K16" i="18"/>
  <c r="G16" i="18"/>
  <c r="L15" i="18"/>
  <c r="K15" i="18"/>
  <c r="G15" i="18"/>
  <c r="M15" i="18" s="1"/>
  <c r="N15" i="18" s="1"/>
  <c r="M14" i="18"/>
  <c r="N14" i="18" s="1"/>
  <c r="L14" i="18"/>
  <c r="K14" i="18"/>
  <c r="G14" i="18"/>
  <c r="M13" i="18"/>
  <c r="N13" i="18" s="1"/>
  <c r="L13" i="18"/>
  <c r="K13" i="18"/>
  <c r="G13" i="18"/>
  <c r="M12" i="18"/>
  <c r="N12" i="18" s="1"/>
  <c r="L12" i="18"/>
  <c r="K12" i="18"/>
  <c r="G12" i="18"/>
  <c r="L11" i="18"/>
  <c r="L19" i="18" s="1"/>
  <c r="K11" i="18"/>
  <c r="G11" i="18"/>
  <c r="M11" i="18" s="1"/>
  <c r="N11" i="18" s="1"/>
  <c r="A11" i="18"/>
  <c r="A12" i="18" s="1"/>
  <c r="A13" i="18" s="1"/>
  <c r="A14" i="18" s="1"/>
  <c r="A15" i="18" s="1"/>
  <c r="A16" i="18" s="1"/>
  <c r="A17" i="18" s="1"/>
  <c r="A18" i="18" s="1"/>
  <c r="L10" i="18"/>
  <c r="K10" i="18"/>
  <c r="G10" i="18"/>
  <c r="N18" i="17"/>
  <c r="L18" i="17"/>
  <c r="K18" i="17"/>
  <c r="G18" i="17"/>
  <c r="M18" i="17" s="1"/>
  <c r="N17" i="17"/>
  <c r="L17" i="17"/>
  <c r="K17" i="17"/>
  <c r="G17" i="17"/>
  <c r="M17" i="17" s="1"/>
  <c r="L16" i="17"/>
  <c r="K16" i="17"/>
  <c r="G16" i="17"/>
  <c r="M16" i="17" s="1"/>
  <c r="N16" i="17" s="1"/>
  <c r="L15" i="17"/>
  <c r="K15" i="17"/>
  <c r="G15" i="17"/>
  <c r="M15" i="17" s="1"/>
  <c r="N15" i="17" s="1"/>
  <c r="L14" i="17"/>
  <c r="K14" i="17"/>
  <c r="G14" i="17"/>
  <c r="M14" i="17" s="1"/>
  <c r="N14" i="17" s="1"/>
  <c r="A14" i="17"/>
  <c r="A15" i="17" s="1"/>
  <c r="A16" i="17" s="1"/>
  <c r="A17" i="17" s="1"/>
  <c r="A18" i="17" s="1"/>
  <c r="J13" i="17"/>
  <c r="K13" i="17" s="1"/>
  <c r="F13" i="17"/>
  <c r="N12" i="17"/>
  <c r="L12" i="17"/>
  <c r="K12" i="17"/>
  <c r="G12" i="17"/>
  <c r="M12" i="17" s="1"/>
  <c r="M11" i="17"/>
  <c r="N11" i="17" s="1"/>
  <c r="L11" i="17"/>
  <c r="K11" i="17"/>
  <c r="G11" i="17"/>
  <c r="A11" i="17"/>
  <c r="A12" i="17" s="1"/>
  <c r="A13" i="17" s="1"/>
  <c r="P10" i="17"/>
  <c r="N10" i="17"/>
  <c r="L10" i="17"/>
  <c r="K10" i="17"/>
  <c r="K19" i="17" s="1"/>
  <c r="G10" i="17"/>
  <c r="M10" i="17" s="1"/>
  <c r="P8" i="17"/>
  <c r="L20" i="16"/>
  <c r="J20" i="16"/>
  <c r="F20" i="16"/>
  <c r="L19" i="16"/>
  <c r="K19" i="16"/>
  <c r="G19" i="16"/>
  <c r="M19" i="16" s="1"/>
  <c r="N19" i="16" s="1"/>
  <c r="L18" i="16"/>
  <c r="K18" i="16"/>
  <c r="G18" i="16"/>
  <c r="M18" i="16" s="1"/>
  <c r="N18" i="16" s="1"/>
  <c r="A18" i="16"/>
  <c r="A19" i="16" s="1"/>
  <c r="M17" i="16"/>
  <c r="N17" i="16" s="1"/>
  <c r="L17" i="16"/>
  <c r="K17" i="16"/>
  <c r="G17" i="16"/>
  <c r="M16" i="16"/>
  <c r="N16" i="16" s="1"/>
  <c r="L16" i="16"/>
  <c r="K16" i="16"/>
  <c r="G16" i="16"/>
  <c r="M15" i="16"/>
  <c r="N15" i="16" s="1"/>
  <c r="L15" i="16"/>
  <c r="K15" i="16"/>
  <c r="G15" i="16"/>
  <c r="L14" i="16"/>
  <c r="K14" i="16"/>
  <c r="G14" i="16"/>
  <c r="M14" i="16" s="1"/>
  <c r="N14" i="16" s="1"/>
  <c r="L13" i="16"/>
  <c r="K13" i="16"/>
  <c r="G13" i="16"/>
  <c r="M13" i="16" s="1"/>
  <c r="N13" i="16" s="1"/>
  <c r="L12" i="16"/>
  <c r="K12" i="16"/>
  <c r="G12" i="16"/>
  <c r="M12" i="16" s="1"/>
  <c r="N12" i="16" s="1"/>
  <c r="A12" i="16"/>
  <c r="A13" i="16" s="1"/>
  <c r="A14" i="16" s="1"/>
  <c r="A15" i="16" s="1"/>
  <c r="A16" i="16" s="1"/>
  <c r="A17" i="16" s="1"/>
  <c r="L11" i="16"/>
  <c r="K11" i="16"/>
  <c r="M11" i="16" s="1"/>
  <c r="N11" i="16" s="1"/>
  <c r="G11" i="16"/>
  <c r="A11" i="16"/>
  <c r="N10" i="16"/>
  <c r="M10" i="16"/>
  <c r="L10" i="16"/>
  <c r="K10" i="16"/>
  <c r="K20" i="16" s="1"/>
  <c r="G10" i="16"/>
  <c r="P8" i="16"/>
  <c r="P10" i="16" s="1"/>
  <c r="N32" i="15"/>
  <c r="L32" i="15"/>
  <c r="K32" i="15"/>
  <c r="G32" i="15"/>
  <c r="M32" i="15" s="1"/>
  <c r="N31" i="15"/>
  <c r="L31" i="15"/>
  <c r="J31" i="15"/>
  <c r="K31" i="15" s="1"/>
  <c r="G31" i="15"/>
  <c r="M31" i="15" s="1"/>
  <c r="M30" i="15"/>
  <c r="N30" i="15" s="1"/>
  <c r="L30" i="15"/>
  <c r="K30" i="15"/>
  <c r="G30" i="15"/>
  <c r="L29" i="15"/>
  <c r="K29" i="15"/>
  <c r="G29" i="15"/>
  <c r="M29" i="15" s="1"/>
  <c r="N29" i="15" s="1"/>
  <c r="L28" i="15"/>
  <c r="K28" i="15"/>
  <c r="G28" i="15"/>
  <c r="M28" i="15" s="1"/>
  <c r="N28" i="15" s="1"/>
  <c r="A28" i="15"/>
  <c r="A29" i="15" s="1"/>
  <c r="A30" i="15" s="1"/>
  <c r="A31" i="15" s="1"/>
  <c r="A32" i="15" s="1"/>
  <c r="L27" i="15"/>
  <c r="K27" i="15"/>
  <c r="G27" i="15"/>
  <c r="M27" i="15" s="1"/>
  <c r="N27" i="15" s="1"/>
  <c r="A27" i="15"/>
  <c r="M26" i="15"/>
  <c r="N26" i="15" s="1"/>
  <c r="L26" i="15"/>
  <c r="K26" i="15"/>
  <c r="G26" i="15"/>
  <c r="A26" i="15"/>
  <c r="J25" i="15"/>
  <c r="G25" i="15"/>
  <c r="L24" i="15"/>
  <c r="K24" i="15"/>
  <c r="G24" i="15"/>
  <c r="M24" i="15" s="1"/>
  <c r="N24" i="15" s="1"/>
  <c r="L23" i="15"/>
  <c r="K23" i="15"/>
  <c r="G23" i="15"/>
  <c r="A23" i="15"/>
  <c r="A24" i="15" s="1"/>
  <c r="A25" i="15" s="1"/>
  <c r="P22" i="15"/>
  <c r="L22" i="15"/>
  <c r="K22" i="15"/>
  <c r="G22" i="15"/>
  <c r="M22" i="15" s="1"/>
  <c r="L20" i="15"/>
  <c r="K20" i="15"/>
  <c r="M20" i="15" s="1"/>
  <c r="N20" i="15" s="1"/>
  <c r="G20" i="15"/>
  <c r="M19" i="15"/>
  <c r="N19" i="15" s="1"/>
  <c r="K19" i="15"/>
  <c r="J19" i="15"/>
  <c r="L19" i="15" s="1"/>
  <c r="G19" i="15"/>
  <c r="L18" i="15"/>
  <c r="K18" i="15"/>
  <c r="M18" i="15" s="1"/>
  <c r="N18" i="15" s="1"/>
  <c r="G18" i="15"/>
  <c r="N17" i="15"/>
  <c r="L17" i="15"/>
  <c r="K17" i="15"/>
  <c r="M17" i="15" s="1"/>
  <c r="G17" i="15"/>
  <c r="N16" i="15"/>
  <c r="M16" i="15"/>
  <c r="L16" i="15"/>
  <c r="K16" i="15"/>
  <c r="G16" i="15"/>
  <c r="N15" i="15"/>
  <c r="M15" i="15"/>
  <c r="L15" i="15"/>
  <c r="K15" i="15"/>
  <c r="G15" i="15"/>
  <c r="N14" i="15"/>
  <c r="M14" i="15"/>
  <c r="L14" i="15"/>
  <c r="K14" i="15"/>
  <c r="G14" i="15"/>
  <c r="N13" i="15"/>
  <c r="L13" i="15"/>
  <c r="K13" i="15"/>
  <c r="J13" i="15"/>
  <c r="J21" i="15" s="1"/>
  <c r="G13" i="15"/>
  <c r="M13" i="15" s="1"/>
  <c r="A13" i="15"/>
  <c r="A14" i="15" s="1"/>
  <c r="A15" i="15" s="1"/>
  <c r="A16" i="15" s="1"/>
  <c r="A17" i="15" s="1"/>
  <c r="A18" i="15" s="1"/>
  <c r="A19" i="15" s="1"/>
  <c r="A20" i="15" s="1"/>
  <c r="M12" i="15"/>
  <c r="N12" i="15" s="1"/>
  <c r="L12" i="15"/>
  <c r="K12" i="15"/>
  <c r="G12" i="15"/>
  <c r="L11" i="15"/>
  <c r="K11" i="15"/>
  <c r="G11" i="15"/>
  <c r="A11" i="15"/>
  <c r="A12" i="15" s="1"/>
  <c r="L10" i="15"/>
  <c r="K10" i="15"/>
  <c r="G10" i="15"/>
  <c r="P8" i="15"/>
  <c r="P10" i="15" s="1"/>
  <c r="J18" i="14"/>
  <c r="F18" i="14"/>
  <c r="K17" i="14"/>
  <c r="J17" i="14"/>
  <c r="L17" i="14" s="1"/>
  <c r="M17" i="14" s="1"/>
  <c r="G17" i="14"/>
  <c r="K16" i="14"/>
  <c r="J16" i="14"/>
  <c r="L16" i="14" s="1"/>
  <c r="M16" i="14" s="1"/>
  <c r="G16" i="14"/>
  <c r="L15" i="14"/>
  <c r="M15" i="14" s="1"/>
  <c r="K15" i="14"/>
  <c r="J15" i="14"/>
  <c r="G15" i="14"/>
  <c r="M14" i="14"/>
  <c r="K14" i="14"/>
  <c r="J14" i="14"/>
  <c r="G14" i="14"/>
  <c r="K13" i="14"/>
  <c r="J13" i="14"/>
  <c r="G13" i="14"/>
  <c r="L13" i="14" s="1"/>
  <c r="M13" i="14" s="1"/>
  <c r="L12" i="14"/>
  <c r="M12" i="14" s="1"/>
  <c r="K12" i="14"/>
  <c r="J12" i="14"/>
  <c r="G12" i="14"/>
  <c r="L11" i="14"/>
  <c r="M11" i="14" s="1"/>
  <c r="K11" i="14"/>
  <c r="J11" i="14"/>
  <c r="G11" i="14"/>
  <c r="A11" i="14"/>
  <c r="A12" i="14" s="1"/>
  <c r="A13" i="14" s="1"/>
  <c r="A14" i="14" s="1"/>
  <c r="A15" i="14" s="1"/>
  <c r="A16" i="14" s="1"/>
  <c r="A17" i="14" s="1"/>
  <c r="M10" i="14"/>
  <c r="L10" i="14"/>
  <c r="K10" i="14"/>
  <c r="K18" i="14" s="1"/>
  <c r="J10" i="14"/>
  <c r="G10" i="14"/>
  <c r="O8" i="14"/>
  <c r="O10" i="14" s="1"/>
  <c r="K21" i="13"/>
  <c r="I21" i="13"/>
  <c r="F21" i="13"/>
  <c r="K20" i="13"/>
  <c r="J20" i="13"/>
  <c r="G20" i="13"/>
  <c r="L20" i="13" s="1"/>
  <c r="M20" i="13" s="1"/>
  <c r="K19" i="13"/>
  <c r="J19" i="13"/>
  <c r="G19" i="13"/>
  <c r="L19" i="13" s="1"/>
  <c r="M19" i="13" s="1"/>
  <c r="K18" i="13"/>
  <c r="J18" i="13"/>
  <c r="G18" i="13"/>
  <c r="L18" i="13" s="1"/>
  <c r="M18" i="13" s="1"/>
  <c r="A18" i="13"/>
  <c r="A19" i="13" s="1"/>
  <c r="A20" i="13" s="1"/>
  <c r="L17" i="13"/>
  <c r="M17" i="13" s="1"/>
  <c r="K17" i="13"/>
  <c r="J17" i="13"/>
  <c r="G17" i="13"/>
  <c r="L16" i="13"/>
  <c r="M16" i="13" s="1"/>
  <c r="K16" i="13"/>
  <c r="J16" i="13"/>
  <c r="G16" i="13"/>
  <c r="L15" i="13"/>
  <c r="M15" i="13" s="1"/>
  <c r="K15" i="13"/>
  <c r="J15" i="13"/>
  <c r="G15" i="13"/>
  <c r="K14" i="13"/>
  <c r="J14" i="13"/>
  <c r="G14" i="13"/>
  <c r="L14" i="13" s="1"/>
  <c r="M14" i="13" s="1"/>
  <c r="K13" i="13"/>
  <c r="J13" i="13"/>
  <c r="G13" i="13"/>
  <c r="K12" i="13"/>
  <c r="J12" i="13"/>
  <c r="G12" i="13"/>
  <c r="L12" i="13" s="1"/>
  <c r="M12" i="13" s="1"/>
  <c r="A12" i="13"/>
  <c r="A13" i="13" s="1"/>
  <c r="A14" i="13" s="1"/>
  <c r="A15" i="13" s="1"/>
  <c r="A16" i="13" s="1"/>
  <c r="A17" i="13" s="1"/>
  <c r="L11" i="13"/>
  <c r="M11" i="13" s="1"/>
  <c r="K11" i="13"/>
  <c r="J11" i="13"/>
  <c r="G11" i="13"/>
  <c r="A11" i="13"/>
  <c r="O10" i="13"/>
  <c r="L10" i="13"/>
  <c r="K10" i="13"/>
  <c r="J10" i="13"/>
  <c r="G10" i="13"/>
  <c r="O8" i="13"/>
  <c r="L31" i="12"/>
  <c r="K31" i="12"/>
  <c r="M31" i="12" s="1"/>
  <c r="N31" i="12" s="1"/>
  <c r="G31" i="12"/>
  <c r="M30" i="12"/>
  <c r="N30" i="12" s="1"/>
  <c r="L30" i="12"/>
  <c r="K30" i="12"/>
  <c r="G30" i="12"/>
  <c r="M29" i="12"/>
  <c r="N29" i="12" s="1"/>
  <c r="L29" i="12"/>
  <c r="K29" i="12"/>
  <c r="G29" i="12"/>
  <c r="M28" i="12"/>
  <c r="N28" i="12" s="1"/>
  <c r="L28" i="12"/>
  <c r="K28" i="12"/>
  <c r="G28" i="12"/>
  <c r="L27" i="12"/>
  <c r="L34" i="12" s="1"/>
  <c r="K27" i="12"/>
  <c r="M27" i="12" s="1"/>
  <c r="N27" i="12" s="1"/>
  <c r="G27" i="12"/>
  <c r="L26" i="12"/>
  <c r="K26" i="12"/>
  <c r="M26" i="12" s="1"/>
  <c r="N26" i="12" s="1"/>
  <c r="G26" i="12"/>
  <c r="L25" i="12"/>
  <c r="K25" i="12"/>
  <c r="K34" i="12" s="1"/>
  <c r="J25" i="12"/>
  <c r="J34" i="12" s="1"/>
  <c r="G25" i="12"/>
  <c r="M25" i="12" s="1"/>
  <c r="N25" i="12" s="1"/>
  <c r="L24" i="12"/>
  <c r="K24" i="12"/>
  <c r="G24" i="12"/>
  <c r="M24" i="12" s="1"/>
  <c r="N24" i="12" s="1"/>
  <c r="L23" i="12"/>
  <c r="K23" i="12"/>
  <c r="G23" i="12"/>
  <c r="M23" i="12" s="1"/>
  <c r="N23" i="12" s="1"/>
  <c r="A23" i="12"/>
  <c r="A24" i="12" s="1"/>
  <c r="A25" i="12" s="1"/>
  <c r="A26" i="12" s="1"/>
  <c r="A27" i="12" s="1"/>
  <c r="A28" i="12" s="1"/>
  <c r="A29" i="12" s="1"/>
  <c r="A30" i="12" s="1"/>
  <c r="A31" i="12" s="1"/>
  <c r="P22" i="12"/>
  <c r="L22" i="12"/>
  <c r="K22" i="12"/>
  <c r="K33" i="12" s="1"/>
  <c r="G22" i="12"/>
  <c r="M22" i="12" s="1"/>
  <c r="L19" i="12"/>
  <c r="K19" i="12"/>
  <c r="M19" i="12" s="1"/>
  <c r="N19" i="12" s="1"/>
  <c r="G19" i="12"/>
  <c r="L18" i="12"/>
  <c r="K18" i="12"/>
  <c r="G18" i="12"/>
  <c r="L17" i="12"/>
  <c r="K17" i="12"/>
  <c r="G17" i="12"/>
  <c r="M17" i="12" s="1"/>
  <c r="N17" i="12" s="1"/>
  <c r="L16" i="12"/>
  <c r="K16" i="12"/>
  <c r="G16" i="12"/>
  <c r="M16" i="12" s="1"/>
  <c r="N16" i="12" s="1"/>
  <c r="L15" i="12"/>
  <c r="K15" i="12"/>
  <c r="G15" i="12"/>
  <c r="M15" i="12" s="1"/>
  <c r="N15" i="12" s="1"/>
  <c r="L14" i="12"/>
  <c r="K14" i="12"/>
  <c r="G14" i="12"/>
  <c r="M14" i="12" s="1"/>
  <c r="N14" i="12" s="1"/>
  <c r="A14" i="12"/>
  <c r="A15" i="12" s="1"/>
  <c r="A16" i="12" s="1"/>
  <c r="A17" i="12" s="1"/>
  <c r="A18" i="12" s="1"/>
  <c r="A19" i="12" s="1"/>
  <c r="K13" i="12"/>
  <c r="M13" i="12" s="1"/>
  <c r="N13" i="12" s="1"/>
  <c r="J13" i="12"/>
  <c r="I13" i="12"/>
  <c r="G13" i="12"/>
  <c r="L12" i="12"/>
  <c r="K12" i="12"/>
  <c r="M12" i="12" s="1"/>
  <c r="N12" i="12" s="1"/>
  <c r="G12" i="12"/>
  <c r="M11" i="12"/>
  <c r="N11" i="12" s="1"/>
  <c r="L11" i="12"/>
  <c r="K11" i="12"/>
  <c r="G11" i="12"/>
  <c r="A11" i="12"/>
  <c r="A12" i="12" s="1"/>
  <c r="A13" i="12" s="1"/>
  <c r="P10" i="12"/>
  <c r="L10" i="12"/>
  <c r="K10" i="12"/>
  <c r="K21" i="12" s="1"/>
  <c r="G10" i="12"/>
  <c r="P8" i="12"/>
  <c r="J18" i="11"/>
  <c r="L17" i="11"/>
  <c r="K17" i="11"/>
  <c r="G17" i="11"/>
  <c r="M17" i="11" s="1"/>
  <c r="N17" i="11" s="1"/>
  <c r="L16" i="11"/>
  <c r="K16" i="11"/>
  <c r="G16" i="11"/>
  <c r="M16" i="11" s="1"/>
  <c r="N16" i="11" s="1"/>
  <c r="L15" i="11"/>
  <c r="K15" i="11"/>
  <c r="G15" i="11"/>
  <c r="M15" i="11" s="1"/>
  <c r="N15" i="11" s="1"/>
  <c r="L14" i="11"/>
  <c r="K14" i="11"/>
  <c r="G14" i="11"/>
  <c r="M14" i="11" s="1"/>
  <c r="N14" i="11" s="1"/>
  <c r="L13" i="11"/>
  <c r="K13" i="11"/>
  <c r="G13" i="11"/>
  <c r="L12" i="11"/>
  <c r="K12" i="11"/>
  <c r="G12" i="11"/>
  <c r="M12" i="11" s="1"/>
  <c r="N12" i="11" s="1"/>
  <c r="A12" i="11"/>
  <c r="A13" i="11" s="1"/>
  <c r="A14" i="11" s="1"/>
  <c r="A15" i="11" s="1"/>
  <c r="A16" i="11" s="1"/>
  <c r="A17" i="11" s="1"/>
  <c r="M11" i="11"/>
  <c r="N11" i="11" s="1"/>
  <c r="L11" i="11"/>
  <c r="K11" i="11"/>
  <c r="K18" i="11" s="1"/>
  <c r="G11" i="11"/>
  <c r="A11" i="11"/>
  <c r="N10" i="11"/>
  <c r="M10" i="11"/>
  <c r="L10" i="11"/>
  <c r="L18" i="11" s="1"/>
  <c r="K10" i="11"/>
  <c r="G10" i="11"/>
  <c r="P8" i="11"/>
  <c r="P10" i="11" s="1"/>
  <c r="J18" i="9"/>
  <c r="L17" i="9"/>
  <c r="K17" i="9"/>
  <c r="M17" i="9" s="1"/>
  <c r="N17" i="9" s="1"/>
  <c r="G17" i="9"/>
  <c r="M16" i="9"/>
  <c r="N16" i="9" s="1"/>
  <c r="L16" i="9"/>
  <c r="K16" i="9"/>
  <c r="G16" i="9"/>
  <c r="L15" i="9"/>
  <c r="K15" i="9"/>
  <c r="M15" i="9" s="1"/>
  <c r="N15" i="9" s="1"/>
  <c r="G15" i="9"/>
  <c r="L14" i="9"/>
  <c r="K14" i="9"/>
  <c r="M14" i="9" s="1"/>
  <c r="N14" i="9" s="1"/>
  <c r="G14" i="9"/>
  <c r="M13" i="9"/>
  <c r="N13" i="9" s="1"/>
  <c r="L13" i="9"/>
  <c r="K13" i="9"/>
  <c r="G13" i="9"/>
  <c r="L12" i="9"/>
  <c r="K12" i="9"/>
  <c r="M12" i="9" s="1"/>
  <c r="N12" i="9" s="1"/>
  <c r="G12" i="9"/>
  <c r="M11" i="9"/>
  <c r="N11" i="9" s="1"/>
  <c r="L11" i="9"/>
  <c r="K11" i="9"/>
  <c r="G11" i="9"/>
  <c r="A11" i="9"/>
  <c r="A12" i="9" s="1"/>
  <c r="A13" i="9" s="1"/>
  <c r="A14" i="9" s="1"/>
  <c r="A15" i="9" s="1"/>
  <c r="A16" i="9" s="1"/>
  <c r="A17" i="9" s="1"/>
  <c r="P10" i="9"/>
  <c r="L10" i="9"/>
  <c r="K10" i="9"/>
  <c r="K18" i="9" s="1"/>
  <c r="G10" i="9"/>
  <c r="P8" i="9"/>
  <c r="L20" i="8"/>
  <c r="K20" i="8"/>
  <c r="G20" i="8"/>
  <c r="L19" i="8"/>
  <c r="K19" i="8"/>
  <c r="G19" i="8"/>
  <c r="M19" i="8" s="1"/>
  <c r="N19" i="8" s="1"/>
  <c r="L18" i="8"/>
  <c r="K18" i="8"/>
  <c r="G18" i="8"/>
  <c r="L17" i="8"/>
  <c r="K17" i="8"/>
  <c r="G17" i="8"/>
  <c r="M17" i="8" s="1"/>
  <c r="N17" i="8" s="1"/>
  <c r="L16" i="8"/>
  <c r="K16" i="8"/>
  <c r="G16" i="8"/>
  <c r="L15" i="8"/>
  <c r="K15" i="8"/>
  <c r="G15" i="8"/>
  <c r="M15" i="8" s="1"/>
  <c r="N15" i="8" s="1"/>
  <c r="L14" i="8"/>
  <c r="K14" i="8"/>
  <c r="G14" i="8"/>
  <c r="J13" i="8"/>
  <c r="L13" i="8" s="1"/>
  <c r="L21" i="8" s="1"/>
  <c r="G13" i="8"/>
  <c r="M12" i="8"/>
  <c r="N12" i="8" s="1"/>
  <c r="L12" i="8"/>
  <c r="K12" i="8"/>
  <c r="G12" i="8"/>
  <c r="M11" i="8"/>
  <c r="N11" i="8" s="1"/>
  <c r="L11" i="8"/>
  <c r="K11" i="8"/>
  <c r="G11" i="8"/>
  <c r="A11" i="8"/>
  <c r="A12" i="8" s="1"/>
  <c r="A13" i="8" s="1"/>
  <c r="A14" i="8" s="1"/>
  <c r="A15" i="8" s="1"/>
  <c r="A16" i="8" s="1"/>
  <c r="A17" i="8" s="1"/>
  <c r="A18" i="8" s="1"/>
  <c r="A19" i="8" s="1"/>
  <c r="A20" i="8" s="1"/>
  <c r="L10" i="8"/>
  <c r="K10" i="8"/>
  <c r="G10" i="8"/>
  <c r="J17" i="6"/>
  <c r="L16" i="6"/>
  <c r="K16" i="6"/>
  <c r="G16" i="6"/>
  <c r="M16" i="6" s="1"/>
  <c r="N16" i="6" s="1"/>
  <c r="L15" i="6"/>
  <c r="K15" i="6"/>
  <c r="G15" i="6"/>
  <c r="M15" i="6" s="1"/>
  <c r="N15" i="6" s="1"/>
  <c r="N14" i="6"/>
  <c r="L14" i="6"/>
  <c r="K14" i="6"/>
  <c r="G14" i="6"/>
  <c r="M14" i="6" s="1"/>
  <c r="N13" i="6"/>
  <c r="L13" i="6"/>
  <c r="K13" i="6"/>
  <c r="G13" i="6"/>
  <c r="M13" i="6" s="1"/>
  <c r="Q12" i="6"/>
  <c r="L12" i="6"/>
  <c r="K12" i="6"/>
  <c r="G12" i="6"/>
  <c r="Q11" i="6"/>
  <c r="M11" i="6"/>
  <c r="N11" i="6" s="1"/>
  <c r="L11" i="6"/>
  <c r="K11" i="6"/>
  <c r="G11" i="6"/>
  <c r="A11" i="6"/>
  <c r="A12" i="6" s="1"/>
  <c r="A13" i="6" s="1"/>
  <c r="A14" i="6" s="1"/>
  <c r="A15" i="6" s="1"/>
  <c r="A16" i="6" s="1"/>
  <c r="N10" i="6"/>
  <c r="M10" i="6"/>
  <c r="L10" i="6"/>
  <c r="K10" i="6"/>
  <c r="G10" i="6"/>
  <c r="G17" i="6" s="1"/>
  <c r="Q10" i="6" s="1"/>
  <c r="P8" i="6"/>
  <c r="J15" i="5"/>
  <c r="P14" i="5"/>
  <c r="Q14" i="5" s="1"/>
  <c r="L14" i="5"/>
  <c r="K14" i="5"/>
  <c r="G14" i="5"/>
  <c r="M14" i="5" s="1"/>
  <c r="N14" i="5" s="1"/>
  <c r="L13" i="5"/>
  <c r="K13" i="5"/>
  <c r="G13" i="5"/>
  <c r="G12" i="5"/>
  <c r="M11" i="5"/>
  <c r="N11" i="5" s="1"/>
  <c r="L11" i="5"/>
  <c r="K11" i="5"/>
  <c r="G11" i="5"/>
  <c r="A11" i="5"/>
  <c r="A12" i="5" s="1"/>
  <c r="A13" i="5" s="1"/>
  <c r="A14" i="5" s="1"/>
  <c r="M10" i="5"/>
  <c r="L10" i="5"/>
  <c r="L15" i="5" s="1"/>
  <c r="K10" i="5"/>
  <c r="K15" i="5" s="1"/>
  <c r="G10" i="5"/>
  <c r="P8" i="5"/>
  <c r="I17" i="4"/>
  <c r="L16" i="4"/>
  <c r="M16" i="4" s="1"/>
  <c r="K16" i="4"/>
  <c r="J16" i="4"/>
  <c r="F16" i="4"/>
  <c r="L15" i="4"/>
  <c r="M15" i="4" s="1"/>
  <c r="K15" i="4"/>
  <c r="J15" i="4"/>
  <c r="F15" i="4"/>
  <c r="M14" i="4"/>
  <c r="L14" i="4"/>
  <c r="K14" i="4"/>
  <c r="J14" i="4"/>
  <c r="F14" i="4"/>
  <c r="L13" i="4"/>
  <c r="M13" i="4" s="1"/>
  <c r="K13" i="4"/>
  <c r="J13" i="4"/>
  <c r="F13" i="4"/>
  <c r="K12" i="4"/>
  <c r="J12" i="4"/>
  <c r="F12" i="4"/>
  <c r="A12" i="4"/>
  <c r="A13" i="4" s="1"/>
  <c r="A14" i="4" s="1"/>
  <c r="A15" i="4" s="1"/>
  <c r="A16" i="4" s="1"/>
  <c r="K11" i="4"/>
  <c r="J11" i="4"/>
  <c r="L11" i="4" s="1"/>
  <c r="M11" i="4" s="1"/>
  <c r="F11" i="4"/>
  <c r="A11" i="4"/>
  <c r="L10" i="4"/>
  <c r="K10" i="4"/>
  <c r="K17" i="4" s="1"/>
  <c r="J10" i="4"/>
  <c r="J17" i="4" s="1"/>
  <c r="F10" i="4"/>
  <c r="J21" i="3"/>
  <c r="N20" i="3"/>
  <c r="M20" i="3"/>
  <c r="L20" i="3"/>
  <c r="K20" i="3"/>
  <c r="G20" i="3"/>
  <c r="N19" i="3"/>
  <c r="M19" i="3"/>
  <c r="L19" i="3"/>
  <c r="K19" i="3"/>
  <c r="G19" i="3"/>
  <c r="M18" i="3"/>
  <c r="N18" i="3" s="1"/>
  <c r="L18" i="3"/>
  <c r="K18" i="3"/>
  <c r="G18" i="3"/>
  <c r="M17" i="3"/>
  <c r="N17" i="3" s="1"/>
  <c r="L17" i="3"/>
  <c r="K17" i="3"/>
  <c r="G17" i="3"/>
  <c r="N16" i="3"/>
  <c r="M16" i="3"/>
  <c r="L16" i="3"/>
  <c r="K16" i="3"/>
  <c r="G16" i="3"/>
  <c r="M15" i="3"/>
  <c r="N15" i="3" s="1"/>
  <c r="L15" i="3"/>
  <c r="K15" i="3"/>
  <c r="G15" i="3"/>
  <c r="N14" i="3"/>
  <c r="M14" i="3"/>
  <c r="L14" i="3"/>
  <c r="K14" i="3"/>
  <c r="G14" i="3"/>
  <c r="N13" i="3"/>
  <c r="M13" i="3"/>
  <c r="L13" i="3"/>
  <c r="K13" i="3"/>
  <c r="G13" i="3"/>
  <c r="L12" i="3"/>
  <c r="K12" i="3"/>
  <c r="G12" i="3"/>
  <c r="A12" i="3"/>
  <c r="A13" i="3" s="1"/>
  <c r="A14" i="3" s="1"/>
  <c r="A15" i="3" s="1"/>
  <c r="A17" i="3" s="1"/>
  <c r="L11" i="3"/>
  <c r="K11" i="3"/>
  <c r="M11" i="3" s="1"/>
  <c r="N11" i="3" s="1"/>
  <c r="G11" i="3"/>
  <c r="A11" i="3"/>
  <c r="P10" i="3"/>
  <c r="P11" i="3" s="1"/>
  <c r="Q11" i="3" s="1"/>
  <c r="M10" i="3"/>
  <c r="N10" i="3" s="1"/>
  <c r="L10" i="3"/>
  <c r="L21" i="3" s="1"/>
  <c r="K10" i="3"/>
  <c r="G10" i="3"/>
  <c r="J36" i="2"/>
  <c r="G36" i="2"/>
  <c r="L35" i="2"/>
  <c r="K35" i="2"/>
  <c r="G35" i="2"/>
  <c r="M35" i="2" s="1"/>
  <c r="N35" i="2" s="1"/>
  <c r="L34" i="2"/>
  <c r="K34" i="2"/>
  <c r="G34" i="2"/>
  <c r="M34" i="2" s="1"/>
  <c r="N34" i="2" s="1"/>
  <c r="L33" i="2"/>
  <c r="K33" i="2"/>
  <c r="G33" i="2"/>
  <c r="M33" i="2" s="1"/>
  <c r="N33" i="2" s="1"/>
  <c r="L32" i="2"/>
  <c r="K32" i="2"/>
  <c r="G32" i="2"/>
  <c r="M32" i="2" s="1"/>
  <c r="N32" i="2" s="1"/>
  <c r="L31" i="2"/>
  <c r="K31" i="2"/>
  <c r="G31" i="2"/>
  <c r="M31" i="2" s="1"/>
  <c r="N31" i="2" s="1"/>
  <c r="L30" i="2"/>
  <c r="K30" i="2"/>
  <c r="G30" i="2"/>
  <c r="M30" i="2" s="1"/>
  <c r="N30" i="2" s="1"/>
  <c r="L29" i="2"/>
  <c r="K29" i="2"/>
  <c r="G29" i="2"/>
  <c r="M29" i="2" s="1"/>
  <c r="N29" i="2" s="1"/>
  <c r="L28" i="2"/>
  <c r="K28" i="2"/>
  <c r="G28" i="2"/>
  <c r="M28" i="2" s="1"/>
  <c r="N28" i="2" s="1"/>
  <c r="L27" i="2"/>
  <c r="K27" i="2"/>
  <c r="G27" i="2"/>
  <c r="M27" i="2" s="1"/>
  <c r="N27" i="2" s="1"/>
  <c r="A27" i="2"/>
  <c r="A28" i="2" s="1"/>
  <c r="A29" i="2" s="1"/>
  <c r="A30" i="2" s="1"/>
  <c r="A31" i="2" s="1"/>
  <c r="A32" i="2" s="1"/>
  <c r="A33" i="2" s="1"/>
  <c r="A34" i="2" s="1"/>
  <c r="A35" i="2" s="1"/>
  <c r="L26" i="2"/>
  <c r="K26" i="2"/>
  <c r="G26" i="2"/>
  <c r="M26" i="2" s="1"/>
  <c r="N26" i="2" s="1"/>
  <c r="A26" i="2"/>
  <c r="L25" i="2"/>
  <c r="K25" i="2"/>
  <c r="G25" i="2"/>
  <c r="A25" i="2"/>
  <c r="P24" i="2"/>
  <c r="M24" i="2"/>
  <c r="L24" i="2"/>
  <c r="L36" i="2" s="1"/>
  <c r="K24" i="2"/>
  <c r="G24" i="2"/>
  <c r="J21" i="2"/>
  <c r="M20" i="2"/>
  <c r="N20" i="2" s="1"/>
  <c r="L20" i="2"/>
  <c r="K20" i="2"/>
  <c r="G20" i="2"/>
  <c r="M19" i="2"/>
  <c r="N19" i="2" s="1"/>
  <c r="L19" i="2"/>
  <c r="K19" i="2"/>
  <c r="G19" i="2"/>
  <c r="M18" i="2"/>
  <c r="N18" i="2" s="1"/>
  <c r="L18" i="2"/>
  <c r="K18" i="2"/>
  <c r="G18" i="2"/>
  <c r="M17" i="2"/>
  <c r="N17" i="2" s="1"/>
  <c r="L17" i="2"/>
  <c r="K17" i="2"/>
  <c r="G17" i="2"/>
  <c r="M16" i="2"/>
  <c r="N16" i="2" s="1"/>
  <c r="L16" i="2"/>
  <c r="K16" i="2"/>
  <c r="G16" i="2"/>
  <c r="M15" i="2"/>
  <c r="N15" i="2" s="1"/>
  <c r="L15" i="2"/>
  <c r="K15" i="2"/>
  <c r="G15" i="2"/>
  <c r="M14" i="2"/>
  <c r="N14" i="2" s="1"/>
  <c r="L14" i="2"/>
  <c r="K14" i="2"/>
  <c r="G14" i="2"/>
  <c r="M13" i="2"/>
  <c r="N13" i="2" s="1"/>
  <c r="L13" i="2"/>
  <c r="K13" i="2"/>
  <c r="G13" i="2"/>
  <c r="L12" i="2"/>
  <c r="K12" i="2"/>
  <c r="G12" i="2"/>
  <c r="M12" i="2" s="1"/>
  <c r="N12" i="2" s="1"/>
  <c r="A12" i="2"/>
  <c r="A13" i="2" s="1"/>
  <c r="A14" i="2" s="1"/>
  <c r="A15" i="2" s="1"/>
  <c r="A17" i="2" s="1"/>
  <c r="L11" i="2"/>
  <c r="K11" i="2"/>
  <c r="G11" i="2"/>
  <c r="M11" i="2" s="1"/>
  <c r="N11" i="2" s="1"/>
  <c r="A11" i="2"/>
  <c r="P10" i="2"/>
  <c r="P11" i="2" s="1"/>
  <c r="Q11" i="2" s="1"/>
  <c r="M10" i="2"/>
  <c r="N10" i="2" s="1"/>
  <c r="L10" i="2"/>
  <c r="L21" i="2" s="1"/>
  <c r="K10" i="2"/>
  <c r="K21" i="2" s="1"/>
  <c r="G10" i="2"/>
  <c r="M15" i="5" l="1"/>
  <c r="N15" i="5" s="1"/>
  <c r="L17" i="4"/>
  <c r="A18" i="2"/>
  <c r="A19" i="2" s="1"/>
  <c r="A20" i="2" s="1"/>
  <c r="A16" i="2"/>
  <c r="K21" i="3"/>
  <c r="L18" i="9"/>
  <c r="M13" i="11"/>
  <c r="N13" i="11" s="1"/>
  <c r="G18" i="11"/>
  <c r="G18" i="9"/>
  <c r="M10" i="9"/>
  <c r="G21" i="2"/>
  <c r="Q10" i="2" s="1"/>
  <c r="M21" i="3"/>
  <c r="M10" i="4"/>
  <c r="L12" i="4"/>
  <c r="M12" i="4" s="1"/>
  <c r="F17" i="4"/>
  <c r="O9" i="4" s="1"/>
  <c r="K17" i="5"/>
  <c r="G17" i="5"/>
  <c r="G15" i="5"/>
  <c r="Q10" i="5" s="1"/>
  <c r="M13" i="5"/>
  <c r="G16" i="5"/>
  <c r="Q11" i="5" s="1"/>
  <c r="N24" i="2"/>
  <c r="A16" i="3"/>
  <c r="A18" i="3"/>
  <c r="A19" i="3" s="1"/>
  <c r="A20" i="3" s="1"/>
  <c r="L16" i="5"/>
  <c r="L17" i="5"/>
  <c r="M17" i="6"/>
  <c r="N17" i="6" s="1"/>
  <c r="Q10" i="11"/>
  <c r="K36" i="2"/>
  <c r="M25" i="2"/>
  <c r="N25" i="2" s="1"/>
  <c r="Q24" i="2"/>
  <c r="M12" i="3"/>
  <c r="N12" i="3" s="1"/>
  <c r="G21" i="3"/>
  <c r="Q10" i="9"/>
  <c r="K21" i="15"/>
  <c r="M10" i="15"/>
  <c r="M21" i="2"/>
  <c r="N10" i="5"/>
  <c r="M34" i="12"/>
  <c r="P10" i="13"/>
  <c r="M23" i="15"/>
  <c r="N23" i="15" s="1"/>
  <c r="G33" i="15"/>
  <c r="G34" i="15" s="1"/>
  <c r="L21" i="15"/>
  <c r="N22" i="15"/>
  <c r="G21" i="13"/>
  <c r="L25" i="15"/>
  <c r="L33" i="15" s="1"/>
  <c r="J33" i="15"/>
  <c r="K25" i="15"/>
  <c r="M25" i="15" s="1"/>
  <c r="N25" i="15" s="1"/>
  <c r="G19" i="18"/>
  <c r="P9" i="18" s="1"/>
  <c r="N22" i="12"/>
  <c r="M33" i="12"/>
  <c r="J21" i="8"/>
  <c r="G33" i="12"/>
  <c r="Q10" i="3"/>
  <c r="J16" i="5"/>
  <c r="J17" i="5" s="1"/>
  <c r="G21" i="8"/>
  <c r="G23" i="8" s="1"/>
  <c r="P9" i="8" s="1"/>
  <c r="P10" i="8" s="1"/>
  <c r="Q10" i="8" s="1"/>
  <c r="M10" i="8"/>
  <c r="K13" i="8"/>
  <c r="K21" i="8" s="1"/>
  <c r="P10" i="14"/>
  <c r="L18" i="14"/>
  <c r="M18" i="14" s="1"/>
  <c r="G20" i="16"/>
  <c r="Q10" i="16" s="1"/>
  <c r="L13" i="17"/>
  <c r="L19" i="17" s="1"/>
  <c r="G13" i="17"/>
  <c r="K19" i="18"/>
  <c r="M10" i="18"/>
  <c r="M13" i="8"/>
  <c r="N13" i="8" s="1"/>
  <c r="M25" i="18"/>
  <c r="K16" i="5"/>
  <c r="K17" i="6"/>
  <c r="L33" i="12"/>
  <c r="Q22" i="15"/>
  <c r="L17" i="6"/>
  <c r="M12" i="6"/>
  <c r="N12" i="6" s="1"/>
  <c r="M14" i="8"/>
  <c r="N14" i="8" s="1"/>
  <c r="M16" i="8"/>
  <c r="N16" i="8" s="1"/>
  <c r="M18" i="8"/>
  <c r="N18" i="8" s="1"/>
  <c r="M20" i="8"/>
  <c r="N20" i="8" s="1"/>
  <c r="M18" i="11"/>
  <c r="M10" i="12"/>
  <c r="G21" i="12"/>
  <c r="Q10" i="12" s="1"/>
  <c r="J21" i="12"/>
  <c r="L13" i="12"/>
  <c r="L21" i="12" s="1"/>
  <c r="M18" i="12"/>
  <c r="N18" i="12" s="1"/>
  <c r="M10" i="13"/>
  <c r="L13" i="13"/>
  <c r="M13" i="13" s="1"/>
  <c r="M20" i="16"/>
  <c r="M39" i="22"/>
  <c r="M21" i="23"/>
  <c r="N21" i="23" s="1"/>
  <c r="K33" i="15"/>
  <c r="G47" i="18"/>
  <c r="J19" i="19"/>
  <c r="L10" i="19"/>
  <c r="J31" i="20"/>
  <c r="L22" i="20"/>
  <c r="M22" i="20" s="1"/>
  <c r="J21" i="13"/>
  <c r="G18" i="14"/>
  <c r="Q10" i="15"/>
  <c r="K19" i="19"/>
  <c r="J30" i="19"/>
  <c r="M32" i="19"/>
  <c r="L42" i="19"/>
  <c r="M42" i="19" s="1"/>
  <c r="K20" i="20"/>
  <c r="K31" i="20"/>
  <c r="G21" i="15"/>
  <c r="M11" i="15"/>
  <c r="N11" i="15" s="1"/>
  <c r="K42" i="19"/>
  <c r="K54" i="19"/>
  <c r="L54" i="19"/>
  <c r="M54" i="19" s="1"/>
  <c r="M21" i="20"/>
  <c r="L11" i="19"/>
  <c r="M11" i="19" s="1"/>
  <c r="L61" i="19"/>
  <c r="F31" i="20"/>
  <c r="J19" i="17"/>
  <c r="J42" i="19"/>
  <c r="J62" i="19" s="1"/>
  <c r="M21" i="22"/>
  <c r="N10" i="22"/>
  <c r="M33" i="23"/>
  <c r="T9" i="23"/>
  <c r="K25" i="18"/>
  <c r="P8" i="18" s="1"/>
  <c r="P10" i="18" s="1"/>
  <c r="Q10" i="18" s="1"/>
  <c r="L20" i="19"/>
  <c r="L10" i="20"/>
  <c r="F20" i="20"/>
  <c r="L23" i="20"/>
  <c r="M23" i="20" s="1"/>
  <c r="L28" i="20"/>
  <c r="M28" i="20" s="1"/>
  <c r="L30" i="20"/>
  <c r="M30" i="20" s="1"/>
  <c r="N32" i="22"/>
  <c r="J33" i="12"/>
  <c r="F19" i="19"/>
  <c r="F62" i="19" s="1"/>
  <c r="L13" i="19"/>
  <c r="M13" i="19" s="1"/>
  <c r="S13" i="23"/>
  <c r="T13" i="23" s="1"/>
  <c r="G21" i="22"/>
  <c r="G33" i="22" s="1"/>
  <c r="G33" i="23"/>
  <c r="G34" i="23" s="1"/>
  <c r="N38" i="22" l="1"/>
  <c r="N36" i="22"/>
  <c r="N37" i="22"/>
  <c r="N35" i="22"/>
  <c r="Q12" i="19"/>
  <c r="Q11" i="19"/>
  <c r="Q10" i="19"/>
  <c r="Q9" i="19"/>
  <c r="Q13" i="19"/>
  <c r="N10" i="15"/>
  <c r="M21" i="15"/>
  <c r="N20" i="16"/>
  <c r="P11" i="16"/>
  <c r="Q11" i="16" s="1"/>
  <c r="O10" i="4"/>
  <c r="P10" i="4" s="1"/>
  <c r="N13" i="5"/>
  <c r="M16" i="5"/>
  <c r="N16" i="5" s="1"/>
  <c r="N21" i="22"/>
  <c r="M17" i="4"/>
  <c r="M33" i="15"/>
  <c r="M33" i="22"/>
  <c r="L31" i="20"/>
  <c r="N10" i="12"/>
  <c r="M21" i="12"/>
  <c r="M13" i="17"/>
  <c r="G19" i="17"/>
  <c r="Q10" i="17" s="1"/>
  <c r="G34" i="12"/>
  <c r="G35" i="15" s="1"/>
  <c r="G36" i="15" s="1"/>
  <c r="Q22" i="12"/>
  <c r="G37" i="2"/>
  <c r="M19" i="18"/>
  <c r="N10" i="18"/>
  <c r="N10" i="9"/>
  <c r="M18" i="9"/>
  <c r="T12" i="23"/>
  <c r="T11" i="23"/>
  <c r="T10" i="23"/>
  <c r="L20" i="20"/>
  <c r="M10" i="20"/>
  <c r="M10" i="19"/>
  <c r="L19" i="19"/>
  <c r="M19" i="19" s="1"/>
  <c r="L21" i="13"/>
  <c r="M21" i="13" s="1"/>
  <c r="N18" i="11"/>
  <c r="P11" i="11"/>
  <c r="Q11" i="11" s="1"/>
  <c r="N21" i="2"/>
  <c r="P12" i="2"/>
  <c r="Q12" i="2" s="1"/>
  <c r="P12" i="3"/>
  <c r="Q12" i="3" s="1"/>
  <c r="N21" i="3"/>
  <c r="L30" i="19"/>
  <c r="M30" i="19" s="1"/>
  <c r="M20" i="19"/>
  <c r="M34" i="23"/>
  <c r="N33" i="23"/>
  <c r="M61" i="19"/>
  <c r="N39" i="22"/>
  <c r="N10" i="8"/>
  <c r="M21" i="8"/>
  <c r="N33" i="12"/>
  <c r="P23" i="12"/>
  <c r="Q23" i="12" s="1"/>
  <c r="M36" i="2"/>
  <c r="N18" i="9" l="1"/>
  <c r="P11" i="9"/>
  <c r="Q11" i="9" s="1"/>
  <c r="N13" i="17"/>
  <c r="M19" i="17"/>
  <c r="M40" i="22"/>
  <c r="N40" i="22" s="1"/>
  <c r="N33" i="22"/>
  <c r="P23" i="15"/>
  <c r="Q23" i="15" s="1"/>
  <c r="M34" i="15"/>
  <c r="N34" i="15" s="1"/>
  <c r="N33" i="15"/>
  <c r="N36" i="2"/>
  <c r="P25" i="2"/>
  <c r="Q25" i="2" s="1"/>
  <c r="M37" i="2"/>
  <c r="N37" i="2" s="1"/>
  <c r="N19" i="18"/>
  <c r="P11" i="18"/>
  <c r="Q11" i="18" s="1"/>
  <c r="M31" i="20"/>
  <c r="P26" i="20"/>
  <c r="Q26" i="20" s="1"/>
  <c r="O12" i="4"/>
  <c r="P12" i="4" s="1"/>
  <c r="O11" i="4"/>
  <c r="P11" i="4" s="1"/>
  <c r="N21" i="8"/>
  <c r="P11" i="8"/>
  <c r="Q11" i="8" s="1"/>
  <c r="N21" i="12"/>
  <c r="P11" i="12"/>
  <c r="Q11" i="12" s="1"/>
  <c r="N34" i="23"/>
  <c r="S14" i="23"/>
  <c r="T14" i="23" s="1"/>
  <c r="M17" i="5"/>
  <c r="N17" i="5" s="1"/>
  <c r="P11" i="15"/>
  <c r="Q11" i="15" s="1"/>
  <c r="N21" i="15"/>
  <c r="M20" i="20"/>
  <c r="P15" i="20"/>
  <c r="Q15" i="20" s="1"/>
  <c r="G37" i="15"/>
  <c r="G38" i="15"/>
  <c r="N34" i="12"/>
  <c r="L62" i="19"/>
  <c r="P14" i="19" l="1"/>
  <c r="Q14" i="19" s="1"/>
  <c r="M62" i="19"/>
  <c r="P11" i="17"/>
  <c r="Q11" i="17" s="1"/>
  <c r="N19" i="17"/>
</calcChain>
</file>

<file path=xl/sharedStrings.xml><?xml version="1.0" encoding="utf-8"?>
<sst xmlns="http://schemas.openxmlformats.org/spreadsheetml/2006/main" count="1804" uniqueCount="389">
  <si>
    <t xml:space="preserve">Khách hàng: </t>
  </si>
  <si>
    <t>Người báo giá: Nguyễn Đức Tâm</t>
  </si>
  <si>
    <t>Địa chỉ:</t>
  </si>
  <si>
    <t>Điện thoại: 079.456.4444</t>
  </si>
  <si>
    <t>Email: tam.nd@tpluscomputer.vn</t>
  </si>
  <si>
    <t xml:space="preserve">STT </t>
  </si>
  <si>
    <t>SL</t>
  </si>
  <si>
    <t>ĐƠN GIÁ</t>
  </si>
  <si>
    <t>CPU</t>
  </si>
  <si>
    <t>Chiếc</t>
  </si>
  <si>
    <t>36 tháng</t>
  </si>
  <si>
    <t>Tản Nhiệt CPU Jonsbo CR-1400 - Auto Led Black</t>
  </si>
  <si>
    <t>MAINBOARD</t>
  </si>
  <si>
    <t>RAM</t>
  </si>
  <si>
    <t>RAM DDR4 TEAMGROUP T-Force Vulcan Z 16GB 3200MHz GRAY</t>
  </si>
  <si>
    <t>60 tháng</t>
  </si>
  <si>
    <t>Nguồn máy tính Ecomax E550W VSP, Black</t>
  </si>
  <si>
    <t>VGA</t>
  </si>
  <si>
    <t>MONITOR</t>
  </si>
  <si>
    <t>Màn hình Gaming VSP IP2718G (27 inch/FHD/IPS/180Hz/1ms)</t>
  </si>
  <si>
    <t>12 tháng</t>
  </si>
  <si>
    <t>Chuột Gaming Fuhlen L102 BLACK</t>
  </si>
  <si>
    <t>24 tháng</t>
  </si>
  <si>
    <t>Tai nghe Gaming RAPOO VH360C Black_Shortmic</t>
  </si>
  <si>
    <t>BÀN DI</t>
  </si>
  <si>
    <t>Bàn di chuột PUBG 30x70x3mm</t>
  </si>
  <si>
    <t>0 tháng</t>
  </si>
  <si>
    <t>Thành tiền:</t>
  </si>
  <si>
    <t>Ổ cứng SSD M.2 TEAMGROUP MP33 256GB PCIE Gen 3x4</t>
  </si>
  <si>
    <t>CASE</t>
  </si>
  <si>
    <t>CPU Intel Xeon E5 2680 V4 (2.4GHz - 3.3GHz, 14 Nhân 28 Luồng, LGA 2011-3)</t>
  </si>
  <si>
    <t>RAM DDR4 Samsung Hynix 32GB 2133P REG ECC C 2ND</t>
  </si>
  <si>
    <t>Ổ CỨNG SSD SAMSUNG 870 EVO 500GB SATA III 6GB/S 2.5 INCH ( ĐỌC 560MB/S - GHI 530MB/S) - (MZ-77E00BW)</t>
  </si>
  <si>
    <t>CARD LAN</t>
  </si>
  <si>
    <t>Card Lan Rời 1GB 2 Cổng 2ND</t>
  </si>
  <si>
    <t>1 tháng</t>
  </si>
  <si>
    <t>Vỏ case máy tính XIGMATEK LUX S ARCTIC 3FX  (MID TOWER/MÀU TRẮNG)</t>
  </si>
  <si>
    <t>SWITCH</t>
  </si>
  <si>
    <t>Thiết bị chuyển mạch, TP-LINK,TL-SG1016D</t>
  </si>
  <si>
    <t>- Giao hàng sau 3 - 7 ngày kể từ ngày ký hợp đồng</t>
  </si>
  <si>
    <t xml:space="preserve">- Bảng báo giá chỉ áp dụng trong vòng 7 ngày kể từ ngày khách hàng nhận báo giá. </t>
  </si>
  <si>
    <r>
      <rPr>
        <b/>
        <sz val="30"/>
        <color rgb="FF000000"/>
        <rFont val="Times New Roman"/>
        <family val="1"/>
      </rPr>
      <t xml:space="preserve">BẢNG BÁO GIÁ MÁY TÍNH
</t>
    </r>
    <r>
      <rPr>
        <b/>
        <i/>
        <sz val="15"/>
        <color rgb="FF000000"/>
        <rFont val="Times New Roman"/>
        <family val="1"/>
      </rPr>
      <t>(10/03/2025)</t>
    </r>
  </si>
  <si>
    <t>Khách hàng:</t>
  </si>
  <si>
    <t xml:space="preserve">Địa chỉ: Địa chỉ: </t>
  </si>
  <si>
    <t>Điện thoại:                                        |  Email:</t>
  </si>
  <si>
    <t xml:space="preserve">Công ty Cổ Phần Công Nghệ TPlus VIệt Nam trân trọng gửi đến quý khách hàng bảng báo giá thiết bị, dịch vụ như sau:                                                </t>
  </si>
  <si>
    <t>PC VĂN PHÒNG</t>
  </si>
  <si>
    <t>Quà tặng</t>
  </si>
  <si>
    <t>Mã sản phẩm</t>
  </si>
  <si>
    <t>Tên sản phẩm</t>
  </si>
  <si>
    <t>ĐVT</t>
  </si>
  <si>
    <t>Thành tiền</t>
  </si>
  <si>
    <t>Bảo hành</t>
  </si>
  <si>
    <t>Giá nhập</t>
  </si>
  <si>
    <t>Ln/pc</t>
  </si>
  <si>
    <t>Lợi nhuận</t>
  </si>
  <si>
    <t>Hoa hồng</t>
  </si>
  <si>
    <t>Chíp vi xử lý Intel i3-12100 3.30GHz up to 4.3GHz, 12M Cache, Socket Intel LGA 1700 (CM8071504651012)</t>
  </si>
  <si>
    <t>Tổng chi phí</t>
  </si>
  <si>
    <t>MAIN</t>
  </si>
  <si>
    <t>Mạch chính VT_GIGABYTE_GA_H610M H V3 DDR4</t>
  </si>
  <si>
    <t>Bộ nhớ Ram_TEAM VULCAN Z TLZGD48G3200HC16F01 UD-D4 8GB 3200 màu xám</t>
  </si>
  <si>
    <t>Lãi</t>
  </si>
  <si>
    <t>NGUỒN</t>
  </si>
  <si>
    <t>Nguồn máy tính Huntkey CP4000 (HK400-57GP)</t>
  </si>
  <si>
    <t>MÀN HÌNH</t>
  </si>
  <si>
    <t>Màn hình máy tính LCD IP2203 21.5'' inch, kèm cáp cắm ,màu đen logo : 'VSP"</t>
  </si>
  <si>
    <t>SSD</t>
  </si>
  <si>
    <t>ổ cứng gắn trong hiệu Silicon M2 2280 PCIe SSD A60 256G</t>
  </si>
  <si>
    <t>VỎ</t>
  </si>
  <si>
    <t>Vỏ máy tính hiệu Huntkey mã HK360 màu đen</t>
  </si>
  <si>
    <t>WINDOWS</t>
  </si>
  <si>
    <t>Windows Pro 11 64Bit Eng Intl 1pk DSP OEI DVD - Made in Germany</t>
  </si>
  <si>
    <t>00 tháng</t>
  </si>
  <si>
    <t>PHÍM</t>
  </si>
  <si>
    <t>Bàn phím máy tính -U-LK185 Black_TK577U08601G</t>
  </si>
  <si>
    <t>CHUỘT</t>
  </si>
  <si>
    <t>Chuột chơi game Dareu LM103 Black (USB/Đen)</t>
  </si>
  <si>
    <t>Bàn di chuột Asus Rog - size 350x300x2mm</t>
  </si>
  <si>
    <t>PC DEV</t>
  </si>
  <si>
    <t>Chip vi tính AMD Ryzen 5 5500GT 3.6Ghz up to 4.4GHz/19MB/ 6 cores12 threads/ Socket AM4(100-100001489BOX)</t>
  </si>
  <si>
    <t>Mạch chính VT-Gigabyte GA-B550M AORUS ELITE</t>
  </si>
  <si>
    <t>Nguồn máy tính VGP650 PRO nhãn hiệu VSP TECHNOLOGY SPREAD, model: VGP650BRU PRO</t>
  </si>
  <si>
    <t>Ổ cứng cắm trong SSD Teamgroup TM8FPK500G0C101 Team M.2-2280 PCI-E Gen4x4 MP44L 500GB</t>
  </si>
  <si>
    <t>HDD</t>
  </si>
  <si>
    <t>Ổ cứng HDD_SEAGATE ST1000DM010 1000GB (BARRACUDA.3.5.1000.SATA.7200RPM)</t>
  </si>
  <si>
    <t>Vỏ</t>
  </si>
  <si>
    <t>EN44182_ Vỏ máy tính Xigmatek Sky II 3F</t>
  </si>
  <si>
    <t>Màn hình LCD VIEWSONIC VA2432-H / 24" LCD MONITOR</t>
  </si>
  <si>
    <t>Cạc màn hình Gigabyte 8GB GV-N4060WF2OC -8GD</t>
  </si>
  <si>
    <t>TỔNG</t>
  </si>
  <si>
    <t>Miễn phí giao hàng,lắp đặt nội thành Hà Nội</t>
  </si>
  <si>
    <t>Tài khoản:         4494.444.444
Chủ tài khoản:         NGUYEN DUC TAM
Tại:       Ngân hàng Techcombank</t>
  </si>
  <si>
    <r>
      <rPr>
        <b/>
        <i/>
        <sz val="12"/>
        <color theme="1"/>
        <rFont val="Times New Roman"/>
        <family val="1"/>
      </rPr>
      <t xml:space="preserve">TPlus là đơn vị đi đầu trong lĩnh vực thì công, lắp đặt, bảo trì và cài đặt phần mềm cập nhật games tự động. Với đội ngũ kỹ thuật viên với hơn 15 năm kinh nghiệm công tác tại các đơn vị lớn như Garena, Gcafe, Teko, Phong Vũ, Thủy Linh,...
</t>
    </r>
    <r>
      <rPr>
        <b/>
        <i/>
        <sz val="18"/>
        <color rgb="FF0C79C0"/>
        <rFont val="Times New Roman"/>
        <family val="1"/>
      </rPr>
      <t>TPLUS COMPUTER</t>
    </r>
    <r>
      <rPr>
        <b/>
        <i/>
        <sz val="12"/>
        <color theme="1"/>
        <rFont val="Times New Roman"/>
        <family val="1"/>
      </rPr>
      <t xml:space="preserve">
</t>
    </r>
    <r>
      <rPr>
        <b/>
        <i/>
        <sz val="16"/>
        <color rgb="FFFF0000"/>
        <rFont val="Times New Roman"/>
        <family val="1"/>
      </rPr>
      <t>TẬN TÂM - UY TÍN - TÔN TRỌNG</t>
    </r>
  </si>
  <si>
    <r>
      <rPr>
        <b/>
        <sz val="30"/>
        <color rgb="FF000000"/>
        <rFont val="Times New Roman"/>
        <family val="1"/>
      </rPr>
      <t xml:space="preserve">BẢNG BÁO GIÁ MÁY TÍNH
</t>
    </r>
    <r>
      <rPr>
        <b/>
        <i/>
        <sz val="15"/>
        <color rgb="FF000000"/>
        <rFont val="Times New Roman"/>
        <family val="1"/>
      </rPr>
      <t>(10/03/2025)</t>
    </r>
  </si>
  <si>
    <t>CPU Intel Core i5 12400 (Up To 4.40GHz, 6 Nhân 12 Luồng,18MB Cache, Alder Lake)</t>
  </si>
  <si>
    <t>RAM DDR4 TEAMGROUP T-Force Vulcan Z 16GB 3200MHz RED</t>
  </si>
  <si>
    <r>
      <rPr>
        <b/>
        <i/>
        <sz val="12"/>
        <color theme="1"/>
        <rFont val="Times New Roman"/>
        <family val="1"/>
      </rPr>
      <t xml:space="preserve">TPlus là đơn vị đi đầu trong lĩnh vực thì công, lắp đặt, bảo trì và cài đặt phần mềm cập nhật games tự động. Với đội ngũ kỹ thuật viên với hơn 15 năm kinh nghiệm công tác tại các đơn vị lớn như Garena, Gcafe, Teko, Phong Vũ, Thủy Linh,...
</t>
    </r>
    <r>
      <rPr>
        <b/>
        <i/>
        <sz val="18"/>
        <color rgb="FF0C79C0"/>
        <rFont val="Times New Roman"/>
        <family val="1"/>
      </rPr>
      <t>TPLUS COMPUTER</t>
    </r>
    <r>
      <rPr>
        <b/>
        <i/>
        <sz val="12"/>
        <color theme="1"/>
        <rFont val="Times New Roman"/>
        <family val="1"/>
      </rPr>
      <t xml:space="preserve">
</t>
    </r>
    <r>
      <rPr>
        <b/>
        <i/>
        <sz val="16"/>
        <color rgb="FFFF0000"/>
        <rFont val="Times New Roman"/>
        <family val="1"/>
      </rPr>
      <t>TẬN TÂM - UY TÍN - TÔN TRỌNG</t>
    </r>
  </si>
  <si>
    <r>
      <rPr>
        <b/>
        <sz val="30"/>
        <color rgb="FF000000"/>
        <rFont val="Times New Roman"/>
        <family val="1"/>
      </rPr>
      <t xml:space="preserve">BẢNG BÁO GIÁ MÁY TÍNH
</t>
    </r>
    <r>
      <rPr>
        <b/>
        <i/>
        <sz val="15"/>
        <color rgb="FF000000"/>
        <rFont val="Times New Roman"/>
        <family val="1"/>
      </rPr>
      <t>(14/03/2025)</t>
    </r>
  </si>
  <si>
    <t>CPU Intel Core i3 12100F (3.3GHz turbo up to 4.3GHz, 4 nhân 8 luồng, 12MB Cache)</t>
  </si>
  <si>
    <t>Mainboard GIGABYTE H610M H V3</t>
  </si>
  <si>
    <t>RAM DDR4 TEAMGROUP DELTA RGB 16GB(8Gx2) 3200MHz WHITE</t>
  </si>
  <si>
    <t>Nguồn Huntkey CP4000 400W - fan 12 (HK400-57GP)</t>
  </si>
  <si>
    <t>VGA Galax GTX 1060 3GB (3GB GDDR5, 192-bit, HDMI +DP, 1x6-pin) 2ND</t>
  </si>
  <si>
    <t>03 tháng</t>
  </si>
  <si>
    <t>Ổ cứng SSD M.2 Silicon Power A60 256GB 2280 PCIe Gen 3x4</t>
  </si>
  <si>
    <t>Vỏ máy tính KENOO ESPORT MK100 - Màu đen</t>
  </si>
  <si>
    <r>
      <rPr>
        <b/>
        <i/>
        <sz val="12"/>
        <color theme="1"/>
        <rFont val="Times New Roman"/>
        <family val="1"/>
      </rPr>
      <t xml:space="preserve">TPlus là đơn vị đi đầu trong lĩnh vực thì công, lắp đặt, bảo trì và cài đặt phần mềm cập nhật games tự động. Với đội ngũ kỹ thuật viên với hơn 15 năm kinh nghiệm công tác tại các đơn vị lớn như Garena, Gcafe, Teko, Phong Vũ, Thủy Linh,...
</t>
    </r>
    <r>
      <rPr>
        <b/>
        <i/>
        <sz val="18"/>
        <color rgb="FF0C79C0"/>
        <rFont val="Times New Roman"/>
        <family val="1"/>
      </rPr>
      <t>TPLUS COMPUTER</t>
    </r>
    <r>
      <rPr>
        <b/>
        <i/>
        <sz val="12"/>
        <color theme="1"/>
        <rFont val="Times New Roman"/>
        <family val="1"/>
      </rPr>
      <t xml:space="preserve">
</t>
    </r>
    <r>
      <rPr>
        <b/>
        <i/>
        <sz val="16"/>
        <color rgb="FFFF0000"/>
        <rFont val="Times New Roman"/>
        <family val="1"/>
      </rPr>
      <t>TẬN TÂM - UY TÍN - TÔN TRỌNG</t>
    </r>
  </si>
  <si>
    <r>
      <rPr>
        <b/>
        <sz val="30"/>
        <color rgb="FF000000"/>
        <rFont val="Times New Roman"/>
        <family val="1"/>
      </rPr>
      <t xml:space="preserve">BẢNG BÁO GIÁ MÁY TÍNH
</t>
    </r>
    <r>
      <rPr>
        <b/>
        <i/>
        <sz val="15"/>
        <color rgb="FF000000"/>
        <rFont val="Times New Roman"/>
        <family val="1"/>
      </rPr>
      <t>(17/03/2025)</t>
    </r>
  </si>
  <si>
    <t>Khách hàng: Chi nhánh Công ty Cổ phần Công nghệ Thông tin Truyền thông Thiên Hy Long Việt Nam</t>
  </si>
  <si>
    <t>Địa chỉ: Tầng 30F, Tòa nhà Lotte, số 54 Liễu Giai, Phường Cống vị, Quận Ba Đình, Hà Nội</t>
  </si>
  <si>
    <t>Điện thoại: 0968389291                                        |  MST: 0302229420-001</t>
  </si>
  <si>
    <t>PC GAMING</t>
  </si>
  <si>
    <t>NUC INTEL I7 13TH</t>
  </si>
  <si>
    <t>PCIT0097 RNUC13ANHi7 ASUS NUC13 PRO Tall _ i7-1360P/ 2xDDR4-laptop / 1x M.2 NVMe 2280,1x M.2 2242, 1x SATA 2.5/ 2x HDMI 2.1/ WLan_BT 13,990,000 Tặng TNTM0006 Dây nguồn 3 chân cho sạc laptop</t>
  </si>
  <si>
    <t>NUC INTEL I7 12TH</t>
  </si>
  <si>
    <t>Mini PC ASUS INTEL NUC 12 Pro NUC12WSHi7 (Intel Core i7-1260P | DDR4 | Iris XE Graphics | SSD NVMe | Thunderbolt 4 | Wi-Fi 6E | Đen) WallStreet Canyon - RNUC12WSHi70000 (1l</t>
  </si>
  <si>
    <t>NUC INTEL I3 13TH</t>
  </si>
  <si>
    <t>Mini PC NUC ASUS INTEL NUC 13 Pro ( Core i3-1315U | DDR4 3200 | Iris Xe | NVMe PCIe4.0 | Wi-Fi+Bluetooth) - RNUC13ANHi30000 (1I))</t>
  </si>
  <si>
    <t>RAM DDR4 LAPTOP Silicon Power 8G/3200 MHz</t>
  </si>
  <si>
    <t>Ổ cứng SSD M.2 Silicon Power A60 512GB 2280 PCIe Gen 3x4</t>
  </si>
  <si>
    <t>Thành tiền (NUC i7 13th) :</t>
  </si>
  <si>
    <t>Thành tiền (NUC i7 12th) :</t>
  </si>
  <si>
    <t>Thành tiền: (NUC i3 13th) :</t>
  </si>
  <si>
    <t>CÔNG TY CỔ PHẦN CÔNG NGHỆ TPLUS VIỆT NAM</t>
  </si>
  <si>
    <t xml:space="preserve">Tài khoản số 822556868  </t>
  </si>
  <si>
    <t xml:space="preserve"> Ngân Hàng TMCP Việt Nam Thịnh Vượng - Chi Nhánh Phạm Văn Đồng</t>
  </si>
  <si>
    <r>
      <rPr>
        <b/>
        <i/>
        <sz val="12"/>
        <color theme="1"/>
        <rFont val="Times New Roman"/>
        <family val="1"/>
      </rPr>
      <t xml:space="preserve">TPlus là đơn vị đi đầu trong lĩnh vực thì công, lắp đặt, bảo trì và cài đặt phần mềm cập nhật games tự động. Với đội ngũ kỹ thuật viên với hơn 15 năm kinh nghiệm công tác tại các đơn vị lớn như Garena, Gcafe, Teko, Phong Vũ, Thủy Linh,...
</t>
    </r>
    <r>
      <rPr>
        <b/>
        <i/>
        <sz val="18"/>
        <color rgb="FF0C79C0"/>
        <rFont val="Times New Roman"/>
        <family val="1"/>
      </rPr>
      <t>TPLUS COMPUTER</t>
    </r>
    <r>
      <rPr>
        <b/>
        <i/>
        <sz val="12"/>
        <color theme="1"/>
        <rFont val="Times New Roman"/>
        <family val="1"/>
      </rPr>
      <t xml:space="preserve">
</t>
    </r>
    <r>
      <rPr>
        <b/>
        <i/>
        <sz val="16"/>
        <color rgb="FFFF0000"/>
        <rFont val="Times New Roman"/>
        <family val="1"/>
      </rPr>
      <t>TẬN TÂM - UY TÍN - TÔN TRỌNG</t>
    </r>
  </si>
  <si>
    <r>
      <rPr>
        <b/>
        <sz val="30"/>
        <color rgb="FF000000"/>
        <rFont val="Times New Roman"/>
        <family val="1"/>
      </rPr>
      <t xml:space="preserve">BẢNG BÁO GIÁ THIẾT BỊ
</t>
    </r>
    <r>
      <rPr>
        <b/>
        <i/>
        <sz val="15"/>
        <color rgb="FF000000"/>
        <rFont val="Times New Roman"/>
        <family val="1"/>
      </rPr>
      <t>(02/04/2025)</t>
    </r>
  </si>
  <si>
    <t>Khách hàng: CÔNG TY TNHH CƠ ĐIỆN A&amp;E VIỆT NAM</t>
  </si>
  <si>
    <t>Địa chỉ: Xóm Đình, thôn Chu Quyến 3, Xã Chu Minh, Huyện Ba Vì, Thành Phố Hà  Nội, Việt nam</t>
  </si>
  <si>
    <t>Điện thoại:                                       |  MST: 0107619240</t>
  </si>
  <si>
    <t>CPU Intel Core i5 14600KF</t>
  </si>
  <si>
    <t>TẢN AIO</t>
  </si>
  <si>
    <t>Tản nhiệt nước VSP Infinity Liquid Cooler VCR-240 Đen</t>
  </si>
  <si>
    <t>Mainboard Gigabyte B760M DS3H (Intel B760, LGA 1700, M-ATX, 4 x DDR4</t>
  </si>
  <si>
    <t>Nguồn máy tính VSP VGP650BRU PRO (650W - 80 Plus Bronze 230V )</t>
  </si>
  <si>
    <t>Vỏ case máy tính XIGMATEK SKY II 3 FAN - Black</t>
  </si>
  <si>
    <t>VGA GIGABYTE GeForce RTX 3060 Ti GAMING OC 8G (rev. 2.0) (GV-N306TGAMING OC-8GD) 2ND</t>
  </si>
  <si>
    <t>01 tháng</t>
  </si>
  <si>
    <t>MÀN</t>
  </si>
  <si>
    <t>Màn hình máy tính VIEWSONIC VA2432H ( 23.8" / FHD / IPS / 100Hz /  1ms)</t>
  </si>
  <si>
    <r>
      <rPr>
        <b/>
        <i/>
        <sz val="12"/>
        <color theme="1"/>
        <rFont val="Times New Roman"/>
        <family val="1"/>
      </rPr>
      <t xml:space="preserve">TPlus là đơn vị đi đầu trong lĩnh vực thì công, lắp đặt, bảo trì và cài đặt phần mềm cập nhật games tự động. Với đội ngũ kỹ thuật viên với hơn 15 năm kinh nghiệm công tác tại các đơn vị lớn như Garena, Gcafe, Teko, Phong Vũ, Thủy Linh,...
</t>
    </r>
    <r>
      <rPr>
        <b/>
        <i/>
        <sz val="18"/>
        <color rgb="FF0C79C0"/>
        <rFont val="Times New Roman"/>
        <family val="1"/>
      </rPr>
      <t>TPLUS COMPUTER</t>
    </r>
    <r>
      <rPr>
        <b/>
        <i/>
        <sz val="12"/>
        <color theme="1"/>
        <rFont val="Times New Roman"/>
        <family val="1"/>
      </rPr>
      <t xml:space="preserve">
</t>
    </r>
    <r>
      <rPr>
        <b/>
        <i/>
        <sz val="16"/>
        <color rgb="FFFF0000"/>
        <rFont val="Times New Roman"/>
        <family val="1"/>
      </rPr>
      <t>TẬN TÂM - UY TÍN - TÔN TRỌNG</t>
    </r>
  </si>
  <si>
    <t xml:space="preserve">Địa chỉ: </t>
  </si>
  <si>
    <t>Điện thoại: :</t>
  </si>
  <si>
    <t>CPU Intel Core i5 12400F (Up To 4.40GHz, 6 Nhân 12 Luồng,18MB Cache, Alder Lake)</t>
  </si>
  <si>
    <t>Mainboard Gigabyte B760M D3HP DDR4 - 4 Khe RAM</t>
  </si>
  <si>
    <t>RAM DDR4 GEIL Orion 16GB 3200Mhz Gray</t>
  </si>
  <si>
    <t>PSU</t>
  </si>
  <si>
    <t>Thành tiền :</t>
  </si>
  <si>
    <t>🎁 Quà tặng:</t>
  </si>
  <si>
    <t>🔸 Bàn phím Dareu LK185 USB Black</t>
  </si>
  <si>
    <t>🔸 Chuột chơi game Dareu LM103 Black (USB/Đen)</t>
  </si>
  <si>
    <t>🔸 Bàn di chuột AMD -  SIZE 30x80x3MM</t>
  </si>
  <si>
    <t>🔸 Loa Mini LeerFei - Led RGB</t>
  </si>
  <si>
    <r>
      <rPr>
        <b/>
        <sz val="30"/>
        <color rgb="FF000000"/>
        <rFont val="Times New Roman"/>
        <family val="1"/>
      </rPr>
      <t xml:space="preserve">BẢNG BÁO GIÁ MÁY TÍNH
</t>
    </r>
    <r>
      <rPr>
        <b/>
        <i/>
        <sz val="15"/>
        <color rgb="FF000000"/>
        <rFont val="Times New Roman"/>
        <family val="1"/>
      </rPr>
      <t>(20/03/2025)</t>
    </r>
  </si>
  <si>
    <t>CK</t>
  </si>
  <si>
    <t xml:space="preserve">AMD Ryzen 7 7800X3D / 4.2GHz Boost 5.0GHz / 8 nhân 16 luồng / 104MB / AM5 </t>
  </si>
  <si>
    <t>Bộ tản nhiệt nước ID-COOLING ZOOMFLOW 360-XT SNOW</t>
  </si>
  <si>
    <t>Mainboard ASUS TUF GAMING B850M-PLUS WIFI</t>
  </si>
  <si>
    <t>RAM DDR5 TEAMGROUP T-FORCE DELTA RGB 32GB 6000MHz (2x16GB) WHITE (FF4D516G6000HC38A01)</t>
  </si>
  <si>
    <t>Nguồn máy tính Corsair RM850 - RM850e ATX 3.0</t>
  </si>
  <si>
    <t>Card Màn Hình Gigabyte GeForce RTX 4060 Ti WINDFORCE OC 16G (GV-N406TWF2OC-16GD)</t>
  </si>
  <si>
    <t>Màn hình máy tính ASUS LCD model PA248QV</t>
  </si>
  <si>
    <t>Màn Hình Gaming ASUS ROG Strix XG259QNS (24.5 inch - IPS - FHD - 380Hz - 1ms)</t>
  </si>
  <si>
    <t>Ổ cứng SSD Lexar NQ790 1TB M.2 2280 PCIe 4x4 (Read up to 7000MB/s - write up to 6000MB/s - 600TBW)</t>
  </si>
  <si>
    <t>Vỏ case máy tính XIGMATEK CUBI M ARCTIC (MATX/MID TOWER/MÀU TRẮNG)</t>
  </si>
  <si>
    <t>FAN</t>
  </si>
  <si>
    <t>FAN VITRA CRYSTAL MIRROR INFINITY ARGB (MÀU TRẮNG/LED VÔ CỰC)</t>
  </si>
  <si>
    <t>Chiết khấu</t>
  </si>
  <si>
    <t>🔸 Tai nghe Gaming Zidli Fly-Wing ZH29 (trị giá 500.000đ)</t>
  </si>
  <si>
    <r>
      <rPr>
        <b/>
        <i/>
        <sz val="12"/>
        <color theme="1"/>
        <rFont val="Times New Roman"/>
        <family val="1"/>
      </rPr>
      <t xml:space="preserve">TPlus là đơn vị đi đầu trong lĩnh vực thì công, lắp đặt, bảo trì và cài đặt phần mềm cập nhật games tự động. Với đội ngũ kỹ thuật viên với hơn 15 năm kinh nghiệm công tác tại các đơn vị lớn như Garena, Gcafe, Teko, Phong Vũ, Thủy Linh,...
</t>
    </r>
    <r>
      <rPr>
        <b/>
        <i/>
        <sz val="18"/>
        <color rgb="FF0C79C0"/>
        <rFont val="Times New Roman"/>
        <family val="1"/>
      </rPr>
      <t>TPLUS COMPUTER</t>
    </r>
    <r>
      <rPr>
        <b/>
        <i/>
        <sz val="12"/>
        <color theme="1"/>
        <rFont val="Times New Roman"/>
        <family val="1"/>
      </rPr>
      <t xml:space="preserve">
</t>
    </r>
    <r>
      <rPr>
        <b/>
        <i/>
        <sz val="16"/>
        <color rgb="FFFF0000"/>
        <rFont val="Times New Roman"/>
        <family val="1"/>
      </rPr>
      <t>TẬN TÂM - UY TÍN - TÔN TRỌNG</t>
    </r>
  </si>
  <si>
    <r>
      <rPr>
        <b/>
        <sz val="30"/>
        <color rgb="FF000000"/>
        <rFont val="Times New Roman"/>
        <family val="1"/>
      </rPr>
      <t xml:space="preserve">BẢNG BÁO GIÁ MÁY TÍNH
</t>
    </r>
    <r>
      <rPr>
        <b/>
        <i/>
        <sz val="15"/>
        <color rgb="FF000000"/>
        <rFont val="Times New Roman"/>
        <family val="1"/>
      </rPr>
      <t>(21/03/2025)</t>
    </r>
  </si>
  <si>
    <t>Khách hàng: Mr. Đức</t>
  </si>
  <si>
    <t>Địa chỉ: An Phú, Hoài Đức, Hà Nội</t>
  </si>
  <si>
    <t>Điện thoại: : 0947938922</t>
  </si>
  <si>
    <t>CPU AMD Ryzen 5 5500GT (6 Nhân, 12 Luồng, 3.6GHz Boost 4.4GHz, 19MB Cache, AM4)</t>
  </si>
  <si>
    <t xml:space="preserve">TẢN </t>
  </si>
  <si>
    <t>Tản Nhiệt CPU Jonsbo CR1000 EVO - RGB Black</t>
  </si>
  <si>
    <t>06 tháng</t>
  </si>
  <si>
    <t>Mainboard ASROCK B450M-HDV R4.0 ( AM4/M-ATX/ 2XDDR4)</t>
  </si>
  <si>
    <t>RAM DDR4 TEAMGROUP DELTA RGB 16GB(8GBx2) 3200MHz WHITE</t>
  </si>
  <si>
    <t>VGA GIGABYTE GeForce RTX 3050 WINDFORCE OC V2 8GB (N3050WF2OCV2 -8GD)</t>
  </si>
  <si>
    <t>Ổ cứng SSD M.2 NVMe TEAMGROUP 1TB GEN4 (R-5000MB/s, W-4500MB/s) - MP44L</t>
  </si>
  <si>
    <t>Vỏ case máy tính Game VSP KA33 Black</t>
  </si>
  <si>
    <t>🔸 Bàn di chuột Asus Rog - size 350x300x2mm</t>
  </si>
  <si>
    <r>
      <rPr>
        <b/>
        <i/>
        <sz val="12"/>
        <color theme="1"/>
        <rFont val="Times New Roman"/>
        <family val="1"/>
      </rPr>
      <t xml:space="preserve">TPlus là đơn vị đi đầu trong lĩnh vực thì công, lắp đặt, bảo trì và cài đặt phần mềm cập nhật games tự động. Với đội ngũ kỹ thuật viên với hơn 15 năm kinh nghiệm công tác tại các đơn vị lớn như Garena, Gcafe, Teko, Phong Vũ, Thủy Linh,...
</t>
    </r>
    <r>
      <rPr>
        <b/>
        <i/>
        <sz val="18"/>
        <color rgb="FF0C79C0"/>
        <rFont val="Times New Roman"/>
        <family val="1"/>
      </rPr>
      <t>TPLUS COMPUTER</t>
    </r>
    <r>
      <rPr>
        <b/>
        <i/>
        <sz val="12"/>
        <color theme="1"/>
        <rFont val="Times New Roman"/>
        <family val="1"/>
      </rPr>
      <t xml:space="preserve">
</t>
    </r>
    <r>
      <rPr>
        <b/>
        <i/>
        <sz val="16"/>
        <color rgb="FFFF0000"/>
        <rFont val="Times New Roman"/>
        <family val="1"/>
      </rPr>
      <t>TẬN TÂM - UY TÍN - TÔN TRỌNG</t>
    </r>
  </si>
  <si>
    <t>TẢN</t>
  </si>
  <si>
    <t>Nguồn Gigabyte P650SS 650W (80 Plus Silver | ATX 3.0 | Non-modular)</t>
  </si>
  <si>
    <t>Bàn phím Dareu LK185 USB Black</t>
  </si>
  <si>
    <t>Nhân viên báo giá</t>
  </si>
  <si>
    <r>
      <rPr>
        <b/>
        <sz val="30"/>
        <color rgb="FF000000"/>
        <rFont val="Times New Roman"/>
        <family val="1"/>
      </rPr>
      <t xml:space="preserve">BẢNG BÁO GIÁ MÁY TÍNH
</t>
    </r>
    <r>
      <rPr>
        <b/>
        <i/>
        <sz val="15"/>
        <color rgb="FF000000"/>
        <rFont val="Times New Roman"/>
        <family val="1"/>
      </rPr>
      <t>(18/03/2025)</t>
    </r>
  </si>
  <si>
    <t>PC XEON</t>
  </si>
  <si>
    <t>Tản Nhiệt CPU Leopard K400 Black - RGB</t>
  </si>
  <si>
    <t>Mainboard VSP X99-DD41, Intel LGA2011-3V3/4</t>
  </si>
  <si>
    <t>🔸 Combo bàn phím + chuột TOMATO S100 - White</t>
  </si>
  <si>
    <r>
      <rPr>
        <b/>
        <i/>
        <sz val="12"/>
        <color theme="1"/>
        <rFont val="Times New Roman"/>
        <family val="1"/>
      </rPr>
      <t xml:space="preserve">TPlus là đơn vị đi đầu trong lĩnh vực thì công, lắp đặt, bảo trì và cài đặt phần mềm cập nhật games tự động. Với đội ngũ kỹ thuật viên với hơn 15 năm kinh nghiệm công tác tại các đơn vị lớn như Garena, Gcafe, Teko, Phong Vũ, Thủy Linh,...
</t>
    </r>
    <r>
      <rPr>
        <b/>
        <i/>
        <sz val="18"/>
        <color rgb="FF0C79C0"/>
        <rFont val="Times New Roman"/>
        <family val="1"/>
      </rPr>
      <t>TPLUS COMPUTER</t>
    </r>
    <r>
      <rPr>
        <b/>
        <i/>
        <sz val="12"/>
        <color theme="1"/>
        <rFont val="Times New Roman"/>
        <family val="1"/>
      </rPr>
      <t xml:space="preserve">
</t>
    </r>
    <r>
      <rPr>
        <b/>
        <i/>
        <sz val="16"/>
        <color rgb="FFFF0000"/>
        <rFont val="Times New Roman"/>
        <family val="1"/>
      </rPr>
      <t>TẬN TÂM - UY TÍN - TÔN TRỌNG</t>
    </r>
  </si>
  <si>
    <r>
      <rPr>
        <b/>
        <sz val="30"/>
        <color rgb="FF000000"/>
        <rFont val="Times New Roman"/>
        <family val="1"/>
      </rPr>
      <t xml:space="preserve">BẢNG BÁO GIÁ MÁY TÍNH
</t>
    </r>
    <r>
      <rPr>
        <b/>
        <i/>
        <sz val="15"/>
        <color rgb="FF000000"/>
        <rFont val="Times New Roman"/>
        <family val="1"/>
      </rPr>
      <t>(19/03/2025)</t>
    </r>
  </si>
  <si>
    <t>Khách hàng: CÔNG TY TNHH BUTRACO VIỆT NAM</t>
  </si>
  <si>
    <t>Địa chỉ: 23.39-BT7, Dự án Khu nhà ở sinh thái Xuân Phương, Phường Xuân Phương, Quận Nam Từ Liêm, Thành phố Hà Nội, Việt Nam</t>
  </si>
  <si>
    <t>MST : 0107693847</t>
  </si>
  <si>
    <t xml:space="preserve">CPU Intel Core i5 13400F </t>
  </si>
  <si>
    <t>Tản nhiệt khí CPU Jonsbo CR-1000 EVO Standard Black</t>
  </si>
  <si>
    <t>RAM DDR4 TEAMGROUP T-Force Vulcan Z 32GB(16Gx2) 3200MHz GRAY</t>
  </si>
  <si>
    <t>VGA Asus PH GT1030 - 2GB DDR5</t>
  </si>
  <si>
    <t>Màn hình Dell SE2225H (21.4 inch - VA - FHD - 75Hz - 5ms)</t>
  </si>
  <si>
    <t>Ổ cứng SSD TEAMGROUP MP44L 1TB M.2 PCIe 4.0 (Đọc 5000MB/s - Ghi 4500MB/s)</t>
  </si>
  <si>
    <t>Fan</t>
  </si>
  <si>
    <t>Fan Deltacool X2 Black, 4PIN 1600RPM, Không led có hỗ trợ điều tốc</t>
  </si>
  <si>
    <t>Tổng</t>
  </si>
  <si>
    <t xml:space="preserve">🎁 Quà tặng </t>
  </si>
  <si>
    <t>🔸 Bàn di chuột AMD -  SIZE 30x80x3MM (3 chiếc)</t>
  </si>
  <si>
    <t>🔸 Loa Mini LeerFei - Led RGB (3 chiếc)</t>
  </si>
  <si>
    <r>
      <rPr>
        <b/>
        <i/>
        <sz val="12"/>
        <color theme="1"/>
        <rFont val="Times New Roman"/>
        <family val="1"/>
      </rPr>
      <t xml:space="preserve">TPlus là đơn vị đi đầu trong lĩnh vực thì công, lắp đặt, bảo trì và cài đặt phần mềm cập nhật games tự động. Với đội ngũ kỹ thuật viên với hơn 15 năm kinh nghiệm công tác tại các đơn vị lớn như Garena, Gcafe, Teko, Phong Vũ, Thủy Linh,...
</t>
    </r>
    <r>
      <rPr>
        <b/>
        <i/>
        <sz val="18"/>
        <color rgb="FF0C79C0"/>
        <rFont val="Times New Roman"/>
        <family val="1"/>
      </rPr>
      <t>TPLUS COMPUTER</t>
    </r>
    <r>
      <rPr>
        <b/>
        <i/>
        <sz val="12"/>
        <color theme="1"/>
        <rFont val="Times New Roman"/>
        <family val="1"/>
      </rPr>
      <t xml:space="preserve">
</t>
    </r>
    <r>
      <rPr>
        <b/>
        <i/>
        <sz val="16"/>
        <color rgb="FFFF0000"/>
        <rFont val="Times New Roman"/>
        <family val="1"/>
      </rPr>
      <t>TẬN TÂM - UY TÍN - TÔN TRỌNG</t>
    </r>
  </si>
  <si>
    <r>
      <rPr>
        <b/>
        <sz val="30"/>
        <color rgb="FF000000"/>
        <rFont val="Times New Roman"/>
        <family val="1"/>
      </rPr>
      <t xml:space="preserve">BẢNG BÁO GIÁ MÁY TÍNH
</t>
    </r>
    <r>
      <rPr>
        <b/>
        <i/>
        <sz val="15"/>
        <color rgb="FF000000"/>
        <rFont val="Times New Roman"/>
        <family val="1"/>
      </rPr>
      <t>(26/03/2025)</t>
    </r>
  </si>
  <si>
    <t>Khách hàng: VSA</t>
  </si>
  <si>
    <t xml:space="preserve">MST : </t>
  </si>
  <si>
    <t>Mainboard Asus PRIME H610M-K D4 (Intel H610, LGA 1700, M-ATX, 2 khe Ram DDR4)</t>
  </si>
  <si>
    <t>Ổ cứng HDD SATA Seagate Barracuda 1TB</t>
  </si>
  <si>
    <t>Vỏ case máy tính Huntkey HK360-Black</t>
  </si>
  <si>
    <r>
      <rPr>
        <b/>
        <i/>
        <sz val="12"/>
        <color theme="1"/>
        <rFont val="Times New Roman"/>
        <family val="1"/>
      </rPr>
      <t xml:space="preserve">TPlus là đơn vị đi đầu trong lĩnh vực thì công, lắp đặt, bảo trì và cài đặt phần mềm cập nhật games tự động. Với đội ngũ kỹ thuật viên với hơn 15 năm kinh nghiệm công tác tại các đơn vị lớn như Garena, Gcafe, Teko, Phong Vũ, Thủy Linh,...
</t>
    </r>
    <r>
      <rPr>
        <b/>
        <i/>
        <sz val="18"/>
        <color rgb="FF0C79C0"/>
        <rFont val="Times New Roman"/>
        <family val="1"/>
      </rPr>
      <t>TPLUS COMPUTER</t>
    </r>
    <r>
      <rPr>
        <b/>
        <i/>
        <sz val="12"/>
        <color theme="1"/>
        <rFont val="Times New Roman"/>
        <family val="1"/>
      </rPr>
      <t xml:space="preserve">
</t>
    </r>
    <r>
      <rPr>
        <b/>
        <i/>
        <sz val="16"/>
        <color rgb="FFFF0000"/>
        <rFont val="Times New Roman"/>
        <family val="1"/>
      </rPr>
      <t>TẬN TÂM - UY TÍN - TÔN TRỌNG</t>
    </r>
  </si>
  <si>
    <r>
      <rPr>
        <b/>
        <sz val="30"/>
        <color rgb="FF000000"/>
        <rFont val="Times New Roman"/>
        <family val="1"/>
      </rPr>
      <t xml:space="preserve">BẢNG BÁO GIÁ MÁY TÍNH
</t>
    </r>
    <r>
      <rPr>
        <b/>
        <i/>
        <sz val="15"/>
        <color rgb="FF000000"/>
        <rFont val="Times New Roman"/>
        <family val="1"/>
      </rPr>
      <t>(26/03/2025)</t>
    </r>
  </si>
  <si>
    <t>CPU Intel Xeon 2673v3</t>
  </si>
  <si>
    <t>Mainboard VSP X99 - P8D4</t>
  </si>
  <si>
    <t>Nguồn máy tính COOLERMASTER Elite V3 230V PC500-500W</t>
  </si>
  <si>
    <t>VGA GIGABYTE GTX 1060 WINDFORCE OC 3G 2ND</t>
  </si>
  <si>
    <t>Vỏ Case máy tính Xigmatek Duo X 3F (thêm 2 Fan)</t>
  </si>
  <si>
    <r>
      <rPr>
        <b/>
        <i/>
        <sz val="12"/>
        <color theme="1"/>
        <rFont val="Times New Roman"/>
        <family val="1"/>
      </rPr>
      <t xml:space="preserve">TPlus là đơn vị đi đầu trong lĩnh vực thì công, lắp đặt, bảo trì và cài đặt phần mềm cập nhật games tự động. Với đội ngũ kỹ thuật viên với hơn 15 năm kinh nghiệm công tác tại các đơn vị lớn như Garena, Gcafe, Teko, Phong Vũ, Thủy Linh,...
</t>
    </r>
    <r>
      <rPr>
        <b/>
        <i/>
        <sz val="18"/>
        <color rgb="FF0C79C0"/>
        <rFont val="Times New Roman"/>
        <family val="1"/>
      </rPr>
      <t>TPLUS COMPUTER</t>
    </r>
    <r>
      <rPr>
        <b/>
        <i/>
        <sz val="12"/>
        <color theme="1"/>
        <rFont val="Times New Roman"/>
        <family val="1"/>
      </rPr>
      <t xml:space="preserve">
</t>
    </r>
    <r>
      <rPr>
        <b/>
        <i/>
        <sz val="16"/>
        <color rgb="FFFF0000"/>
        <rFont val="Times New Roman"/>
        <family val="1"/>
      </rPr>
      <t>TẬN TÂM - UY TÍN - TÔN TRỌNG</t>
    </r>
  </si>
  <si>
    <r>
      <rPr>
        <b/>
        <sz val="30"/>
        <color rgb="FF000000"/>
        <rFont val="Times New Roman"/>
        <family val="1"/>
      </rPr>
      <t xml:space="preserve">BẢNG BÁO GIÁ MÁY TÍNH
</t>
    </r>
    <r>
      <rPr>
        <b/>
        <i/>
        <sz val="15"/>
        <color rgb="FF000000"/>
        <rFont val="Times New Roman"/>
        <family val="1"/>
      </rPr>
      <t>(19/03/2025)</t>
    </r>
  </si>
  <si>
    <t>Phím,chuột</t>
  </si>
  <si>
    <t>Phím chuột Fuhlen L102+L411</t>
  </si>
  <si>
    <t>Giá xuất HĐ :</t>
  </si>
  <si>
    <t>Chênh với giá bán :</t>
  </si>
  <si>
    <t>30% thuế TNDN + VAT :</t>
  </si>
  <si>
    <t>Lãi :</t>
  </si>
  <si>
    <t>🔸 Bàn di chuột AMD -  SIZE 30x80x3MM ( chiếc)</t>
  </si>
  <si>
    <r>
      <rPr>
        <b/>
        <i/>
        <sz val="12"/>
        <color theme="1"/>
        <rFont val="Times New Roman"/>
        <family val="1"/>
      </rPr>
      <t xml:space="preserve">TPlus là đơn vị đi đầu trong lĩnh vực thì công, lắp đặt, bảo trì và cài đặt phần mềm cập nhật games tự động. Với đội ngũ kỹ thuật viên với hơn 15 năm kinh nghiệm công tác tại các đơn vị lớn như Garena, Gcafe, Teko, Phong Vũ, Thủy Linh,...
</t>
    </r>
    <r>
      <rPr>
        <b/>
        <i/>
        <sz val="18"/>
        <color rgb="FF0C79C0"/>
        <rFont val="Times New Roman"/>
        <family val="1"/>
      </rPr>
      <t>TPLUS COMPUTER</t>
    </r>
    <r>
      <rPr>
        <b/>
        <i/>
        <sz val="12"/>
        <color theme="1"/>
        <rFont val="Times New Roman"/>
        <family val="1"/>
      </rPr>
      <t xml:space="preserve">
</t>
    </r>
    <r>
      <rPr>
        <b/>
        <i/>
        <sz val="16"/>
        <color rgb="FFFF0000"/>
        <rFont val="Times New Roman"/>
        <family val="1"/>
      </rPr>
      <t>TẬN TÂM - UY TÍN - TÔN TRỌNG</t>
    </r>
  </si>
  <si>
    <r>
      <rPr>
        <b/>
        <sz val="30"/>
        <color rgb="FF000000"/>
        <rFont val="Times New Roman"/>
        <family val="1"/>
      </rPr>
      <t xml:space="preserve">BẢNG BÁO GIÁ CYBER GAME 
</t>
    </r>
    <r>
      <rPr>
        <b/>
        <i/>
        <sz val="15"/>
        <color rgb="FF000000"/>
        <rFont val="Times New Roman"/>
        <family val="1"/>
      </rPr>
      <t>(21/03/2025)</t>
    </r>
  </si>
  <si>
    <t>Khách hàng: Mr.Tùng</t>
  </si>
  <si>
    <t>Địa chỉ: Cổng Trường Khu B Đại Học Công Nghiệp Hà Nội</t>
  </si>
  <si>
    <t>Điện thoại: : 0981068939</t>
  </si>
  <si>
    <t>Vận chuyển</t>
  </si>
  <si>
    <t>CPU Intel Core i5 13400F Tray (Up To 4.60GHz, 10 Nhân 16 Luồng, 20MB Cache, Raptor Lake)</t>
  </si>
  <si>
    <t>Card màn hình Colorful GeForce RTX 4060 NB DUO 8GB-V</t>
  </si>
  <si>
    <t>Màn Hình Gaming ViewSonic VX2779A-HD-PRO (27 inch - IPS - FHD - 240Hz - 1ms)</t>
  </si>
  <si>
    <t>Bàn phím quang cơ Gaming Rapoo V530 Xám Đen (Blue Switch)</t>
  </si>
  <si>
    <t>Chuột Gaming Logitech G102 GEN2 Lightsync Gaming - Black</t>
  </si>
  <si>
    <t>TAI NGHE</t>
  </si>
  <si>
    <t>🔸 Bàn di chuột AMD -  SIZE 30x80x3MM (20 chiếc)</t>
  </si>
  <si>
    <t>🔸 Tranh Foxmex trang trí phòng game khổ 80x80 SL: 4 chiếc</t>
  </si>
  <si>
    <t>🔸 Gói phần mềm, hỗ trợ xử lý sự cố tại nhà 6 tháng (trị giá: 4.500.000đ - không qui đổi thành tiền)</t>
  </si>
  <si>
    <r>
      <rPr>
        <b/>
        <i/>
        <sz val="12"/>
        <color theme="1"/>
        <rFont val="Times New Roman"/>
        <family val="1"/>
      </rPr>
      <t xml:space="preserve">TPlus là đơn vị đi đầu trong lĩnh vực thì công, lắp đặt, bảo trì và cài đặt phần mềm cập nhật games tự động. Với đội ngũ kỹ thuật viên với hơn 15 năm kinh nghiệm công tác tại các đơn vị lớn như Garena, Gcafe, Teko, Phong Vũ, Thủy Linh,...
</t>
    </r>
    <r>
      <rPr>
        <b/>
        <i/>
        <sz val="18"/>
        <color rgb="FF0C79C0"/>
        <rFont val="Times New Roman"/>
        <family val="1"/>
      </rPr>
      <t>TPLUS COMPUTER</t>
    </r>
    <r>
      <rPr>
        <b/>
        <i/>
        <sz val="12"/>
        <color theme="1"/>
        <rFont val="Times New Roman"/>
        <family val="1"/>
      </rPr>
      <t xml:space="preserve">
</t>
    </r>
    <r>
      <rPr>
        <b/>
        <i/>
        <sz val="16"/>
        <color rgb="FFFF0000"/>
        <rFont val="Times New Roman"/>
        <family val="1"/>
      </rPr>
      <t>TẬN TÂM - UY TÍN - TÔN TRỌNG</t>
    </r>
  </si>
  <si>
    <r>
      <rPr>
        <b/>
        <sz val="30"/>
        <color rgb="FF000000"/>
        <rFont val="Times New Roman"/>
        <family val="1"/>
      </rPr>
      <t xml:space="preserve">BẢNG BÁO GIÁ CYBER GAME 
</t>
    </r>
    <r>
      <rPr>
        <b/>
        <i/>
        <sz val="15"/>
        <color rgb="FF000000"/>
        <rFont val="Times New Roman"/>
        <family val="1"/>
      </rPr>
      <t>(21/03/2025)</t>
    </r>
  </si>
  <si>
    <t>CPU Intel Core i5 14600KF (Up to 5.30 GHz, 14 Nhân 20 Luồng, 24MB Cache)</t>
  </si>
  <si>
    <t>Tản nhiệt nước CPU Thermalright Aqua Elite 360 Black V3 ARGB</t>
  </si>
  <si>
    <t>Mainboard MSI PRO B760-VC WIFI DDR5</t>
  </si>
  <si>
    <t>RAM DDR5 TEAMGROUP T-Force Vulcan 32GB(16GBx2) 6000MHz (1x16GB) RED (FLRD516G6000HC38G01)</t>
  </si>
  <si>
    <t>VGA INNO3D GEFORCE RTX 3060 TWIN X2 12GB GDDR6</t>
  </si>
  <si>
    <t>Ổ cứng SSD M.2 NVMe LEXAR 1TB GEN4 (R-7000MB/s, W-6000MB/s - 600TBW) - NQ790</t>
  </si>
  <si>
    <t>Vỏ Case Antec C3 Basic Black ( ATX, Case Bể Cá)</t>
  </si>
  <si>
    <t xml:space="preserve">FAN LED ARGB LEOPARD 6 PRO 3 MẶT GƯƠNG BLACK </t>
  </si>
  <si>
    <r>
      <rPr>
        <b/>
        <i/>
        <sz val="12"/>
        <color theme="1"/>
        <rFont val="Times New Roman"/>
        <family val="1"/>
      </rPr>
      <t xml:space="preserve">TPlus là đơn vị đi đầu trong lĩnh vực thì công, lắp đặt, bảo trì và cài đặt phần mềm cập nhật games tự động. Với đội ngũ kỹ thuật viên với hơn 15 năm kinh nghiệm công tác tại các đơn vị lớn như Garena, Gcafe, Teko, Phong Vũ, Thủy Linh,...
</t>
    </r>
    <r>
      <rPr>
        <b/>
        <i/>
        <sz val="18"/>
        <color rgb="FF0C79C0"/>
        <rFont val="Times New Roman"/>
        <family val="1"/>
      </rPr>
      <t>TPLUS COMPUTER</t>
    </r>
    <r>
      <rPr>
        <b/>
        <i/>
        <sz val="12"/>
        <color theme="1"/>
        <rFont val="Times New Roman"/>
        <family val="1"/>
      </rPr>
      <t xml:space="preserve">
</t>
    </r>
    <r>
      <rPr>
        <b/>
        <i/>
        <sz val="16"/>
        <color rgb="FFFF0000"/>
        <rFont val="Times New Roman"/>
        <family val="1"/>
      </rPr>
      <t>TẬN TÂM - UY TÍN - TÔN TRỌNG</t>
    </r>
  </si>
  <si>
    <t>CÔNG TY TNHH THƯƠNG MẠI VÀ DỊCH VỤ TỔNG HỢP HOA AN
MST: 0109675120 
Địa chỉ: Số 75 đường Phú Diễn, Phường Phú Diễn, Quận Bắc Từ Liêm, Thành phố Hà Nội, Việt Nam</t>
  </si>
  <si>
    <t xml:space="preserve">BẢNG BÁO GIÁ </t>
  </si>
  <si>
    <t>Khách hàng: TRƯỜNG CAO ĐẲNG Y TẾ HÀ ĐÔNG</t>
  </si>
  <si>
    <t xml:space="preserve">Người báo giá: </t>
  </si>
  <si>
    <t>Địa chỉ: 39 Nguyễn Viết Xuân, Quang Trung, Hà Đông, Hà Nội</t>
  </si>
  <si>
    <t xml:space="preserve">Điện thoại: </t>
  </si>
  <si>
    <t>Điện thoại:                                        |  MST: 0500605074</t>
  </si>
  <si>
    <t xml:space="preserve">Email: </t>
  </si>
  <si>
    <t xml:space="preserve">Công ty TNHH Thương Mại và Dịch Vụ Tổng Hợp Hoa An trân trọng gửi đến quý khách hàng bảng báo giá thiết bị, dịch vụ như sau:                                                </t>
  </si>
  <si>
    <t>Bộ vi xử lý vi tính Intel Core i3-10105, 3.70Ghz, 6Mb+Quạt_BX8070110105 S RH3P</t>
  </si>
  <si>
    <t>Mạch chính vi tính Asus PRIME H510M-K R2.0</t>
  </si>
  <si>
    <t>Bộ nguồn máy tính ZEN 350 EC BULK, điện áp 230V, công suất 350W, nhãn hiệu Antec. Hàng mới 100%</t>
  </si>
  <si>
    <t>Ổ cứng cắm trong SSD TM8FP6256G0C101 Team M2-2280 PCI-E Gen3x4 MP33 256GB</t>
  </si>
  <si>
    <t>Vỏ máy tính bằng thép không nguồn, không quạt Mixie S5 Pro</t>
  </si>
  <si>
    <t>BÀN PHÍM</t>
  </si>
  <si>
    <t>Bàn phím Fuhlen L411</t>
  </si>
  <si>
    <t>Chuột máy tính Fuhlen L102</t>
  </si>
  <si>
    <t>Màn hình máy tính LCD V2204H 21.5"inch màu đen, logo : 'VSP"</t>
  </si>
  <si>
    <t>Chíp vi xử lý Intel i3-12100 3.30GHz turbo up to 4.3GHz, 12M Cache (Tray)</t>
  </si>
  <si>
    <t>Nguồn máy tính Ecomax E550W nhãn hiệu VSP, màu đen, model: E550W, công suất 550W, 180 - 240V AC ~5A 50-60HZ, model: E550W</t>
  </si>
  <si>
    <t>Ổ cứng cắm trong SSD TM8FP6512G0C101 Team M2-2280 PCI-E Gen3x4 MP33 512GB</t>
  </si>
  <si>
    <t>Bộ nhớ trong Ram GEIL Orion Gray DDR4 16G 3200</t>
  </si>
  <si>
    <t>Màn hình LCD_DELL E2423HN 23.8 inch</t>
  </si>
  <si>
    <r>
      <rPr>
        <b/>
        <sz val="30"/>
        <color rgb="FF000000"/>
        <rFont val="Times New Roman"/>
        <family val="1"/>
      </rPr>
      <t xml:space="preserve">BẢNG BÁO GIÁ CYBER GAME 
</t>
    </r>
    <r>
      <rPr>
        <b/>
        <sz val="18"/>
        <color rgb="FF000000"/>
        <rFont val="Times New Roman"/>
        <family val="1"/>
      </rPr>
      <t>(14/03/2025)</t>
    </r>
  </si>
  <si>
    <t>I.Máy Trạm</t>
  </si>
  <si>
    <t>Hoa Hồng</t>
  </si>
  <si>
    <t>Mainboard GIGABYTE H610M H V2</t>
  </si>
  <si>
    <t>RAM DDR4 APACER OC Panther- Golden w/HS RP16G 3200MHz (AH4U16G32C28Y7GAA-1)</t>
  </si>
  <si>
    <t>Nhân công</t>
  </si>
  <si>
    <t>Tổng Chi Phí</t>
  </si>
  <si>
    <t>Màn Hình Gaming LG UltraGear 27GS50F-B (27 inch - VA - FHD - 180Hz - 1ms)</t>
  </si>
  <si>
    <t>Bàn phím Giả cơ Gaming Rapoo V50S LED</t>
  </si>
  <si>
    <t>24tháng</t>
  </si>
  <si>
    <t>VGA MSI GeForce RTX 3060 VENTUS 2X OC 12GB (GDDR6, 192-bit, HDMI +DP, 1×8-pin)</t>
  </si>
  <si>
    <t xml:space="preserve">II. MCTT                                                </t>
  </si>
  <si>
    <t>CPU AMD Athlon 3000G (3.5GHz, 2 nhân 4 luồng , 5MB Cache, 35W) - Socket AMD AM4</t>
  </si>
  <si>
    <t>RAM DDR4 TEAMGROUP T-Force Vulcan Z 8GB 3200MHz GRAY</t>
  </si>
  <si>
    <t>Màn hình VSP IP2407S 100HZ - Black</t>
  </si>
  <si>
    <t>II. SERVER</t>
  </si>
  <si>
    <t>Ổ cứng SSD ST3 Silicon A55 256G</t>
  </si>
  <si>
    <t>III.Bàn Ghế &amp; Phụ Kiện</t>
  </si>
  <si>
    <t>Bàn Gaming kính thường (75x60) (Điện,đế main,chống trộm)</t>
  </si>
  <si>
    <t>Ghế Gaming Đệm</t>
  </si>
  <si>
    <t>Thiết bị chuyển mạch TP-LINK, SG1024D</t>
  </si>
  <si>
    <t>GT ĐƠN HÀNG</t>
  </si>
  <si>
    <r>
      <rPr>
        <b/>
        <i/>
        <sz val="12"/>
        <color theme="1"/>
        <rFont val="Times New Roman"/>
        <family val="1"/>
      </rPr>
      <t xml:space="preserve">TPlus là đơn vị đi đầu trong lĩnh vực thì công, lắp đặt, bảo trì và cài đặt phần mềm cập nhật games tự động. Với đội ngũ kỹ thuật viên với hơn 15 năm kinh nghiệm công tác tại các đơn vị lớn như Garena, Gcafe, Teko, Phong Vũ, Thủy Linh,...
</t>
    </r>
    <r>
      <rPr>
        <b/>
        <i/>
        <sz val="18"/>
        <color rgb="FF0C79C0"/>
        <rFont val="Times New Roman"/>
        <family val="1"/>
      </rPr>
      <t>TPLUS COMPUTER</t>
    </r>
    <r>
      <rPr>
        <b/>
        <i/>
        <sz val="12"/>
        <color theme="1"/>
        <rFont val="Times New Roman"/>
        <family val="1"/>
      </rPr>
      <t xml:space="preserve">
</t>
    </r>
    <r>
      <rPr>
        <b/>
        <i/>
        <sz val="16"/>
        <color rgb="FFFF0000"/>
        <rFont val="Times New Roman"/>
        <family val="1"/>
      </rPr>
      <t>TẬN TÂM - UY TÍN - TÔN TRỌNG</t>
    </r>
  </si>
  <si>
    <r>
      <rPr>
        <b/>
        <sz val="30"/>
        <color rgb="FF000000"/>
        <rFont val="Times New Roman"/>
        <family val="1"/>
      </rPr>
      <t xml:space="preserve">BẢNG BÁO GIÁ CYBER GAME 
</t>
    </r>
    <r>
      <rPr>
        <b/>
        <sz val="18"/>
        <color rgb="FF000000"/>
        <rFont val="Times New Roman"/>
        <family val="1"/>
      </rPr>
      <t>(18/03/2025)</t>
    </r>
  </si>
  <si>
    <t>Khách hàng: Dragon Gaming</t>
  </si>
  <si>
    <t>CPU Intel Core i5 12400F</t>
  </si>
  <si>
    <t>Màn Hình Gaming ViewSonic VX2757A-HD-PRO (27 inch - IPS - FHD - 180Hz - 1ms)</t>
  </si>
  <si>
    <t>VGA GALAX GTX 1660ti 6GB 2ND</t>
  </si>
  <si>
    <r>
      <rPr>
        <b/>
        <i/>
        <sz val="12"/>
        <color theme="1"/>
        <rFont val="Times New Roman"/>
        <family val="1"/>
      </rPr>
      <t xml:space="preserve">TPlus là đơn vị đi đầu trong lĩnh vực thì công, lắp đặt, bảo trì và cài đặt phần mềm cập nhật games tự động. Với đội ngũ kỹ thuật viên với hơn 15 năm kinh nghiệm công tác tại các đơn vị lớn như Garena, Gcafe, Teko, Phong Vũ, Thủy Linh,...
</t>
    </r>
    <r>
      <rPr>
        <b/>
        <i/>
        <sz val="18"/>
        <color rgb="FF0C79C0"/>
        <rFont val="Times New Roman"/>
        <family val="1"/>
      </rPr>
      <t>TPLUS COMPUTER</t>
    </r>
    <r>
      <rPr>
        <b/>
        <i/>
        <sz val="12"/>
        <color theme="1"/>
        <rFont val="Times New Roman"/>
        <family val="1"/>
      </rPr>
      <t xml:space="preserve">
</t>
    </r>
    <r>
      <rPr>
        <b/>
        <i/>
        <sz val="16"/>
        <color rgb="FFFF0000"/>
        <rFont val="Times New Roman"/>
        <family val="1"/>
      </rPr>
      <t>TẬN TÂM - UY TÍN - TÔN TRỌNG</t>
    </r>
  </si>
  <si>
    <t>MCTT</t>
  </si>
  <si>
    <r>
      <rPr>
        <b/>
        <sz val="30"/>
        <color rgb="FFFFFFFF"/>
        <rFont val="Times New Roman"/>
        <family val="1"/>
      </rPr>
      <t xml:space="preserve">BẢNG BÁO GIÁ CYBER GAME 
</t>
    </r>
    <r>
      <rPr>
        <b/>
        <sz val="18"/>
        <color rgb="FFFFFFFF"/>
        <rFont val="Times New Roman"/>
        <family val="1"/>
      </rPr>
      <t>(12/12/2024)</t>
    </r>
  </si>
  <si>
    <t>Tồn kho</t>
  </si>
  <si>
    <t>Thừa/thiếu</t>
  </si>
  <si>
    <t>NCC</t>
  </si>
  <si>
    <t>Note</t>
  </si>
  <si>
    <t>CPU Intel Core i5 13400F (Up To 4.60GHz, 10 Nhân 16 Luồng, 20MB Cache, Raptor Lake)</t>
  </si>
  <si>
    <t>Tản khí</t>
  </si>
  <si>
    <t>RAM DDR4 TEAMGROUP DELTA RGB 16GB 3200MHz WHITE</t>
  </si>
  <si>
    <t>Màn hình Viewsonic VX2779A-HD-PRO (27 inch/FHD/IPS/240Hz/1ms)</t>
  </si>
  <si>
    <t>ARM</t>
  </si>
  <si>
    <t>Giá treo màn hình máy tính North Bayou S350 ( 17"-32",9-30Kg)</t>
  </si>
  <si>
    <t>II.Server &amp; MCTT</t>
  </si>
  <si>
    <t>SERVER</t>
  </si>
  <si>
    <t>Máy Chủ Boothroom (Quản lý máy trạm &amp; hệ thống update game tự động)</t>
  </si>
  <si>
    <t>Máy Chủ Thu Ngân ( AMD 4600G|16G Ram|Màn 24")</t>
  </si>
  <si>
    <t>BÀN GAMING</t>
  </si>
  <si>
    <t>Bàn Gaming kính thường (80x60) (Điện,đế main,chống trộm)</t>
  </si>
  <si>
    <t>GHẾ GAMING</t>
  </si>
  <si>
    <t>HỆ THỐNG MẠNG</t>
  </si>
  <si>
    <t>Thi Công hệ Thống Mạng ( Quyết toán theo sl thực tế thi công)</t>
  </si>
  <si>
    <t>PC</t>
  </si>
  <si>
    <t>MODEM</t>
  </si>
  <si>
    <t>Thiết bị cân bằng tải Draytek Vigor 2926 Plus</t>
  </si>
  <si>
    <t>IV.Quà tặng  &amp; Khuyến mãi</t>
  </si>
  <si>
    <t xml:space="preserve">TRANH </t>
  </si>
  <si>
    <t>Tranh Foxmex trang trí phòng game khổ 80x80</t>
  </si>
  <si>
    <t>Tiêu lệnh PCCC</t>
  </si>
  <si>
    <t>Nội quy phòng máy ICafe Fomex</t>
  </si>
  <si>
    <t>DỊCH VỤ</t>
  </si>
  <si>
    <t>Gói Update Game Tự Động 12 tháng (Trị giá 3tr6) - không quy đổi tiền mặt</t>
  </si>
  <si>
    <t>CAMERA</t>
  </si>
  <si>
    <t>Bộ Camera wifi thu ngân ,3 mắt an ninh (trị giá 5tr)  - không quy đổi tiền mặt</t>
  </si>
  <si>
    <r>
      <rPr>
        <b/>
        <i/>
        <sz val="12"/>
        <color theme="1"/>
        <rFont val="Times New Roman"/>
        <family val="1"/>
      </rPr>
      <t xml:space="preserve">TPlus là đơn vị đi đầu trong lĩnh vực thì công, lắp đặt, bảo trì và cài đặt phần mềm cập nhật games tự động. Với đội ngũ kỹ thuật viên với hơn 15 năm kinh nghiệm công tác tại các đơn vị lớn như Garena, Gcafe, Teko, Phong Vũ, Thủy Linh,...
</t>
    </r>
    <r>
      <rPr>
        <b/>
        <i/>
        <sz val="18"/>
        <color rgb="FF0C79C0"/>
        <rFont val="Times New Roman"/>
        <family val="1"/>
      </rPr>
      <t>TPLUS COMPUTER</t>
    </r>
    <r>
      <rPr>
        <b/>
        <i/>
        <sz val="12"/>
        <color theme="1"/>
        <rFont val="Times New Roman"/>
        <family val="1"/>
      </rPr>
      <t xml:space="preserve">
</t>
    </r>
    <r>
      <rPr>
        <b/>
        <i/>
        <sz val="16"/>
        <color rgb="FFFF0000"/>
        <rFont val="Times New Roman"/>
        <family val="1"/>
      </rPr>
      <t>TẬN TÂM - UY TÍN - TÔN TRỌNG</t>
    </r>
  </si>
  <si>
    <r>
      <rPr>
        <b/>
        <sz val="30"/>
        <color theme="1"/>
        <rFont val="Times New Roman"/>
        <family val="1"/>
      </rPr>
      <t xml:space="preserve">BẢNG BÁO GIÁ CYBER GAME 
</t>
    </r>
    <r>
      <rPr>
        <b/>
        <sz val="18"/>
        <color theme="1"/>
        <rFont val="Times New Roman"/>
        <family val="1"/>
      </rPr>
      <t>(12/12/2024)</t>
    </r>
  </si>
  <si>
    <t>Đã xuất</t>
  </si>
  <si>
    <t xml:space="preserve">Mainboard GIGABYTE H610M H </t>
  </si>
  <si>
    <t>QĐC</t>
  </si>
  <si>
    <t>Màn hình máy tính GIGABYTE G27FCA (27 INCH/FHD/VA/170HZ/1MS/LOA/CONG)</t>
  </si>
  <si>
    <t>Chưa xuất</t>
  </si>
  <si>
    <t>Vỏ case máy tính XIGMATEK CUBI M (MATX/MID TOWER/MÀU ĐEN)</t>
  </si>
  <si>
    <t>Vỏ case máy tính César Bravery Black</t>
  </si>
  <si>
    <t xml:space="preserve">II.Server </t>
  </si>
  <si>
    <t>SSD M.2</t>
  </si>
  <si>
    <t>SSD ST</t>
  </si>
  <si>
    <t>Ổ cứng SSD ST3 TeamGroup CX2 256GB</t>
  </si>
  <si>
    <t>Vỏ Case máy tính Xigmatek Duo X 3F</t>
  </si>
  <si>
    <r>
      <rPr>
        <b/>
        <i/>
        <sz val="12"/>
        <color theme="1"/>
        <rFont val="Times New Roman"/>
        <family val="1"/>
      </rPr>
      <t xml:space="preserve">TPlus là đơn vị đi đầu trong lĩnh vực thì công, lắp đặt, bảo trì và cài đặt phần mềm cập nhật games tự động. Với đội ngũ kỹ thuật viên với hơn 15 năm kinh nghiệm công tác tại các đơn vị lớn như Garena, Gcafe, Teko, Phong Vũ, Thủy Linh,...
</t>
    </r>
    <r>
      <rPr>
        <b/>
        <i/>
        <sz val="18"/>
        <color rgb="FF0C79C0"/>
        <rFont val="Times New Roman"/>
        <family val="1"/>
      </rPr>
      <t>TPLUS COMPUTER</t>
    </r>
    <r>
      <rPr>
        <b/>
        <i/>
        <sz val="12"/>
        <color theme="1"/>
        <rFont val="Times New Roman"/>
        <family val="1"/>
      </rPr>
      <t xml:space="preserve">
</t>
    </r>
    <r>
      <rPr>
        <b/>
        <i/>
        <sz val="16"/>
        <color rgb="FFFF0000"/>
        <rFont val="Times New Roman"/>
        <family val="1"/>
      </rPr>
      <t>TẬN TÂM - UY TÍN - TÔN TRỌNG</t>
    </r>
  </si>
  <si>
    <t>Điện thoại: 0984230991</t>
  </si>
  <si>
    <t>Email: nguyen.thanhhuong239@gmail.com</t>
  </si>
  <si>
    <t>Người báo giá: Nguyễn Thanh Hương</t>
  </si>
  <si>
    <t>Thành tiền chưa bao gồm VAT</t>
  </si>
  <si>
    <t>Đơn giá</t>
  </si>
  <si>
    <t>BIÊN BẢN BÀN GIAO</t>
  </si>
  <si>
    <t>Khách hàng: Chị Hải</t>
  </si>
  <si>
    <t>Bên nhận hàng</t>
  </si>
  <si>
    <t>Bên giao hàng</t>
  </si>
  <si>
    <t>Địa chỉ: 63 Lê Duẩn, P. Cửa Nam, Quận Hoàn Kiếm, Hà nội</t>
  </si>
  <si>
    <t>Điện thoại: 091 5481106</t>
  </si>
  <si>
    <t xml:space="preserve">Công ty Cổ Phần SCONEK trân trọng gửi đến quý khách hàng Biên bản bàn giao như sau:                                                </t>
  </si>
  <si>
    <t>PC Dell Tower ECT1250 (Intel Core i7-14700/ 16GB DDR5/ 512GB SSD/ Windows 11)</t>
  </si>
  <si>
    <t>Case máy tính</t>
  </si>
  <si>
    <t>Màn hình Dell P2425H 23.8 inch FHD IPS - DisplayPort, VGA, HDMI + USB type C, 100hz - kèm  Cáp nguồn , cáp DisplayPort, cáp USB</t>
  </si>
  <si>
    <t>Màn hình</t>
  </si>
  <si>
    <t>Bộ bàn phím + chuột</t>
  </si>
  <si>
    <t>Bộ</t>
  </si>
  <si>
    <t>Key KB216 (CoPilot AI Hotkey) + Mouse MS116</t>
  </si>
  <si>
    <t>Loa</t>
  </si>
  <si>
    <t>Loa Máy Tính Logitech Z313 (2.1)</t>
  </si>
  <si>
    <t>Webcam</t>
  </si>
  <si>
    <t>Thiết bị ghi hình có tích hợp mic logitech c270</t>
  </si>
  <si>
    <t>Chuột máy tính RAPOO B20</t>
  </si>
  <si>
    <t>Chuột máy tính</t>
  </si>
  <si>
    <t>Thành tiền đã bao gồm VAT 8%</t>
  </si>
  <si>
    <t>Ghi chú:
- Đơn giá đã bao gồm VAT và phí vận chuyển, lắp đặt khu vực nội thành Hà Nội
- Giao hàng sau 3-7 ngày kể từ ngày ký Hợp đồng/đặt cọc
- Bảng báo giá chỉ áp dụng trong vòng 7 ngày kể từ ngày khách hàng nhận báo giá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</si>
</sst>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Red]#,##0"/>
  </numFmts>
  <fonts count="49" x14ac:knownFonts="1">
    <font>
      <sz val="10"/>
      <color rgb="FF000000"/>
      <name val="Arial"/>
      <scheme val="minor"/>
    </font>
    <font>
      <sz val="10"/>
      <color rgb="FF000000"/>
      <name val="Calibri"/>
      <family val="2"/>
    </font>
    <font>
      <sz val="10"/>
      <color theme="1"/>
      <name val="Times New Roman"/>
      <family val="1"/>
    </font>
    <font>
      <b/>
      <sz val="12"/>
      <color theme="1"/>
      <name val="Times New Roman"/>
      <family val="1"/>
    </font>
    <font>
      <b/>
      <sz val="11"/>
      <color theme="1"/>
      <name val="Times New Roman"/>
      <family val="1"/>
    </font>
    <font>
      <sz val="10"/>
      <name val="Arial"/>
      <family val="2"/>
    </font>
    <font>
      <b/>
      <sz val="10"/>
      <color theme="1"/>
      <name val="Times New Roman"/>
      <family val="1"/>
    </font>
    <font>
      <sz val="12"/>
      <color theme="1"/>
      <name val="Times New Roman"/>
      <family val="1"/>
    </font>
    <font>
      <sz val="12"/>
      <color rgb="FF000000"/>
      <name val="Times New Roman"/>
      <family val="1"/>
    </font>
    <font>
      <sz val="10"/>
      <color theme="1"/>
      <name val="Arial"/>
      <family val="2"/>
      <scheme val="minor"/>
    </font>
    <font>
      <sz val="11"/>
      <color theme="1"/>
      <name val="Times New Roman"/>
      <family val="1"/>
    </font>
    <font>
      <b/>
      <sz val="14"/>
      <color theme="1"/>
      <name val="Times New Roman"/>
      <family val="1"/>
    </font>
    <font>
      <b/>
      <i/>
      <sz val="15"/>
      <color rgb="FF000000"/>
      <name val="Times New Roman"/>
      <family val="1"/>
    </font>
    <font>
      <b/>
      <sz val="30"/>
      <color rgb="FF000000"/>
      <name val="Times New Roman"/>
      <family val="1"/>
    </font>
    <font>
      <b/>
      <i/>
      <sz val="13"/>
      <color theme="1"/>
      <name val="Times New Roman"/>
      <family val="1"/>
    </font>
    <font>
      <b/>
      <sz val="14"/>
      <color theme="1"/>
      <name val="Arial"/>
      <family val="2"/>
    </font>
    <font>
      <b/>
      <sz val="13"/>
      <color theme="1"/>
      <name val="Arial"/>
      <family val="2"/>
    </font>
    <font>
      <sz val="13"/>
      <color theme="1"/>
      <name val="Arial"/>
      <family val="2"/>
    </font>
    <font>
      <b/>
      <sz val="12"/>
      <color rgb="FF000000"/>
      <name val="Times New Roman"/>
      <family val="1"/>
    </font>
    <font>
      <b/>
      <sz val="20"/>
      <color rgb="FFFF0000"/>
      <name val="Times New Roman"/>
      <family val="1"/>
    </font>
    <font>
      <b/>
      <sz val="15"/>
      <color theme="1"/>
      <name val="Times New Roman"/>
      <family val="1"/>
    </font>
    <font>
      <b/>
      <i/>
      <sz val="12"/>
      <color theme="1"/>
      <name val="Times New Roman"/>
      <family val="1"/>
    </font>
    <font>
      <b/>
      <sz val="14"/>
      <color rgb="FFFF0000"/>
      <name val="Times New Roman"/>
      <family val="1"/>
    </font>
    <font>
      <sz val="10"/>
      <color theme="1"/>
      <name val="Arial"/>
      <family val="2"/>
    </font>
    <font>
      <sz val="14"/>
      <color theme="1"/>
      <name val="Times New Roman"/>
      <family val="1"/>
    </font>
    <font>
      <b/>
      <sz val="15"/>
      <color rgb="FFFF0000"/>
      <name val="Times New Roman"/>
      <family val="1"/>
    </font>
    <font>
      <sz val="23"/>
      <color theme="1"/>
      <name val="Times New Roman"/>
      <family val="1"/>
    </font>
    <font>
      <sz val="12"/>
      <color theme="1"/>
      <name val="Arial"/>
      <family val="2"/>
    </font>
    <font>
      <sz val="13"/>
      <color theme="1"/>
      <name val="Times New Roman"/>
      <family val="1"/>
    </font>
    <font>
      <b/>
      <sz val="16"/>
      <color rgb="FF000000"/>
      <name val="Times New Roman"/>
      <family val="1"/>
    </font>
    <font>
      <sz val="10"/>
      <color rgb="FF000000"/>
      <name val="Times New Roman"/>
      <family val="1"/>
    </font>
    <font>
      <b/>
      <sz val="11"/>
      <color rgb="FF000000"/>
      <name val="Times New Roman"/>
      <family val="1"/>
    </font>
    <font>
      <sz val="12"/>
      <color rgb="FF000000"/>
      <name val="Calibri"/>
      <family val="2"/>
    </font>
    <font>
      <b/>
      <sz val="14"/>
      <color rgb="FF000000"/>
      <name val="Times New Roman"/>
      <family val="1"/>
    </font>
    <font>
      <sz val="10"/>
      <color rgb="FF000000"/>
      <name val="Arial"/>
      <family val="2"/>
      <scheme val="minor"/>
    </font>
    <font>
      <b/>
      <sz val="30"/>
      <color rgb="FFFFFFFF"/>
      <name val="Times New Roman"/>
      <family val="1"/>
    </font>
    <font>
      <b/>
      <sz val="11"/>
      <color rgb="FFFFFFFF"/>
      <name val="Times New Roman"/>
      <family val="1"/>
    </font>
    <font>
      <b/>
      <sz val="14"/>
      <color rgb="FFFFFFFF"/>
      <name val="Times New Roman"/>
      <family val="1"/>
    </font>
    <font>
      <b/>
      <sz val="12"/>
      <color rgb="FFFFFFFF"/>
      <name val="Times New Roman"/>
      <family val="1"/>
    </font>
    <font>
      <b/>
      <sz val="30"/>
      <color theme="1"/>
      <name val="Times New Roman"/>
      <family val="1"/>
    </font>
    <font>
      <b/>
      <sz val="16"/>
      <color theme="1"/>
      <name val="Times New Roman"/>
      <family val="1"/>
    </font>
    <font>
      <sz val="10"/>
      <color theme="1"/>
      <name val="Calibri"/>
      <family val="2"/>
    </font>
    <font>
      <sz val="12"/>
      <color theme="1"/>
      <name val="Calibri"/>
      <family val="2"/>
    </font>
    <font>
      <b/>
      <i/>
      <sz val="18"/>
      <color rgb="FF0C79C0"/>
      <name val="Times New Roman"/>
      <family val="1"/>
    </font>
    <font>
      <b/>
      <i/>
      <sz val="16"/>
      <color rgb="FFFF0000"/>
      <name val="Times New Roman"/>
      <family val="1"/>
    </font>
    <font>
      <b/>
      <sz val="18"/>
      <color rgb="FF000000"/>
      <name val="Times New Roman"/>
      <family val="1"/>
    </font>
    <font>
      <b/>
      <sz val="18"/>
      <color rgb="FFFFFFFF"/>
      <name val="Times New Roman"/>
      <family val="1"/>
    </font>
    <font>
      <b/>
      <sz val="18"/>
      <color theme="1"/>
      <name val="Times New Roman"/>
      <family val="1"/>
    </font>
    <font>
      <b/>
      <sz val="12"/>
      <color theme="1"/>
      <name val="Arial"/>
      <family val="2"/>
    </font>
  </fonts>
  <fills count="6">
    <fill>
      <patternFill patternType="none"/>
    </fill>
    <fill>
      <patternFill patternType="gray125"/>
    </fill>
    <fill>
      <patternFill patternType="solid">
        <fgColor rgb="FFD9D9D9"/>
        <bgColor rgb="FFD9D9D9"/>
      </patternFill>
    </fill>
    <fill>
      <patternFill patternType="solid">
        <fgColor rgb="FF38761D"/>
        <bgColor rgb="FF38761D"/>
      </patternFill>
    </fill>
    <fill>
      <patternFill patternType="solid">
        <fgColor rgb="FF134F5C"/>
        <bgColor rgb="FF134F5C"/>
      </patternFill>
    </fill>
    <fill>
      <patternFill patternType="solid">
        <fgColor theme="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141">
    <xf numFmtId="0" fontId="0" fillId="0" borderId="0" xfId="0"/>
    <xf numFmtId="0" fontId="2" fillId="0" borderId="0" xfId="0" applyFont="1"/>
    <xf numFmtId="0" fontId="3" fillId="0" borderId="0" xfId="0" applyFont="1" applyAlignment="1">
      <alignment horizontal="left" vertical="center" wrapText="1"/>
    </xf>
    <xf numFmtId="0" fontId="2" fillId="0" borderId="0" xfId="0" applyFont="1" applyAlignment="1">
      <alignment wrapText="1"/>
    </xf>
    <xf numFmtId="0" fontId="1" fillId="0" borderId="0" xfId="0" applyFont="1" applyAlignment="1">
      <alignment wrapText="1"/>
    </xf>
    <xf numFmtId="0" fontId="4" fillId="0" borderId="1" xfId="0" applyFont="1" applyBorder="1" applyAlignment="1">
      <alignment horizontal="center" vertical="center" wrapText="1"/>
    </xf>
    <xf numFmtId="3"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7" fillId="0" borderId="1" xfId="0" applyFont="1" applyBorder="1" applyAlignment="1">
      <alignment horizontal="center" vertical="center" wrapText="1"/>
    </xf>
    <xf numFmtId="165" fontId="7" fillId="0" borderId="1" xfId="0" applyNumberFormat="1" applyFont="1" applyBorder="1" applyAlignment="1">
      <alignment horizontal="center" vertical="center" wrapText="1"/>
    </xf>
    <xf numFmtId="0" fontId="7" fillId="0" borderId="0" xfId="0" applyFont="1" applyAlignment="1">
      <alignment wrapText="1"/>
    </xf>
    <xf numFmtId="0" fontId="8" fillId="0" borderId="0" xfId="0" applyFont="1" applyAlignment="1">
      <alignment wrapText="1"/>
    </xf>
    <xf numFmtId="3" fontId="7" fillId="0" borderId="1" xfId="0" applyNumberFormat="1" applyFont="1" applyBorder="1" applyAlignment="1">
      <alignment horizontal="center" vertical="center" wrapText="1"/>
    </xf>
    <xf numFmtId="165" fontId="3" fillId="0" borderId="1" xfId="0" applyNumberFormat="1" applyFont="1" applyBorder="1" applyAlignment="1">
      <alignment horizontal="center" vertical="center" wrapText="1"/>
    </xf>
    <xf numFmtId="0" fontId="10" fillId="0" borderId="0" xfId="0" applyFont="1"/>
    <xf numFmtId="0" fontId="1" fillId="0" borderId="0" xfId="0" applyFont="1"/>
    <xf numFmtId="164" fontId="6" fillId="0" borderId="1" xfId="0" applyNumberFormat="1" applyFont="1" applyBorder="1" applyAlignment="1">
      <alignment horizontal="center" vertical="center" wrapText="1"/>
    </xf>
    <xf numFmtId="0" fontId="4" fillId="0" borderId="0" xfId="0" applyFont="1" applyAlignment="1">
      <alignment horizontal="left" vertical="center" wrapText="1"/>
    </xf>
    <xf numFmtId="3" fontId="16" fillId="0" borderId="0" xfId="0" applyNumberFormat="1" applyFont="1" applyAlignment="1">
      <alignment horizontal="center" vertical="center" wrapText="1"/>
    </xf>
    <xf numFmtId="0" fontId="16" fillId="0" borderId="1" xfId="0" applyFont="1" applyBorder="1" applyAlignment="1">
      <alignment horizontal="center" vertical="center" wrapText="1"/>
    </xf>
    <xf numFmtId="0" fontId="17" fillId="0" borderId="0" xfId="0" applyFont="1" applyAlignment="1">
      <alignment wrapText="1"/>
    </xf>
    <xf numFmtId="3" fontId="16" fillId="0" borderId="1" xfId="0" applyNumberFormat="1" applyFont="1" applyBorder="1" applyAlignment="1">
      <alignment horizontal="center" vertical="center" wrapText="1"/>
    </xf>
    <xf numFmtId="165" fontId="3" fillId="0" borderId="0" xfId="0" applyNumberFormat="1" applyFont="1" applyAlignment="1">
      <alignment horizontal="center" vertical="center" wrapText="1"/>
    </xf>
    <xf numFmtId="165" fontId="7" fillId="0" borderId="0" xfId="0" applyNumberFormat="1" applyFont="1" applyAlignment="1">
      <alignment horizontal="center"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wrapText="1"/>
    </xf>
    <xf numFmtId="3" fontId="3" fillId="0" borderId="1" xfId="0" applyNumberFormat="1" applyFont="1" applyBorder="1" applyAlignment="1">
      <alignment horizontal="center" vertical="center" wrapText="1"/>
    </xf>
    <xf numFmtId="10" fontId="7" fillId="0" borderId="0" xfId="0" applyNumberFormat="1" applyFont="1" applyAlignment="1">
      <alignment horizontal="center" vertical="center" wrapText="1"/>
    </xf>
    <xf numFmtId="165" fontId="16" fillId="0" borderId="1" xfId="0" applyNumberFormat="1" applyFont="1" applyBorder="1" applyAlignment="1">
      <alignment horizontal="center" vertical="center" wrapText="1"/>
    </xf>
    <xf numFmtId="10" fontId="16" fillId="0" borderId="1" xfId="0" applyNumberFormat="1" applyFont="1" applyBorder="1" applyAlignment="1">
      <alignment horizontal="center" vertical="center" wrapText="1"/>
    </xf>
    <xf numFmtId="0" fontId="9" fillId="0" borderId="1" xfId="0" applyFont="1" applyBorder="1"/>
    <xf numFmtId="0" fontId="19" fillId="0" borderId="0" xfId="0" applyFont="1" applyAlignment="1">
      <alignment horizontal="left"/>
    </xf>
    <xf numFmtId="0" fontId="20" fillId="0" borderId="0" xfId="0" applyFont="1" applyAlignment="1">
      <alignment horizontal="left" vertical="center"/>
    </xf>
    <xf numFmtId="0" fontId="18" fillId="0" borderId="1" xfId="0" applyFont="1" applyBorder="1" applyAlignment="1">
      <alignment horizontal="left" vertical="center" wrapText="1"/>
    </xf>
    <xf numFmtId="0" fontId="2" fillId="0" borderId="0" xfId="0" applyFont="1" applyAlignment="1">
      <alignment horizontal="left" wrapText="1"/>
    </xf>
    <xf numFmtId="0" fontId="1" fillId="0" borderId="0" xfId="0" applyFont="1" applyAlignment="1">
      <alignment horizontal="left" wrapText="1"/>
    </xf>
    <xf numFmtId="0" fontId="19" fillId="0" borderId="1" xfId="0" applyFont="1" applyBorder="1" applyAlignment="1">
      <alignment horizontal="left"/>
    </xf>
    <xf numFmtId="0" fontId="8" fillId="0" borderId="1" xfId="0" applyFont="1" applyBorder="1" applyAlignment="1">
      <alignment horizontal="center" vertical="center" wrapText="1"/>
    </xf>
    <xf numFmtId="0" fontId="8" fillId="0" borderId="1" xfId="0" applyFont="1" applyBorder="1" applyAlignment="1">
      <alignment horizontal="left" wrapText="1"/>
    </xf>
    <xf numFmtId="0" fontId="27" fillId="0" borderId="1" xfId="0" applyFont="1" applyBorder="1" applyAlignment="1">
      <alignment horizontal="center" vertical="center" wrapText="1"/>
    </xf>
    <xf numFmtId="0" fontId="9" fillId="0" borderId="0" xfId="0" applyFont="1"/>
    <xf numFmtId="0" fontId="30" fillId="0" borderId="0" xfId="0" applyFont="1" applyAlignment="1">
      <alignment wrapText="1"/>
    </xf>
    <xf numFmtId="0" fontId="31" fillId="0" borderId="0" xfId="0" applyFont="1" applyAlignment="1">
      <alignment horizontal="center" vertical="center" wrapText="1"/>
    </xf>
    <xf numFmtId="3" fontId="31" fillId="0" borderId="0" xfId="0" applyNumberFormat="1" applyFont="1" applyAlignment="1">
      <alignment horizontal="center" vertical="center" wrapText="1"/>
    </xf>
    <xf numFmtId="165" fontId="8" fillId="0" borderId="0" xfId="0" applyNumberFormat="1" applyFont="1" applyAlignment="1">
      <alignment horizontal="center" vertical="center" wrapText="1"/>
    </xf>
    <xf numFmtId="0" fontId="31" fillId="0" borderId="1" xfId="0" applyFont="1" applyBorder="1" applyAlignment="1">
      <alignment horizontal="center" vertical="center" wrapText="1"/>
    </xf>
    <xf numFmtId="3" fontId="31" fillId="0" borderId="1" xfId="0" applyNumberFormat="1" applyFont="1" applyBorder="1" applyAlignment="1">
      <alignment horizontal="center" vertical="center" wrapText="1"/>
    </xf>
    <xf numFmtId="0" fontId="31" fillId="0" borderId="7" xfId="0" applyFont="1" applyBorder="1" applyAlignment="1">
      <alignment horizontal="center" vertical="center" wrapText="1"/>
    </xf>
    <xf numFmtId="0" fontId="4" fillId="0" borderId="1" xfId="0" applyFont="1" applyBorder="1" applyAlignment="1">
      <alignment horizontal="left" vertical="center" wrapText="1"/>
    </xf>
    <xf numFmtId="10" fontId="18" fillId="0" borderId="1" xfId="0" applyNumberFormat="1" applyFont="1" applyBorder="1" applyAlignment="1">
      <alignment horizontal="center" vertical="center" wrapText="1"/>
    </xf>
    <xf numFmtId="0" fontId="32" fillId="0" borderId="0" xfId="0" applyFont="1" applyAlignment="1">
      <alignment wrapText="1"/>
    </xf>
    <xf numFmtId="165" fontId="18" fillId="0" borderId="1" xfId="0" applyNumberFormat="1" applyFont="1" applyBorder="1" applyAlignment="1">
      <alignment horizontal="center" vertical="center" wrapText="1"/>
    </xf>
    <xf numFmtId="3" fontId="18" fillId="0" borderId="1" xfId="0" applyNumberFormat="1" applyFont="1" applyBorder="1" applyAlignment="1">
      <alignment horizontal="center" vertical="center" wrapText="1"/>
    </xf>
    <xf numFmtId="3" fontId="18" fillId="0" borderId="0" xfId="0" applyNumberFormat="1" applyFont="1" applyAlignment="1">
      <alignment horizontal="center" vertical="center" wrapText="1"/>
    </xf>
    <xf numFmtId="0" fontId="8" fillId="0" borderId="0" xfId="0" applyFont="1" applyAlignment="1">
      <alignment vertical="center" wrapText="1"/>
    </xf>
    <xf numFmtId="0" fontId="30" fillId="0" borderId="0" xfId="0" applyFont="1"/>
    <xf numFmtId="0" fontId="34" fillId="0" borderId="0" xfId="0" applyFont="1"/>
    <xf numFmtId="3" fontId="3" fillId="0" borderId="0" xfId="0" applyNumberFormat="1" applyFont="1" applyAlignment="1">
      <alignment horizontal="center" vertical="center" wrapText="1"/>
    </xf>
    <xf numFmtId="0" fontId="36" fillId="0" borderId="0" xfId="0" applyFont="1" applyAlignment="1">
      <alignment horizontal="center" vertical="center" wrapText="1"/>
    </xf>
    <xf numFmtId="3" fontId="4" fillId="0" borderId="0" xfId="0" applyNumberFormat="1" applyFont="1" applyAlignment="1">
      <alignment horizontal="center" vertical="center" wrapText="1"/>
    </xf>
    <xf numFmtId="0" fontId="36" fillId="0" borderId="1" xfId="0" applyFont="1" applyBorder="1" applyAlignment="1">
      <alignment horizontal="center" vertical="center" wrapText="1"/>
    </xf>
    <xf numFmtId="3" fontId="36" fillId="0" borderId="1" xfId="0" applyNumberFormat="1" applyFont="1" applyBorder="1" applyAlignment="1">
      <alignment horizontal="center" vertical="center" wrapText="1"/>
    </xf>
    <xf numFmtId="0" fontId="36" fillId="0" borderId="7" xfId="0" applyFont="1" applyBorder="1" applyAlignment="1">
      <alignment horizontal="center" vertical="center" wrapText="1"/>
    </xf>
    <xf numFmtId="165" fontId="38" fillId="0" borderId="1" xfId="0" applyNumberFormat="1" applyFont="1" applyBorder="1" applyAlignment="1">
      <alignment horizontal="center" vertical="center" wrapText="1"/>
    </xf>
    <xf numFmtId="3" fontId="38" fillId="0" borderId="1" xfId="0" applyNumberFormat="1" applyFont="1" applyBorder="1" applyAlignment="1">
      <alignment horizontal="center" vertical="center" wrapText="1"/>
    </xf>
    <xf numFmtId="3" fontId="38" fillId="0" borderId="0" xfId="0" applyNumberFormat="1" applyFont="1" applyAlignment="1">
      <alignment horizontal="center" vertical="center" wrapText="1"/>
    </xf>
    <xf numFmtId="10" fontId="38" fillId="0" borderId="0" xfId="0" applyNumberFormat="1" applyFont="1" applyAlignment="1">
      <alignment horizontal="center" vertical="center" wrapText="1"/>
    </xf>
    <xf numFmtId="0" fontId="7" fillId="0" borderId="0" xfId="0" applyFont="1" applyAlignment="1">
      <alignment vertical="center" wrapText="1"/>
    </xf>
    <xf numFmtId="0" fontId="36" fillId="0" borderId="1" xfId="0" applyFont="1" applyBorder="1" applyAlignment="1">
      <alignment horizontal="left" vertical="center" wrapText="1"/>
    </xf>
    <xf numFmtId="0" fontId="4" fillId="0" borderId="0" xfId="0" applyFont="1" applyAlignment="1">
      <alignment horizontal="center" vertical="center" wrapText="1"/>
    </xf>
    <xf numFmtId="0" fontId="41" fillId="0" borderId="0" xfId="0" applyFont="1" applyAlignment="1">
      <alignment wrapText="1"/>
    </xf>
    <xf numFmtId="0" fontId="4" fillId="0" borderId="7" xfId="0" applyFont="1" applyBorder="1" applyAlignment="1">
      <alignment horizontal="center" vertical="center" wrapText="1"/>
    </xf>
    <xf numFmtId="10" fontId="3" fillId="0" borderId="0" xfId="0" applyNumberFormat="1" applyFont="1" applyAlignment="1">
      <alignment horizontal="center" vertical="center" wrapText="1"/>
    </xf>
    <xf numFmtId="0" fontId="42" fillId="0" borderId="0" xfId="0" applyFont="1" applyAlignment="1">
      <alignment wrapText="1"/>
    </xf>
    <xf numFmtId="0" fontId="16" fillId="0" borderId="6" xfId="0" applyFont="1" applyBorder="1" applyAlignment="1">
      <alignment horizontal="center" vertical="center" wrapText="1"/>
    </xf>
    <xf numFmtId="0" fontId="16" fillId="0" borderId="5" xfId="0" applyFont="1" applyBorder="1" applyAlignment="1">
      <alignment horizontal="center" vertical="center" wrapText="1"/>
    </xf>
    <xf numFmtId="0" fontId="1" fillId="0" borderId="0" xfId="0" applyFont="1" applyAlignment="1">
      <alignment vertical="center" wrapText="1"/>
    </xf>
    <xf numFmtId="165" fontId="23" fillId="0" borderId="0" xfId="0" applyNumberFormat="1" applyFont="1" applyAlignment="1">
      <alignment vertical="center"/>
    </xf>
    <xf numFmtId="0" fontId="23" fillId="0" borderId="0" xfId="0" applyFont="1" applyAlignment="1">
      <alignment vertical="center"/>
    </xf>
    <xf numFmtId="0" fontId="0" fillId="0" borderId="0" xfId="0" applyAlignment="1">
      <alignment vertical="center"/>
    </xf>
    <xf numFmtId="165" fontId="7" fillId="0" borderId="4" xfId="0" applyNumberFormat="1" applyFont="1" applyBorder="1" applyAlignment="1">
      <alignment horizontal="center" vertical="center" wrapText="1"/>
    </xf>
    <xf numFmtId="0" fontId="24" fillId="0" borderId="0" xfId="0" applyFont="1"/>
    <xf numFmtId="0" fontId="48" fillId="0" borderId="1" xfId="0" applyFont="1" applyBorder="1" applyAlignment="1">
      <alignment horizontal="center" vertical="center" wrapText="1"/>
    </xf>
    <xf numFmtId="165" fontId="11" fillId="0" borderId="6" xfId="0" applyNumberFormat="1" applyFont="1" applyBorder="1" applyAlignment="1">
      <alignment horizontal="center" vertical="center" wrapText="1"/>
    </xf>
    <xf numFmtId="0" fontId="24" fillId="0" borderId="0" xfId="0" applyFont="1" applyAlignment="1">
      <alignment horizontal="left"/>
    </xf>
    <xf numFmtId="0" fontId="21" fillId="0" borderId="0" xfId="0" applyFont="1" applyAlignment="1">
      <alignment horizontal="left" vertical="center" wrapText="1"/>
    </xf>
    <xf numFmtId="0" fontId="5" fillId="0" borderId="0" xfId="0" applyFont="1" applyAlignment="1">
      <alignment horizontal="left"/>
    </xf>
    <xf numFmtId="165" fontId="1" fillId="0" borderId="0" xfId="0" applyNumberFormat="1" applyFont="1" applyAlignment="1">
      <alignment wrapText="1"/>
    </xf>
    <xf numFmtId="0" fontId="7" fillId="0" borderId="4" xfId="0" applyFont="1" applyBorder="1" applyAlignment="1">
      <alignment horizontal="center" vertical="center" wrapText="1"/>
    </xf>
    <xf numFmtId="0" fontId="7" fillId="0" borderId="5" xfId="0" applyFont="1" applyBorder="1" applyAlignment="1">
      <alignment horizontal="left" vertical="center" wrapText="1"/>
    </xf>
    <xf numFmtId="0" fontId="7" fillId="0" borderId="4" xfId="0" applyFont="1" applyBorder="1" applyAlignment="1">
      <alignment horizontal="left" vertical="center" wrapText="1"/>
    </xf>
    <xf numFmtId="0" fontId="7" fillId="5" borderId="4" xfId="0" applyFont="1" applyFill="1" applyBorder="1" applyAlignment="1">
      <alignment horizontal="left" vertical="center" wrapText="1"/>
    </xf>
    <xf numFmtId="3" fontId="7" fillId="0" borderId="4" xfId="0" applyNumberFormat="1" applyFont="1" applyBorder="1" applyAlignment="1">
      <alignment horizontal="center" vertical="center" wrapText="1"/>
    </xf>
    <xf numFmtId="3" fontId="1" fillId="0" borderId="8" xfId="0" applyNumberFormat="1" applyFont="1" applyBorder="1" applyAlignment="1">
      <alignment wrapText="1"/>
    </xf>
    <xf numFmtId="0" fontId="1" fillId="0" borderId="0" xfId="0" applyFont="1" applyAlignment="1">
      <alignment horizontal="center"/>
    </xf>
    <xf numFmtId="0" fontId="0" fillId="0" borderId="0" xfId="0"/>
    <xf numFmtId="0" fontId="13" fillId="2" borderId="0" xfId="0" applyFont="1" applyFill="1" applyAlignment="1">
      <alignment horizontal="center" vertical="center"/>
    </xf>
    <xf numFmtId="0" fontId="3" fillId="0" borderId="0" xfId="0" applyFont="1" applyAlignment="1">
      <alignment horizontal="left" vertical="center" wrapText="1"/>
    </xf>
    <xf numFmtId="0" fontId="3" fillId="0" borderId="0" xfId="0" quotePrefix="1" applyFont="1" applyAlignment="1">
      <alignment horizontal="left" vertical="center" wrapText="1"/>
    </xf>
    <xf numFmtId="0" fontId="21" fillId="0" borderId="0" xfId="0" applyFont="1" applyAlignment="1">
      <alignment horizontal="center" vertical="center" wrapText="1"/>
    </xf>
    <xf numFmtId="0" fontId="14" fillId="0" borderId="0" xfId="0" applyFont="1" applyAlignment="1">
      <alignment horizontal="center" vertical="center" wrapText="1"/>
    </xf>
    <xf numFmtId="0" fontId="15" fillId="0" borderId="2" xfId="0" applyFont="1" applyBorder="1" applyAlignment="1">
      <alignment horizontal="left" vertical="center" wrapText="1"/>
    </xf>
    <xf numFmtId="0" fontId="5" fillId="0" borderId="3" xfId="0" applyFont="1" applyBorder="1"/>
    <xf numFmtId="0" fontId="5" fillId="0" borderId="4" xfId="0" applyFont="1" applyBorder="1"/>
    <xf numFmtId="0" fontId="16" fillId="0" borderId="2" xfId="0" applyFont="1" applyBorder="1" applyAlignment="1">
      <alignment horizontal="center" vertical="center" wrapText="1"/>
    </xf>
    <xf numFmtId="0" fontId="19" fillId="0" borderId="0" xfId="0" applyFont="1" applyAlignment="1">
      <alignment horizontal="left"/>
    </xf>
    <xf numFmtId="0" fontId="20" fillId="0" borderId="0" xfId="0" applyFont="1" applyAlignment="1">
      <alignment horizontal="left" vertical="center"/>
    </xf>
    <xf numFmtId="0" fontId="14" fillId="0" borderId="0" xfId="0" applyFont="1" applyAlignment="1">
      <alignment horizontal="left" vertical="center" wrapText="1"/>
    </xf>
    <xf numFmtId="0" fontId="13" fillId="0" borderId="0" xfId="0" applyFont="1" applyAlignment="1">
      <alignment horizontal="center" vertical="center"/>
    </xf>
    <xf numFmtId="0" fontId="22" fillId="0" borderId="0" xfId="0" applyFont="1" applyAlignment="1">
      <alignment horizontal="left"/>
    </xf>
    <xf numFmtId="0" fontId="13" fillId="0" borderId="2" xfId="0" applyFont="1" applyBorder="1" applyAlignment="1">
      <alignment horizontal="center" vertical="center"/>
    </xf>
    <xf numFmtId="0" fontId="3" fillId="0" borderId="2" xfId="0" applyFont="1" applyBorder="1" applyAlignment="1">
      <alignment horizontal="left" vertical="center" wrapText="1"/>
    </xf>
    <xf numFmtId="0" fontId="14" fillId="0" borderId="2" xfId="0" applyFont="1" applyBorder="1" applyAlignment="1">
      <alignment horizontal="center" vertical="center" wrapText="1"/>
    </xf>
    <xf numFmtId="0" fontId="24" fillId="0" borderId="0" xfId="0" applyFont="1" applyAlignment="1">
      <alignment horizontal="center"/>
    </xf>
    <xf numFmtId="0" fontId="21" fillId="0" borderId="2" xfId="0" applyFont="1" applyBorder="1" applyAlignment="1">
      <alignment horizontal="left" vertical="center" wrapText="1"/>
    </xf>
    <xf numFmtId="0" fontId="5" fillId="0" borderId="3" xfId="0" applyFont="1" applyBorder="1" applyAlignment="1">
      <alignment horizontal="left"/>
    </xf>
    <xf numFmtId="0" fontId="5" fillId="0" borderId="4" xfId="0" applyFont="1" applyBorder="1" applyAlignment="1">
      <alignment horizontal="left"/>
    </xf>
    <xf numFmtId="0" fontId="24" fillId="0" borderId="0" xfId="0" applyFont="1" applyAlignment="1">
      <alignment horizontal="left"/>
    </xf>
    <xf numFmtId="0" fontId="0" fillId="0" borderId="0" xfId="0" applyAlignment="1">
      <alignment horizontal="left"/>
    </xf>
    <xf numFmtId="0" fontId="3" fillId="0" borderId="6" xfId="0" applyFont="1" applyBorder="1" applyAlignment="1">
      <alignment horizontal="center" wrapText="1"/>
    </xf>
    <xf numFmtId="0" fontId="5" fillId="0" borderId="6" xfId="0" applyFont="1" applyBorder="1" applyAlignment="1">
      <alignment horizontal="center"/>
    </xf>
    <xf numFmtId="0" fontId="5" fillId="0" borderId="5" xfId="0" applyFont="1" applyBorder="1" applyAlignment="1">
      <alignment horizontal="center"/>
    </xf>
    <xf numFmtId="0" fontId="13" fillId="0" borderId="2" xfId="0" applyFont="1" applyBorder="1" applyAlignment="1">
      <alignment horizontal="center" vertical="center" wrapText="1"/>
    </xf>
    <xf numFmtId="0" fontId="3" fillId="0" borderId="3" xfId="0" applyFont="1" applyBorder="1" applyAlignment="1">
      <alignment horizontal="left" vertical="center" wrapText="1"/>
    </xf>
    <xf numFmtId="0" fontId="14" fillId="0" borderId="2" xfId="0" applyFont="1" applyBorder="1" applyAlignment="1">
      <alignment horizontal="left" vertical="center" wrapText="1"/>
    </xf>
    <xf numFmtId="0" fontId="3" fillId="0" borderId="6" xfId="0" applyFont="1" applyBorder="1" applyAlignment="1">
      <alignment horizontal="left" vertical="center" wrapText="1"/>
    </xf>
    <xf numFmtId="0" fontId="5" fillId="0" borderId="6" xfId="0" applyFont="1" applyBorder="1"/>
    <xf numFmtId="0" fontId="5" fillId="0" borderId="5" xfId="0" applyFont="1" applyBorder="1"/>
    <xf numFmtId="0" fontId="16" fillId="0" borderId="2" xfId="0" applyFont="1" applyBorder="1" applyAlignment="1">
      <alignment horizontal="right" vertical="center" wrapText="1"/>
    </xf>
    <xf numFmtId="0" fontId="25" fillId="0" borderId="0" xfId="0" applyFont="1" applyAlignment="1">
      <alignment horizontal="left"/>
    </xf>
    <xf numFmtId="0" fontId="26" fillId="0" borderId="0" xfId="0" applyFont="1" applyAlignment="1">
      <alignment horizontal="left" vertical="top" wrapText="1"/>
    </xf>
    <xf numFmtId="0" fontId="2" fillId="0" borderId="0" xfId="0" applyFont="1" applyAlignment="1">
      <alignment wrapText="1"/>
    </xf>
    <xf numFmtId="0" fontId="28" fillId="0" borderId="0" xfId="0" applyFont="1" applyAlignment="1">
      <alignment horizontal="center"/>
    </xf>
    <xf numFmtId="0" fontId="1" fillId="3" borderId="0" xfId="0" applyFont="1" applyFill="1" applyAlignment="1">
      <alignment horizontal="center"/>
    </xf>
    <xf numFmtId="0" fontId="29" fillId="0" borderId="2" xfId="0" applyFont="1" applyBorder="1" applyAlignment="1">
      <alignment horizontal="center" vertical="center" wrapText="1"/>
    </xf>
    <xf numFmtId="0" fontId="33" fillId="0" borderId="2" xfId="0" applyFont="1" applyBorder="1" applyAlignment="1">
      <alignment horizontal="right" vertical="center" wrapText="1"/>
    </xf>
    <xf numFmtId="0" fontId="35" fillId="4" borderId="0" xfId="0" applyFont="1" applyFill="1" applyAlignment="1">
      <alignment horizontal="center" vertical="center"/>
    </xf>
    <xf numFmtId="0" fontId="37" fillId="0" borderId="2" xfId="0" applyFont="1" applyBorder="1" applyAlignment="1">
      <alignment horizontal="right" vertical="center" wrapText="1"/>
    </xf>
    <xf numFmtId="0" fontId="39" fillId="0" borderId="0" xfId="0" applyFont="1" applyAlignment="1">
      <alignment horizontal="center" vertical="center"/>
    </xf>
    <xf numFmtId="0" fontId="11" fillId="0" borderId="2" xfId="0" applyFont="1" applyBorder="1" applyAlignment="1">
      <alignment horizontal="right" vertical="center" wrapText="1"/>
    </xf>
    <xf numFmtId="0" fontId="40"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734550" cy="1733550"/>
    <xdr:pic>
      <xdr:nvPicPr>
        <xdr:cNvPr id="2" name="image2.jpg" title="Hình ảnh">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0</xdr:col>
      <xdr:colOff>66675</xdr:colOff>
      <xdr:row>0</xdr:row>
      <xdr:rowOff>0</xdr:rowOff>
    </xdr:from>
    <xdr:ext cx="9725025" cy="1733550"/>
    <xdr:pic>
      <xdr:nvPicPr>
        <xdr:cNvPr id="2" name="image2.jpg" title="Hình ảnh">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0</xdr:col>
      <xdr:colOff>66675</xdr:colOff>
      <xdr:row>0</xdr:row>
      <xdr:rowOff>0</xdr:rowOff>
    </xdr:from>
    <xdr:ext cx="9725025" cy="1733550"/>
    <xdr:pic>
      <xdr:nvPicPr>
        <xdr:cNvPr id="2" name="image2.jpg" title="Hình ảnh">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0</xdr:col>
      <xdr:colOff>66675</xdr:colOff>
      <xdr:row>0</xdr:row>
      <xdr:rowOff>0</xdr:rowOff>
    </xdr:from>
    <xdr:ext cx="9591675" cy="1704975"/>
    <xdr:pic>
      <xdr:nvPicPr>
        <xdr:cNvPr id="2" name="image2.jpg" title="Hình ảnh">
          <a:extLst>
            <a:ext uri="{FF2B5EF4-FFF2-40B4-BE49-F238E27FC236}">
              <a16:creationId xmlns:a16="http://schemas.microsoft.com/office/drawing/2014/main" id="{00000000-0008-0000-0E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dr:oneCellAnchor>
    <xdr:from>
      <xdr:col>0</xdr:col>
      <xdr:colOff>28575</xdr:colOff>
      <xdr:row>0</xdr:row>
      <xdr:rowOff>0</xdr:rowOff>
    </xdr:from>
    <xdr:ext cx="9220200" cy="1638300"/>
    <xdr:pic>
      <xdr:nvPicPr>
        <xdr:cNvPr id="2" name="image2.jpg" title="Hình ảnh">
          <a:extLst>
            <a:ext uri="{FF2B5EF4-FFF2-40B4-BE49-F238E27FC236}">
              <a16:creationId xmlns:a16="http://schemas.microsoft.com/office/drawing/2014/main" id="{00000000-0008-0000-0F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dr:oneCellAnchor>
    <xdr:from>
      <xdr:col>0</xdr:col>
      <xdr:colOff>28575</xdr:colOff>
      <xdr:row>0</xdr:row>
      <xdr:rowOff>0</xdr:rowOff>
    </xdr:from>
    <xdr:ext cx="9220200" cy="1638300"/>
    <xdr:pic>
      <xdr:nvPicPr>
        <xdr:cNvPr id="2" name="image2.jpg" title="Hình ảnh">
          <a:extLst>
            <a:ext uri="{FF2B5EF4-FFF2-40B4-BE49-F238E27FC236}">
              <a16:creationId xmlns:a16="http://schemas.microsoft.com/office/drawing/2014/main" id="{00000000-0008-0000-1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dr:oneCellAnchor>
    <xdr:from>
      <xdr:col>0</xdr:col>
      <xdr:colOff>0</xdr:colOff>
      <xdr:row>0</xdr:row>
      <xdr:rowOff>0</xdr:rowOff>
    </xdr:from>
    <xdr:ext cx="10010775" cy="1771650"/>
    <xdr:pic>
      <xdr:nvPicPr>
        <xdr:cNvPr id="2" name="image2.jpg" title="Hình ảnh">
          <a:extLst>
            <a:ext uri="{FF2B5EF4-FFF2-40B4-BE49-F238E27FC236}">
              <a16:creationId xmlns:a16="http://schemas.microsoft.com/office/drawing/2014/main" id="{00000000-0008-0000-1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dr:oneCellAnchor>
    <xdr:from>
      <xdr:col>0</xdr:col>
      <xdr:colOff>19050</xdr:colOff>
      <xdr:row>0</xdr:row>
      <xdr:rowOff>57150</xdr:rowOff>
    </xdr:from>
    <xdr:ext cx="8743950" cy="1552575"/>
    <xdr:pic>
      <xdr:nvPicPr>
        <xdr:cNvPr id="2" name="image2.jpg" title="Hình ảnh">
          <a:extLst>
            <a:ext uri="{FF2B5EF4-FFF2-40B4-BE49-F238E27FC236}">
              <a16:creationId xmlns:a16="http://schemas.microsoft.com/office/drawing/2014/main" id="{00000000-0008-0000-1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dr:oneCellAnchor>
    <xdr:from>
      <xdr:col>0</xdr:col>
      <xdr:colOff>0</xdr:colOff>
      <xdr:row>0</xdr:row>
      <xdr:rowOff>0</xdr:rowOff>
    </xdr:from>
    <xdr:ext cx="10010775" cy="1771650"/>
    <xdr:pic>
      <xdr:nvPicPr>
        <xdr:cNvPr id="2" name="image2.jpg" title="Hình ảnh">
          <a:extLst>
            <a:ext uri="{FF2B5EF4-FFF2-40B4-BE49-F238E27FC236}">
              <a16:creationId xmlns:a16="http://schemas.microsoft.com/office/drawing/2014/main" id="{00000000-0008-0000-1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dr:oneCellAnchor>
    <xdr:from>
      <xdr:col>0</xdr:col>
      <xdr:colOff>0</xdr:colOff>
      <xdr:row>0</xdr:row>
      <xdr:rowOff>0</xdr:rowOff>
    </xdr:from>
    <xdr:ext cx="10010775" cy="1771650"/>
    <xdr:pic>
      <xdr:nvPicPr>
        <xdr:cNvPr id="2" name="image2.jpg" title="Hình ảnh">
          <a:extLst>
            <a:ext uri="{FF2B5EF4-FFF2-40B4-BE49-F238E27FC236}">
              <a16:creationId xmlns:a16="http://schemas.microsoft.com/office/drawing/2014/main" id="{00000000-0008-0000-1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9734550" cy="1733550"/>
    <xdr:pic>
      <xdr:nvPicPr>
        <xdr:cNvPr id="2" name="image2.jpg" title="Hình ảnh">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8848725" cy="1581150"/>
    <xdr:pic>
      <xdr:nvPicPr>
        <xdr:cNvPr id="2" name="image2.jpg" title="Hình ảnh">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9734550" cy="1733550"/>
    <xdr:pic>
      <xdr:nvPicPr>
        <xdr:cNvPr id="2" name="image2.jpg" title="Hình ảnh">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9734550" cy="1733550"/>
    <xdr:pic>
      <xdr:nvPicPr>
        <xdr:cNvPr id="2" name="image2.jpg" title="Hình ảnh">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66675</xdr:colOff>
      <xdr:row>0</xdr:row>
      <xdr:rowOff>0</xdr:rowOff>
    </xdr:from>
    <xdr:ext cx="9591675" cy="1704975"/>
    <xdr:pic>
      <xdr:nvPicPr>
        <xdr:cNvPr id="2" name="image2.jpg" title="Hình ảnh">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180975</xdr:colOff>
      <xdr:row>0</xdr:row>
      <xdr:rowOff>0</xdr:rowOff>
    </xdr:from>
    <xdr:ext cx="9305925" cy="1657350"/>
    <xdr:pic>
      <xdr:nvPicPr>
        <xdr:cNvPr id="2" name="image2.jpg" title="Hình ảnh">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66675</xdr:colOff>
      <xdr:row>0</xdr:row>
      <xdr:rowOff>0</xdr:rowOff>
    </xdr:from>
    <xdr:ext cx="9591675" cy="1704975"/>
    <xdr:pic>
      <xdr:nvPicPr>
        <xdr:cNvPr id="2" name="image2.jpg" title="Hình ảnh">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66675</xdr:colOff>
      <xdr:row>0</xdr:row>
      <xdr:rowOff>0</xdr:rowOff>
    </xdr:from>
    <xdr:ext cx="9725025" cy="1733550"/>
    <xdr:pic>
      <xdr:nvPicPr>
        <xdr:cNvPr id="2" name="image2.jpg" title="Hình ảnh">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843"/>
  <sheetViews>
    <sheetView workbookViewId="0"/>
  </sheetViews>
  <sheetFormatPr defaultColWidth="12.5546875" defaultRowHeight="15.75" customHeight="1" x14ac:dyDescent="0.25"/>
  <cols>
    <col min="1" max="1" width="5.5546875" customWidth="1"/>
    <col min="2" max="2" width="11.44140625" customWidth="1"/>
    <col min="3" max="3" width="51" customWidth="1"/>
    <col min="4" max="4" width="7.5546875" customWidth="1"/>
    <col min="5" max="5" width="7.109375" customWidth="1"/>
    <col min="6" max="6" width="16.44140625" customWidth="1"/>
    <col min="7" max="7" width="13" customWidth="1"/>
    <col min="8" max="8" width="15.88671875" customWidth="1"/>
    <col min="9" max="9" width="7.88671875" customWidth="1"/>
    <col min="10" max="11" width="12.33203125" customWidth="1"/>
    <col min="12" max="12" width="11.109375" customWidth="1"/>
    <col min="13" max="13" width="12.33203125" customWidth="1"/>
    <col min="14" max="14" width="12.44140625" customWidth="1"/>
    <col min="15" max="16" width="11" customWidth="1"/>
    <col min="17" max="17" width="16.6640625" customWidth="1"/>
    <col min="18" max="26" width="11" customWidth="1"/>
  </cols>
  <sheetData>
    <row r="1" spans="1:26" ht="133.5" customHeight="1" x14ac:dyDescent="0.3">
      <c r="A1" s="94"/>
      <c r="B1" s="95"/>
      <c r="C1" s="95"/>
      <c r="D1" s="95"/>
      <c r="E1" s="95"/>
      <c r="F1" s="95"/>
      <c r="G1" s="95"/>
      <c r="H1" s="95"/>
      <c r="N1" s="15"/>
    </row>
    <row r="2" spans="1:26" ht="65.25" customHeight="1" x14ac:dyDescent="0.25">
      <c r="A2" s="96" t="s">
        <v>41</v>
      </c>
      <c r="B2" s="95"/>
      <c r="C2" s="95"/>
      <c r="D2" s="95"/>
      <c r="E2" s="95"/>
      <c r="F2" s="95"/>
      <c r="G2" s="95"/>
      <c r="H2" s="95"/>
      <c r="I2" s="1"/>
      <c r="J2" s="1"/>
      <c r="K2" s="1"/>
      <c r="L2" s="1"/>
      <c r="M2" s="1"/>
      <c r="N2" s="1"/>
      <c r="O2" s="1"/>
      <c r="P2" s="1"/>
      <c r="Q2" s="1"/>
    </row>
    <row r="3" spans="1:26" ht="13.8" x14ac:dyDescent="0.3">
      <c r="A3" s="97" t="s">
        <v>42</v>
      </c>
      <c r="B3" s="95"/>
      <c r="C3" s="95"/>
      <c r="D3" s="95"/>
      <c r="E3" s="95"/>
      <c r="F3" s="97" t="s">
        <v>1</v>
      </c>
      <c r="G3" s="95"/>
      <c r="H3" s="95"/>
      <c r="I3" s="3"/>
      <c r="J3" s="3"/>
      <c r="K3" s="3"/>
      <c r="L3" s="3"/>
      <c r="M3" s="3"/>
      <c r="N3" s="3"/>
      <c r="O3" s="3"/>
      <c r="P3" s="3"/>
      <c r="Q3" s="3"/>
      <c r="R3" s="4"/>
      <c r="S3" s="4"/>
      <c r="T3" s="4"/>
      <c r="U3" s="4"/>
      <c r="V3" s="4"/>
      <c r="W3" s="4"/>
      <c r="X3" s="4"/>
      <c r="Y3" s="4"/>
      <c r="Z3" s="4"/>
    </row>
    <row r="4" spans="1:26" ht="33.75" customHeight="1" x14ac:dyDescent="0.3">
      <c r="A4" s="97" t="s">
        <v>43</v>
      </c>
      <c r="B4" s="95"/>
      <c r="C4" s="95"/>
      <c r="D4" s="95"/>
      <c r="E4" s="95"/>
      <c r="F4" s="97" t="s">
        <v>3</v>
      </c>
      <c r="G4" s="95"/>
      <c r="H4" s="95"/>
      <c r="I4" s="3"/>
      <c r="J4" s="3"/>
      <c r="K4" s="3"/>
      <c r="L4" s="3"/>
      <c r="M4" s="3"/>
      <c r="N4" s="3"/>
      <c r="O4" s="3"/>
      <c r="P4" s="3"/>
      <c r="Q4" s="3"/>
      <c r="R4" s="4"/>
      <c r="S4" s="4"/>
      <c r="T4" s="4"/>
      <c r="U4" s="4"/>
      <c r="V4" s="4"/>
      <c r="W4" s="4"/>
      <c r="X4" s="4"/>
      <c r="Y4" s="4"/>
      <c r="Z4" s="4"/>
    </row>
    <row r="5" spans="1:26" ht="24.75" customHeight="1" x14ac:dyDescent="0.3">
      <c r="A5" s="97" t="s">
        <v>44</v>
      </c>
      <c r="B5" s="95"/>
      <c r="C5" s="95"/>
      <c r="D5" s="95"/>
      <c r="E5" s="95"/>
      <c r="F5" s="97" t="s">
        <v>4</v>
      </c>
      <c r="G5" s="95"/>
      <c r="H5" s="95"/>
      <c r="I5" s="3"/>
      <c r="J5" s="3"/>
      <c r="K5" s="3"/>
      <c r="L5" s="3"/>
      <c r="M5" s="3"/>
      <c r="N5" s="3"/>
      <c r="O5" s="3"/>
      <c r="P5" s="3"/>
      <c r="Q5" s="3"/>
      <c r="R5" s="4"/>
      <c r="S5" s="4"/>
      <c r="T5" s="4"/>
      <c r="U5" s="4"/>
      <c r="V5" s="4"/>
      <c r="W5" s="4"/>
      <c r="X5" s="4"/>
      <c r="Y5" s="4"/>
      <c r="Z5" s="4"/>
    </row>
    <row r="6" spans="1:26" ht="24.75" customHeight="1" x14ac:dyDescent="0.3">
      <c r="A6" s="100" t="s">
        <v>45</v>
      </c>
      <c r="B6" s="95"/>
      <c r="C6" s="95"/>
      <c r="D6" s="95"/>
      <c r="E6" s="95"/>
      <c r="F6" s="95"/>
      <c r="G6" s="95"/>
      <c r="H6" s="95"/>
      <c r="I6" s="3"/>
      <c r="J6" s="3"/>
      <c r="K6" s="3"/>
      <c r="L6" s="3"/>
      <c r="M6" s="3"/>
      <c r="N6" s="3"/>
      <c r="O6" s="3"/>
      <c r="P6" s="3"/>
      <c r="Q6" s="3"/>
      <c r="R6" s="4"/>
      <c r="S6" s="4"/>
      <c r="T6" s="4"/>
      <c r="U6" s="4"/>
      <c r="V6" s="4"/>
      <c r="W6" s="4"/>
      <c r="X6" s="4"/>
      <c r="Y6" s="4"/>
      <c r="Z6" s="4"/>
    </row>
    <row r="7" spans="1:26" ht="24.75" customHeight="1" x14ac:dyDescent="0.3">
      <c r="A7" s="97"/>
      <c r="B7" s="95"/>
      <c r="C7" s="95"/>
      <c r="D7" s="95"/>
      <c r="E7" s="95"/>
      <c r="F7" s="95"/>
      <c r="G7" s="95"/>
      <c r="H7" s="95"/>
      <c r="I7" s="3"/>
      <c r="J7" s="3"/>
      <c r="K7" s="3"/>
      <c r="L7" s="3"/>
      <c r="M7" s="3"/>
      <c r="N7" s="3"/>
      <c r="R7" s="4"/>
      <c r="S7" s="4"/>
      <c r="T7" s="4"/>
      <c r="U7" s="4"/>
      <c r="V7" s="4"/>
      <c r="W7" s="4"/>
      <c r="X7" s="4"/>
      <c r="Y7" s="4"/>
      <c r="Z7" s="4"/>
    </row>
    <row r="8" spans="1:26" ht="24" customHeight="1" x14ac:dyDescent="0.3">
      <c r="A8" s="101" t="s">
        <v>46</v>
      </c>
      <c r="B8" s="102"/>
      <c r="C8" s="102"/>
      <c r="D8" s="102"/>
      <c r="E8" s="102"/>
      <c r="F8" s="102"/>
      <c r="G8" s="102"/>
      <c r="H8" s="103"/>
      <c r="I8" s="10"/>
      <c r="J8" s="9"/>
      <c r="K8" s="9"/>
      <c r="L8" s="9"/>
      <c r="M8" s="9"/>
      <c r="N8" s="16"/>
      <c r="O8" s="17" t="s">
        <v>47</v>
      </c>
      <c r="P8" s="18">
        <v>0</v>
      </c>
      <c r="Q8" s="3"/>
      <c r="R8" s="10"/>
      <c r="S8" s="10"/>
      <c r="T8" s="10"/>
      <c r="U8" s="10"/>
      <c r="V8" s="10"/>
      <c r="W8" s="10"/>
      <c r="X8" s="10"/>
      <c r="Y8" s="10"/>
      <c r="Z8" s="10"/>
    </row>
    <row r="9" spans="1:26" ht="36" customHeight="1" x14ac:dyDescent="0.3">
      <c r="A9" s="19" t="s">
        <v>5</v>
      </c>
      <c r="B9" s="19" t="s">
        <v>48</v>
      </c>
      <c r="C9" s="19" t="s">
        <v>49</v>
      </c>
      <c r="D9" s="19" t="s">
        <v>50</v>
      </c>
      <c r="E9" s="19" t="s">
        <v>6</v>
      </c>
      <c r="F9" s="19" t="s">
        <v>7</v>
      </c>
      <c r="G9" s="19" t="s">
        <v>51</v>
      </c>
      <c r="H9" s="19" t="s">
        <v>52</v>
      </c>
      <c r="I9" s="20"/>
      <c r="J9" s="19" t="s">
        <v>53</v>
      </c>
      <c r="K9" s="19" t="s">
        <v>51</v>
      </c>
      <c r="L9" s="19" t="s">
        <v>54</v>
      </c>
      <c r="M9" s="19" t="s">
        <v>55</v>
      </c>
      <c r="N9" s="21"/>
      <c r="O9" s="17" t="s">
        <v>56</v>
      </c>
      <c r="P9" s="22">
        <v>300000</v>
      </c>
      <c r="Q9" s="23"/>
      <c r="R9" s="20"/>
      <c r="S9" s="20"/>
      <c r="T9" s="20"/>
      <c r="U9" s="20"/>
      <c r="V9" s="20"/>
      <c r="W9" s="20"/>
      <c r="X9" s="20"/>
      <c r="Y9" s="20"/>
      <c r="Z9" s="20"/>
    </row>
    <row r="10" spans="1:26" ht="46.8" x14ac:dyDescent="0.3">
      <c r="A10" s="7">
        <v>1</v>
      </c>
      <c r="B10" s="24" t="s">
        <v>8</v>
      </c>
      <c r="C10" s="25" t="s">
        <v>57</v>
      </c>
      <c r="D10" s="7" t="s">
        <v>9</v>
      </c>
      <c r="E10" s="13">
        <v>10</v>
      </c>
      <c r="F10" s="13">
        <v>2490000</v>
      </c>
      <c r="G10" s="13">
        <f t="shared" ref="G10:G20" si="0">E10*F10</f>
        <v>24900000</v>
      </c>
      <c r="H10" s="26" t="s">
        <v>10</v>
      </c>
      <c r="I10" s="10"/>
      <c r="J10" s="9">
        <v>2370000</v>
      </c>
      <c r="K10" s="9">
        <f t="shared" ref="K10:K20" si="1">J10*E10</f>
        <v>23700000</v>
      </c>
      <c r="L10" s="9">
        <f t="shared" ref="L10:M10" si="2">F10-J10</f>
        <v>120000</v>
      </c>
      <c r="M10" s="9">
        <f t="shared" si="2"/>
        <v>1200000</v>
      </c>
      <c r="N10" s="16">
        <f t="shared" ref="N10:N21" si="3">M10/G10</f>
        <v>4.8192771084337352E-2</v>
      </c>
      <c r="O10" s="17" t="s">
        <v>58</v>
      </c>
      <c r="P10" s="22">
        <f t="shared" ref="P10:P11" si="4">SUM(P8:P9)</f>
        <v>300000</v>
      </c>
      <c r="Q10" s="27">
        <f>P10/G21</f>
        <v>3.5799522673031028E-3</v>
      </c>
      <c r="R10" s="10"/>
      <c r="S10" s="10"/>
      <c r="T10" s="10"/>
      <c r="U10" s="10"/>
      <c r="V10" s="10"/>
      <c r="W10" s="10"/>
      <c r="X10" s="10"/>
      <c r="Y10" s="10"/>
      <c r="Z10" s="10"/>
    </row>
    <row r="11" spans="1:26" ht="31.2" x14ac:dyDescent="0.3">
      <c r="A11" s="7">
        <f t="shared" ref="A11:A15" si="5">A10+1</f>
        <v>2</v>
      </c>
      <c r="B11" s="24" t="s">
        <v>59</v>
      </c>
      <c r="C11" s="25" t="s">
        <v>60</v>
      </c>
      <c r="D11" s="7" t="s">
        <v>9</v>
      </c>
      <c r="E11" s="13">
        <v>10</v>
      </c>
      <c r="F11" s="13">
        <v>1590000</v>
      </c>
      <c r="G11" s="13">
        <f t="shared" si="0"/>
        <v>15900000</v>
      </c>
      <c r="H11" s="26" t="s">
        <v>10</v>
      </c>
      <c r="I11" s="10"/>
      <c r="J11" s="9">
        <v>1520000</v>
      </c>
      <c r="K11" s="9">
        <f t="shared" si="1"/>
        <v>15200000</v>
      </c>
      <c r="L11" s="9">
        <f t="shared" ref="L11:M11" si="6">F11-J11</f>
        <v>70000</v>
      </c>
      <c r="M11" s="9">
        <f t="shared" si="6"/>
        <v>700000</v>
      </c>
      <c r="N11" s="16">
        <f t="shared" si="3"/>
        <v>4.40251572327044E-2</v>
      </c>
      <c r="O11" s="17" t="s">
        <v>58</v>
      </c>
      <c r="P11" s="22">
        <f t="shared" si="4"/>
        <v>600000</v>
      </c>
      <c r="Q11" s="27">
        <f>P11/G30</f>
        <v>6.0606060606060608E-2</v>
      </c>
      <c r="R11" s="10"/>
      <c r="S11" s="10"/>
      <c r="T11" s="10"/>
      <c r="U11" s="10"/>
      <c r="V11" s="10"/>
      <c r="W11" s="10"/>
      <c r="X11" s="10"/>
      <c r="Y11" s="10"/>
      <c r="Z11" s="10"/>
    </row>
    <row r="12" spans="1:26" ht="46.8" x14ac:dyDescent="0.3">
      <c r="A12" s="7">
        <f t="shared" si="5"/>
        <v>3</v>
      </c>
      <c r="B12" s="24" t="s">
        <v>13</v>
      </c>
      <c r="C12" s="25" t="s">
        <v>61</v>
      </c>
      <c r="D12" s="7" t="s">
        <v>9</v>
      </c>
      <c r="E12" s="13">
        <v>10</v>
      </c>
      <c r="F12" s="13">
        <v>340000</v>
      </c>
      <c r="G12" s="13">
        <f t="shared" si="0"/>
        <v>3400000</v>
      </c>
      <c r="H12" s="26" t="s">
        <v>10</v>
      </c>
      <c r="I12" s="10"/>
      <c r="J12" s="9">
        <v>300000</v>
      </c>
      <c r="K12" s="9">
        <f t="shared" si="1"/>
        <v>3000000</v>
      </c>
      <c r="L12" s="9">
        <f t="shared" ref="L12:M12" si="7">F12-J12</f>
        <v>40000</v>
      </c>
      <c r="M12" s="9">
        <f t="shared" si="7"/>
        <v>400000</v>
      </c>
      <c r="N12" s="16">
        <f t="shared" si="3"/>
        <v>0.11764705882352941</v>
      </c>
      <c r="O12" s="17" t="s">
        <v>62</v>
      </c>
      <c r="P12" s="22">
        <f>M21-P10</f>
        <v>4350000</v>
      </c>
      <c r="Q12" s="27">
        <f>P12/G21</f>
        <v>5.190930787589499E-2</v>
      </c>
      <c r="R12" s="10"/>
      <c r="S12" s="10"/>
      <c r="T12" s="10"/>
      <c r="U12" s="10"/>
      <c r="V12" s="10"/>
      <c r="W12" s="10"/>
      <c r="X12" s="10"/>
      <c r="Y12" s="10"/>
      <c r="Z12" s="10"/>
    </row>
    <row r="13" spans="1:26" ht="15.6" x14ac:dyDescent="0.3">
      <c r="A13" s="7">
        <f t="shared" si="5"/>
        <v>4</v>
      </c>
      <c r="B13" s="24" t="s">
        <v>63</v>
      </c>
      <c r="C13" s="25" t="s">
        <v>64</v>
      </c>
      <c r="D13" s="7" t="s">
        <v>9</v>
      </c>
      <c r="E13" s="13">
        <v>10</v>
      </c>
      <c r="F13" s="13">
        <v>450000</v>
      </c>
      <c r="G13" s="13">
        <f t="shared" si="0"/>
        <v>4500000</v>
      </c>
      <c r="H13" s="26" t="s">
        <v>10</v>
      </c>
      <c r="I13" s="10"/>
      <c r="J13" s="9">
        <v>400000</v>
      </c>
      <c r="K13" s="9">
        <f t="shared" si="1"/>
        <v>4000000</v>
      </c>
      <c r="L13" s="9">
        <f t="shared" ref="L13:M13" si="8">F13-J13</f>
        <v>50000</v>
      </c>
      <c r="M13" s="9">
        <f t="shared" si="8"/>
        <v>500000</v>
      </c>
      <c r="N13" s="16">
        <f t="shared" si="3"/>
        <v>0.1111111111111111</v>
      </c>
      <c r="O13" s="10"/>
      <c r="P13" s="10"/>
      <c r="Q13" s="10"/>
      <c r="R13" s="10"/>
      <c r="S13" s="10"/>
      <c r="T13" s="10"/>
      <c r="U13" s="10"/>
      <c r="V13" s="10"/>
      <c r="W13" s="10"/>
      <c r="X13" s="10"/>
      <c r="Y13" s="10"/>
      <c r="Z13" s="10"/>
    </row>
    <row r="14" spans="1:26" ht="31.2" x14ac:dyDescent="0.3">
      <c r="A14" s="7">
        <f t="shared" si="5"/>
        <v>5</v>
      </c>
      <c r="B14" s="24" t="s">
        <v>65</v>
      </c>
      <c r="C14" s="25" t="s">
        <v>66</v>
      </c>
      <c r="D14" s="7" t="s">
        <v>9</v>
      </c>
      <c r="E14" s="13">
        <v>10</v>
      </c>
      <c r="F14" s="13">
        <v>1300000</v>
      </c>
      <c r="G14" s="13">
        <f t="shared" si="0"/>
        <v>13000000</v>
      </c>
      <c r="H14" s="26" t="s">
        <v>10</v>
      </c>
      <c r="I14" s="10"/>
      <c r="J14" s="9">
        <v>1190000</v>
      </c>
      <c r="K14" s="9">
        <f t="shared" si="1"/>
        <v>11900000</v>
      </c>
      <c r="L14" s="9">
        <f t="shared" ref="L14:M14" si="9">F14-J14</f>
        <v>110000</v>
      </c>
      <c r="M14" s="9">
        <f t="shared" si="9"/>
        <v>1100000</v>
      </c>
      <c r="N14" s="16">
        <f t="shared" si="3"/>
        <v>8.461538461538462E-2</v>
      </c>
      <c r="O14" s="10"/>
      <c r="P14" s="10"/>
      <c r="Q14" s="10"/>
      <c r="R14" s="10"/>
      <c r="S14" s="10"/>
      <c r="T14" s="10"/>
      <c r="U14" s="10"/>
      <c r="V14" s="10"/>
      <c r="W14" s="10"/>
      <c r="X14" s="10"/>
      <c r="Y14" s="10"/>
      <c r="Z14" s="10"/>
    </row>
    <row r="15" spans="1:26" ht="31.2" x14ac:dyDescent="0.3">
      <c r="A15" s="7">
        <f t="shared" si="5"/>
        <v>6</v>
      </c>
      <c r="B15" s="24" t="s">
        <v>67</v>
      </c>
      <c r="C15" s="25" t="s">
        <v>68</v>
      </c>
      <c r="D15" s="7" t="s">
        <v>9</v>
      </c>
      <c r="E15" s="13">
        <v>10</v>
      </c>
      <c r="F15" s="13">
        <v>460000</v>
      </c>
      <c r="G15" s="13">
        <f t="shared" si="0"/>
        <v>4600000</v>
      </c>
      <c r="H15" s="26" t="s">
        <v>10</v>
      </c>
      <c r="I15" s="10"/>
      <c r="J15" s="9">
        <v>410000</v>
      </c>
      <c r="K15" s="9">
        <f t="shared" si="1"/>
        <v>4100000</v>
      </c>
      <c r="L15" s="9">
        <f t="shared" ref="L15:M15" si="10">F15-J15</f>
        <v>50000</v>
      </c>
      <c r="M15" s="9">
        <f t="shared" si="10"/>
        <v>500000</v>
      </c>
      <c r="N15" s="16">
        <f t="shared" si="3"/>
        <v>0.10869565217391304</v>
      </c>
      <c r="O15" s="10"/>
      <c r="P15" s="10"/>
      <c r="Q15" s="10"/>
      <c r="R15" s="10"/>
      <c r="S15" s="10"/>
      <c r="T15" s="10"/>
      <c r="U15" s="10"/>
      <c r="V15" s="10"/>
      <c r="W15" s="10"/>
      <c r="X15" s="10"/>
      <c r="Y15" s="10"/>
      <c r="Z15" s="10"/>
    </row>
    <row r="16" spans="1:26" ht="15.6" x14ac:dyDescent="0.3">
      <c r="A16" s="7">
        <f>A17+1</f>
        <v>8</v>
      </c>
      <c r="B16" s="24" t="s">
        <v>69</v>
      </c>
      <c r="C16" s="25" t="s">
        <v>70</v>
      </c>
      <c r="D16" s="7" t="s">
        <v>9</v>
      </c>
      <c r="E16" s="13">
        <v>10</v>
      </c>
      <c r="F16" s="13">
        <v>230000</v>
      </c>
      <c r="G16" s="13">
        <f t="shared" si="0"/>
        <v>2300000</v>
      </c>
      <c r="H16" s="26" t="s">
        <v>10</v>
      </c>
      <c r="I16" s="10"/>
      <c r="J16" s="9">
        <v>205000</v>
      </c>
      <c r="K16" s="9">
        <f t="shared" si="1"/>
        <v>2050000</v>
      </c>
      <c r="L16" s="9">
        <f t="shared" ref="L16:M16" si="11">F16-J16</f>
        <v>25000</v>
      </c>
      <c r="M16" s="9">
        <f t="shared" si="11"/>
        <v>250000</v>
      </c>
      <c r="N16" s="16">
        <f t="shared" si="3"/>
        <v>0.10869565217391304</v>
      </c>
      <c r="O16" s="10"/>
      <c r="P16" s="10"/>
      <c r="Q16" s="10"/>
      <c r="R16" s="10"/>
      <c r="S16" s="10"/>
      <c r="T16" s="10"/>
      <c r="U16" s="10"/>
      <c r="V16" s="10"/>
      <c r="W16" s="10"/>
      <c r="X16" s="10"/>
      <c r="Y16" s="10"/>
      <c r="Z16" s="10"/>
    </row>
    <row r="17" spans="1:26" ht="31.2" x14ac:dyDescent="0.3">
      <c r="A17" s="7">
        <f>A15+1</f>
        <v>7</v>
      </c>
      <c r="B17" s="24" t="s">
        <v>71</v>
      </c>
      <c r="C17" s="25" t="s">
        <v>72</v>
      </c>
      <c r="D17" s="7" t="s">
        <v>9</v>
      </c>
      <c r="E17" s="13">
        <v>10</v>
      </c>
      <c r="F17" s="13">
        <v>1350000</v>
      </c>
      <c r="G17" s="13">
        <f t="shared" si="0"/>
        <v>13500000</v>
      </c>
      <c r="H17" s="26" t="s">
        <v>73</v>
      </c>
      <c r="I17" s="10"/>
      <c r="J17" s="9">
        <v>1250000</v>
      </c>
      <c r="K17" s="9">
        <f t="shared" si="1"/>
        <v>12500000</v>
      </c>
      <c r="L17" s="9">
        <f t="shared" ref="L17:M17" si="12">F17-J17</f>
        <v>100000</v>
      </c>
      <c r="M17" s="9">
        <f t="shared" si="12"/>
        <v>1000000</v>
      </c>
      <c r="N17" s="16">
        <f t="shared" si="3"/>
        <v>7.407407407407407E-2</v>
      </c>
      <c r="O17" s="10"/>
      <c r="P17" s="10"/>
      <c r="Q17" s="10"/>
      <c r="R17" s="10"/>
      <c r="S17" s="10"/>
      <c r="T17" s="10"/>
      <c r="U17" s="10"/>
      <c r="V17" s="10"/>
      <c r="W17" s="10"/>
      <c r="X17" s="10"/>
      <c r="Y17" s="10"/>
      <c r="Z17" s="10"/>
    </row>
    <row r="18" spans="1:26" ht="31.2" x14ac:dyDescent="0.3">
      <c r="A18" s="7">
        <f t="shared" ref="A18:A20" si="13">A17+1</f>
        <v>8</v>
      </c>
      <c r="B18" s="24" t="s">
        <v>74</v>
      </c>
      <c r="C18" s="25" t="s">
        <v>75</v>
      </c>
      <c r="D18" s="7" t="s">
        <v>9</v>
      </c>
      <c r="E18" s="13">
        <v>10</v>
      </c>
      <c r="F18" s="13">
        <v>95000</v>
      </c>
      <c r="G18" s="13">
        <f t="shared" si="0"/>
        <v>950000</v>
      </c>
      <c r="H18" s="26" t="s">
        <v>10</v>
      </c>
      <c r="I18" s="10"/>
      <c r="J18" s="9">
        <v>85000</v>
      </c>
      <c r="K18" s="9">
        <f t="shared" si="1"/>
        <v>850000</v>
      </c>
      <c r="L18" s="9">
        <f t="shared" ref="L18:M18" si="14">F18-J18</f>
        <v>10000</v>
      </c>
      <c r="M18" s="9">
        <f t="shared" si="14"/>
        <v>100000</v>
      </c>
      <c r="N18" s="16">
        <f t="shared" si="3"/>
        <v>0.10526315789473684</v>
      </c>
      <c r="O18" s="10"/>
      <c r="P18" s="10"/>
      <c r="Q18" s="10"/>
      <c r="R18" s="10"/>
      <c r="S18" s="10"/>
      <c r="T18" s="10"/>
      <c r="U18" s="10"/>
      <c r="V18" s="10"/>
      <c r="W18" s="10"/>
      <c r="X18" s="10"/>
      <c r="Y18" s="10"/>
      <c r="Z18" s="10"/>
    </row>
    <row r="19" spans="1:26" ht="15.6" x14ac:dyDescent="0.3">
      <c r="A19" s="7">
        <f t="shared" si="13"/>
        <v>9</v>
      </c>
      <c r="B19" s="24" t="s">
        <v>76</v>
      </c>
      <c r="C19" s="25" t="s">
        <v>77</v>
      </c>
      <c r="D19" s="7" t="s">
        <v>9</v>
      </c>
      <c r="E19" s="13">
        <v>10</v>
      </c>
      <c r="F19" s="13">
        <v>60000</v>
      </c>
      <c r="G19" s="13">
        <f t="shared" si="0"/>
        <v>600000</v>
      </c>
      <c r="H19" s="26" t="s">
        <v>10</v>
      </c>
      <c r="I19" s="10"/>
      <c r="J19" s="9">
        <v>50000</v>
      </c>
      <c r="K19" s="9">
        <f t="shared" si="1"/>
        <v>500000</v>
      </c>
      <c r="L19" s="9">
        <f t="shared" ref="L19:M19" si="15">F19-J19</f>
        <v>10000</v>
      </c>
      <c r="M19" s="9">
        <f t="shared" si="15"/>
        <v>100000</v>
      </c>
      <c r="N19" s="16">
        <f t="shared" si="3"/>
        <v>0.16666666666666666</v>
      </c>
      <c r="O19" s="10"/>
      <c r="P19" s="10"/>
      <c r="Q19" s="10"/>
      <c r="R19" s="10"/>
      <c r="S19" s="10"/>
      <c r="T19" s="10"/>
      <c r="U19" s="10"/>
      <c r="V19" s="10"/>
      <c r="W19" s="10"/>
      <c r="X19" s="10"/>
      <c r="Y19" s="10"/>
      <c r="Z19" s="10"/>
    </row>
    <row r="20" spans="1:26" ht="15.6" x14ac:dyDescent="0.3">
      <c r="A20" s="7">
        <f t="shared" si="13"/>
        <v>10</v>
      </c>
      <c r="B20" s="24" t="s">
        <v>24</v>
      </c>
      <c r="C20" s="25" t="s">
        <v>78</v>
      </c>
      <c r="D20" s="7" t="s">
        <v>9</v>
      </c>
      <c r="E20" s="13">
        <v>10</v>
      </c>
      <c r="F20" s="13">
        <v>15000</v>
      </c>
      <c r="G20" s="13">
        <f t="shared" si="0"/>
        <v>150000</v>
      </c>
      <c r="H20" s="26" t="s">
        <v>20</v>
      </c>
      <c r="I20" s="10"/>
      <c r="J20" s="9">
        <v>13000</v>
      </c>
      <c r="K20" s="9">
        <f t="shared" si="1"/>
        <v>130000</v>
      </c>
      <c r="L20" s="9">
        <f t="shared" ref="L20:M20" si="16">F20-J20</f>
        <v>2000</v>
      </c>
      <c r="M20" s="9">
        <f t="shared" si="16"/>
        <v>20000</v>
      </c>
      <c r="N20" s="16">
        <f t="shared" si="3"/>
        <v>0.13333333333333333</v>
      </c>
      <c r="O20" s="10"/>
      <c r="P20" s="10"/>
      <c r="Q20" s="10"/>
      <c r="R20" s="10"/>
      <c r="S20" s="10"/>
      <c r="T20" s="10"/>
      <c r="U20" s="10"/>
      <c r="V20" s="10"/>
      <c r="W20" s="10"/>
      <c r="X20" s="10"/>
      <c r="Y20" s="10"/>
      <c r="Z20" s="10"/>
    </row>
    <row r="21" spans="1:26" ht="24.75" customHeight="1" x14ac:dyDescent="0.3">
      <c r="A21" s="104" t="s">
        <v>27</v>
      </c>
      <c r="B21" s="102"/>
      <c r="C21" s="102"/>
      <c r="D21" s="102"/>
      <c r="E21" s="103"/>
      <c r="F21" s="19"/>
      <c r="G21" s="28">
        <f>SUM(G10:G20)</f>
        <v>83800000</v>
      </c>
      <c r="H21" s="19"/>
      <c r="I21" s="20"/>
      <c r="J21" s="21">
        <f t="shared" ref="J21:M21" si="17">SUM(J10:J16)</f>
        <v>6395000</v>
      </c>
      <c r="K21" s="21">
        <f t="shared" si="17"/>
        <v>63950000</v>
      </c>
      <c r="L21" s="21">
        <f t="shared" si="17"/>
        <v>465000</v>
      </c>
      <c r="M21" s="21">
        <f t="shared" si="17"/>
        <v>4650000</v>
      </c>
      <c r="N21" s="29">
        <f t="shared" si="3"/>
        <v>5.5489260143198091E-2</v>
      </c>
      <c r="O21" s="20"/>
      <c r="P21" s="20"/>
      <c r="Q21" s="20"/>
      <c r="R21" s="20"/>
      <c r="S21" s="20"/>
      <c r="T21" s="20"/>
      <c r="U21" s="20"/>
      <c r="V21" s="20"/>
      <c r="W21" s="20"/>
      <c r="X21" s="20"/>
      <c r="Y21" s="20"/>
      <c r="Z21" s="20"/>
    </row>
    <row r="22" spans="1:26" ht="16.8" x14ac:dyDescent="0.3">
      <c r="A22" s="1"/>
      <c r="B22" s="1"/>
      <c r="C22" s="1"/>
      <c r="D22" s="1"/>
      <c r="E22" s="1"/>
      <c r="F22" s="1"/>
      <c r="G22" s="1"/>
      <c r="H22" s="1"/>
      <c r="I22" s="10"/>
      <c r="J22" s="9"/>
      <c r="K22" s="9"/>
      <c r="L22" s="9"/>
      <c r="M22" s="9"/>
      <c r="N22" s="16"/>
      <c r="O22" s="17"/>
      <c r="P22" s="18"/>
      <c r="Q22" s="3"/>
      <c r="R22" s="10"/>
      <c r="S22" s="10"/>
      <c r="T22" s="10"/>
      <c r="U22" s="10"/>
      <c r="V22" s="10"/>
      <c r="W22" s="10"/>
      <c r="X22" s="10"/>
      <c r="Y22" s="10"/>
      <c r="Z22" s="10"/>
    </row>
    <row r="23" spans="1:26" ht="24.75" customHeight="1" x14ac:dyDescent="0.3">
      <c r="A23" s="101" t="s">
        <v>79</v>
      </c>
      <c r="B23" s="102"/>
      <c r="C23" s="102"/>
      <c r="D23" s="102"/>
      <c r="E23" s="102"/>
      <c r="F23" s="102"/>
      <c r="G23" s="102"/>
      <c r="H23" s="103"/>
      <c r="I23" s="10"/>
      <c r="J23" s="9"/>
      <c r="K23" s="9"/>
      <c r="L23" s="9"/>
      <c r="M23" s="9"/>
      <c r="N23" s="16"/>
      <c r="O23" s="17" t="s">
        <v>47</v>
      </c>
      <c r="P23" s="18">
        <v>0</v>
      </c>
      <c r="Q23" s="3"/>
      <c r="R23" s="10"/>
      <c r="S23" s="10"/>
      <c r="T23" s="10"/>
      <c r="U23" s="10"/>
      <c r="V23" s="10"/>
      <c r="W23" s="10"/>
      <c r="X23" s="10"/>
      <c r="Y23" s="10"/>
      <c r="Z23" s="10"/>
    </row>
    <row r="24" spans="1:26" ht="46.8" x14ac:dyDescent="0.3">
      <c r="A24" s="7">
        <v>1</v>
      </c>
      <c r="B24" s="24" t="s">
        <v>8</v>
      </c>
      <c r="C24" s="25" t="s">
        <v>80</v>
      </c>
      <c r="D24" s="7" t="s">
        <v>9</v>
      </c>
      <c r="E24" s="13">
        <v>20</v>
      </c>
      <c r="F24" s="13">
        <v>2850000</v>
      </c>
      <c r="G24" s="13">
        <f t="shared" ref="G24:G35" si="18">E24*F24</f>
        <v>57000000</v>
      </c>
      <c r="H24" s="26" t="s">
        <v>10</v>
      </c>
      <c r="I24" s="10"/>
      <c r="J24" s="9">
        <v>2653000</v>
      </c>
      <c r="K24" s="9">
        <f t="shared" ref="K24:K35" si="19">J24*E24</f>
        <v>53060000</v>
      </c>
      <c r="L24" s="9">
        <f t="shared" ref="L24:M24" si="20">F24-J24</f>
        <v>197000</v>
      </c>
      <c r="M24" s="9">
        <f t="shared" si="20"/>
        <v>3940000</v>
      </c>
      <c r="N24" s="16">
        <f t="shared" ref="N24:N37" si="21">M24/G24</f>
        <v>6.9122807017543864E-2</v>
      </c>
      <c r="O24" s="17" t="s">
        <v>58</v>
      </c>
      <c r="P24" s="22">
        <f>SUM(P21:P23)</f>
        <v>0</v>
      </c>
      <c r="Q24" s="27">
        <f>P24/G36</f>
        <v>0</v>
      </c>
      <c r="R24" s="10"/>
      <c r="S24" s="10"/>
      <c r="T24" s="10"/>
      <c r="U24" s="10"/>
      <c r="V24" s="10"/>
      <c r="W24" s="10"/>
      <c r="X24" s="10"/>
      <c r="Y24" s="10"/>
      <c r="Z24" s="10"/>
    </row>
    <row r="25" spans="1:26" ht="31.2" x14ac:dyDescent="0.3">
      <c r="A25" s="7">
        <f t="shared" ref="A25:A35" si="22">A24+1</f>
        <v>2</v>
      </c>
      <c r="B25" s="24" t="s">
        <v>59</v>
      </c>
      <c r="C25" s="25" t="s">
        <v>81</v>
      </c>
      <c r="D25" s="7" t="s">
        <v>9</v>
      </c>
      <c r="E25" s="13">
        <v>20</v>
      </c>
      <c r="F25" s="13">
        <v>2620000</v>
      </c>
      <c r="G25" s="13">
        <f t="shared" si="18"/>
        <v>52400000</v>
      </c>
      <c r="H25" s="26" t="s">
        <v>10</v>
      </c>
      <c r="I25" s="10"/>
      <c r="J25" s="9">
        <v>2549000</v>
      </c>
      <c r="K25" s="9">
        <f t="shared" si="19"/>
        <v>50980000</v>
      </c>
      <c r="L25" s="9">
        <f t="shared" ref="L25:M25" si="23">F25-J25</f>
        <v>71000</v>
      </c>
      <c r="M25" s="9">
        <f t="shared" si="23"/>
        <v>1420000</v>
      </c>
      <c r="N25" s="16">
        <f t="shared" si="21"/>
        <v>2.7099236641221373E-2</v>
      </c>
      <c r="O25" s="17" t="s">
        <v>62</v>
      </c>
      <c r="P25" s="22">
        <f>M36-P24</f>
        <v>17920000</v>
      </c>
      <c r="Q25" s="27">
        <f>P25/G36</f>
        <v>4.6605981794538363E-2</v>
      </c>
      <c r="R25" s="10"/>
      <c r="S25" s="10"/>
      <c r="T25" s="10"/>
      <c r="U25" s="10"/>
      <c r="V25" s="10"/>
      <c r="W25" s="10"/>
      <c r="X25" s="10"/>
      <c r="Y25" s="10"/>
      <c r="Z25" s="10"/>
    </row>
    <row r="26" spans="1:26" ht="46.8" x14ac:dyDescent="0.3">
      <c r="A26" s="7">
        <f t="shared" si="22"/>
        <v>3</v>
      </c>
      <c r="B26" s="24" t="s">
        <v>13</v>
      </c>
      <c r="C26" s="25" t="s">
        <v>61</v>
      </c>
      <c r="D26" s="7" t="s">
        <v>9</v>
      </c>
      <c r="E26" s="13">
        <v>40</v>
      </c>
      <c r="F26" s="13">
        <v>340000</v>
      </c>
      <c r="G26" s="13">
        <f t="shared" si="18"/>
        <v>13600000</v>
      </c>
      <c r="H26" s="26" t="s">
        <v>10</v>
      </c>
      <c r="I26" s="10"/>
      <c r="J26" s="9">
        <v>300000</v>
      </c>
      <c r="K26" s="9">
        <f t="shared" si="19"/>
        <v>12000000</v>
      </c>
      <c r="L26" s="9">
        <f t="shared" ref="L26:M26" si="24">F26-J26</f>
        <v>40000</v>
      </c>
      <c r="M26" s="9">
        <f t="shared" si="24"/>
        <v>1600000</v>
      </c>
      <c r="N26" s="16">
        <f t="shared" si="21"/>
        <v>0.11764705882352941</v>
      </c>
      <c r="O26" s="10"/>
      <c r="P26" s="10"/>
      <c r="Q26" s="10"/>
      <c r="R26" s="10"/>
      <c r="S26" s="10"/>
      <c r="T26" s="10"/>
      <c r="U26" s="10"/>
      <c r="V26" s="10"/>
      <c r="W26" s="10"/>
      <c r="X26" s="10"/>
      <c r="Y26" s="10"/>
      <c r="Z26" s="10"/>
    </row>
    <row r="27" spans="1:26" ht="46.8" x14ac:dyDescent="0.3">
      <c r="A27" s="7">
        <f t="shared" si="22"/>
        <v>4</v>
      </c>
      <c r="B27" s="24" t="s">
        <v>63</v>
      </c>
      <c r="C27" s="25" t="s">
        <v>82</v>
      </c>
      <c r="D27" s="7" t="s">
        <v>9</v>
      </c>
      <c r="E27" s="13">
        <v>20</v>
      </c>
      <c r="F27" s="13">
        <v>790000</v>
      </c>
      <c r="G27" s="13">
        <f t="shared" si="18"/>
        <v>15800000</v>
      </c>
      <c r="H27" s="26" t="s">
        <v>10</v>
      </c>
      <c r="I27" s="10"/>
      <c r="J27" s="9">
        <v>730000</v>
      </c>
      <c r="K27" s="9">
        <f t="shared" si="19"/>
        <v>14600000</v>
      </c>
      <c r="L27" s="9">
        <f t="shared" ref="L27:M27" si="25">F27-J27</f>
        <v>60000</v>
      </c>
      <c r="M27" s="9">
        <f t="shared" si="25"/>
        <v>1200000</v>
      </c>
      <c r="N27" s="16">
        <f t="shared" si="21"/>
        <v>7.5949367088607597E-2</v>
      </c>
      <c r="O27" s="10"/>
      <c r="P27" s="10"/>
      <c r="Q27" s="10"/>
      <c r="R27" s="10"/>
      <c r="S27" s="10"/>
      <c r="T27" s="10"/>
      <c r="U27" s="10"/>
      <c r="V27" s="10"/>
      <c r="W27" s="10"/>
      <c r="X27" s="10"/>
      <c r="Y27" s="10"/>
      <c r="Z27" s="10"/>
    </row>
    <row r="28" spans="1:26" ht="46.8" x14ac:dyDescent="0.3">
      <c r="A28" s="7">
        <f t="shared" si="22"/>
        <v>5</v>
      </c>
      <c r="B28" s="24" t="s">
        <v>67</v>
      </c>
      <c r="C28" s="25" t="s">
        <v>83</v>
      </c>
      <c r="D28" s="7" t="s">
        <v>9</v>
      </c>
      <c r="E28" s="13">
        <v>20</v>
      </c>
      <c r="F28" s="13">
        <v>890000</v>
      </c>
      <c r="G28" s="13">
        <f t="shared" si="18"/>
        <v>17800000</v>
      </c>
      <c r="H28" s="26" t="s">
        <v>10</v>
      </c>
      <c r="I28" s="10"/>
      <c r="J28" s="9">
        <v>827000</v>
      </c>
      <c r="K28" s="9">
        <f t="shared" si="19"/>
        <v>16540000</v>
      </c>
      <c r="L28" s="9">
        <f t="shared" ref="L28:M28" si="26">F28-J28</f>
        <v>63000</v>
      </c>
      <c r="M28" s="9">
        <f t="shared" si="26"/>
        <v>1260000</v>
      </c>
      <c r="N28" s="16">
        <f t="shared" si="21"/>
        <v>7.0786516853932585E-2</v>
      </c>
      <c r="O28" s="10"/>
      <c r="P28" s="10"/>
      <c r="Q28" s="10"/>
      <c r="R28" s="10"/>
      <c r="S28" s="10"/>
      <c r="T28" s="10"/>
      <c r="U28" s="10"/>
      <c r="V28" s="10"/>
      <c r="W28" s="10"/>
      <c r="X28" s="10"/>
      <c r="Y28" s="10"/>
      <c r="Z28" s="10"/>
    </row>
    <row r="29" spans="1:26" ht="31.2" x14ac:dyDescent="0.3">
      <c r="A29" s="7">
        <f t="shared" si="22"/>
        <v>6</v>
      </c>
      <c r="B29" s="24" t="s">
        <v>84</v>
      </c>
      <c r="C29" s="25" t="s">
        <v>85</v>
      </c>
      <c r="D29" s="7" t="s">
        <v>9</v>
      </c>
      <c r="E29" s="13">
        <v>20</v>
      </c>
      <c r="F29" s="13">
        <v>1280000</v>
      </c>
      <c r="G29" s="13">
        <f t="shared" si="18"/>
        <v>25600000</v>
      </c>
      <c r="H29" s="26" t="s">
        <v>10</v>
      </c>
      <c r="I29" s="10"/>
      <c r="J29" s="9">
        <v>1230000</v>
      </c>
      <c r="K29" s="9">
        <f t="shared" si="19"/>
        <v>24600000</v>
      </c>
      <c r="L29" s="9">
        <f t="shared" ref="L29:M29" si="27">F29-J29</f>
        <v>50000</v>
      </c>
      <c r="M29" s="9">
        <f t="shared" si="27"/>
        <v>1000000</v>
      </c>
      <c r="N29" s="16">
        <f t="shared" si="21"/>
        <v>3.90625E-2</v>
      </c>
      <c r="O29" s="10"/>
      <c r="P29" s="10"/>
      <c r="Q29" s="10"/>
      <c r="R29" s="10"/>
      <c r="S29" s="10"/>
      <c r="T29" s="10"/>
      <c r="U29" s="10"/>
      <c r="V29" s="10"/>
      <c r="W29" s="10"/>
      <c r="X29" s="10"/>
      <c r="Y29" s="10"/>
      <c r="Z29" s="10"/>
    </row>
    <row r="30" spans="1:26" ht="15.6" x14ac:dyDescent="0.3">
      <c r="A30" s="7">
        <f t="shared" si="22"/>
        <v>7</v>
      </c>
      <c r="B30" s="24" t="s">
        <v>86</v>
      </c>
      <c r="C30" s="25" t="s">
        <v>87</v>
      </c>
      <c r="D30" s="7" t="s">
        <v>9</v>
      </c>
      <c r="E30" s="13">
        <v>20</v>
      </c>
      <c r="F30" s="13">
        <v>495000</v>
      </c>
      <c r="G30" s="13">
        <f t="shared" si="18"/>
        <v>9900000</v>
      </c>
      <c r="H30" s="26" t="s">
        <v>20</v>
      </c>
      <c r="I30" s="10"/>
      <c r="J30" s="9">
        <v>445000</v>
      </c>
      <c r="K30" s="9">
        <f t="shared" si="19"/>
        <v>8900000</v>
      </c>
      <c r="L30" s="9">
        <f t="shared" ref="L30:M30" si="28">F30-J30</f>
        <v>50000</v>
      </c>
      <c r="M30" s="9">
        <f t="shared" si="28"/>
        <v>1000000</v>
      </c>
      <c r="N30" s="16">
        <f t="shared" si="21"/>
        <v>0.10101010101010101</v>
      </c>
      <c r="O30" s="10"/>
      <c r="P30" s="10"/>
      <c r="Q30" s="10"/>
      <c r="R30" s="10"/>
      <c r="S30" s="10"/>
      <c r="T30" s="10"/>
      <c r="U30" s="10"/>
      <c r="V30" s="10"/>
      <c r="W30" s="10"/>
      <c r="X30" s="10"/>
      <c r="Y30" s="10"/>
      <c r="Z30" s="10"/>
    </row>
    <row r="31" spans="1:26" ht="31.2" x14ac:dyDescent="0.3">
      <c r="A31" s="7">
        <f t="shared" si="22"/>
        <v>8</v>
      </c>
      <c r="B31" s="24" t="s">
        <v>65</v>
      </c>
      <c r="C31" s="25" t="s">
        <v>88</v>
      </c>
      <c r="D31" s="7" t="s">
        <v>9</v>
      </c>
      <c r="E31" s="13">
        <v>20</v>
      </c>
      <c r="F31" s="13">
        <v>1900000</v>
      </c>
      <c r="G31" s="13">
        <f t="shared" si="18"/>
        <v>38000000</v>
      </c>
      <c r="H31" s="26" t="s">
        <v>10</v>
      </c>
      <c r="I31" s="10"/>
      <c r="J31" s="9">
        <v>1797000</v>
      </c>
      <c r="K31" s="9">
        <f t="shared" si="19"/>
        <v>35940000</v>
      </c>
      <c r="L31" s="9">
        <f t="shared" ref="L31:M31" si="29">F31-J31</f>
        <v>103000</v>
      </c>
      <c r="M31" s="9">
        <f t="shared" si="29"/>
        <v>2060000</v>
      </c>
      <c r="N31" s="16">
        <f t="shared" si="21"/>
        <v>5.4210526315789473E-2</v>
      </c>
      <c r="O31" s="10"/>
      <c r="P31" s="10"/>
      <c r="Q31" s="10"/>
      <c r="R31" s="10"/>
      <c r="S31" s="10"/>
      <c r="T31" s="10"/>
      <c r="U31" s="10"/>
      <c r="V31" s="10"/>
      <c r="W31" s="10"/>
      <c r="X31" s="10"/>
      <c r="Y31" s="10"/>
      <c r="Z31" s="10"/>
    </row>
    <row r="32" spans="1:26" ht="31.2" x14ac:dyDescent="0.3">
      <c r="A32" s="7">
        <f t="shared" si="22"/>
        <v>9</v>
      </c>
      <c r="B32" s="24" t="s">
        <v>74</v>
      </c>
      <c r="C32" s="25" t="s">
        <v>75</v>
      </c>
      <c r="D32" s="7" t="s">
        <v>9</v>
      </c>
      <c r="E32" s="13">
        <v>20</v>
      </c>
      <c r="F32" s="13">
        <v>95000</v>
      </c>
      <c r="G32" s="13">
        <f t="shared" si="18"/>
        <v>1900000</v>
      </c>
      <c r="H32" s="26" t="s">
        <v>10</v>
      </c>
      <c r="I32" s="10"/>
      <c r="J32" s="9">
        <v>85000</v>
      </c>
      <c r="K32" s="9">
        <f t="shared" si="19"/>
        <v>1700000</v>
      </c>
      <c r="L32" s="9">
        <f t="shared" ref="L32:M32" si="30">F32-J32</f>
        <v>10000</v>
      </c>
      <c r="M32" s="9">
        <f t="shared" si="30"/>
        <v>200000</v>
      </c>
      <c r="N32" s="16">
        <f t="shared" si="21"/>
        <v>0.10526315789473684</v>
      </c>
      <c r="O32" s="10"/>
      <c r="P32" s="10"/>
      <c r="Q32" s="10"/>
      <c r="R32" s="10"/>
      <c r="S32" s="10"/>
      <c r="T32" s="10"/>
      <c r="U32" s="10"/>
      <c r="V32" s="10"/>
      <c r="W32" s="10"/>
      <c r="X32" s="10"/>
      <c r="Y32" s="10"/>
      <c r="Z32" s="10"/>
    </row>
    <row r="33" spans="1:26" ht="15.6" x14ac:dyDescent="0.3">
      <c r="A33" s="7">
        <f t="shared" si="22"/>
        <v>10</v>
      </c>
      <c r="B33" s="24" t="s">
        <v>76</v>
      </c>
      <c r="C33" s="25" t="s">
        <v>77</v>
      </c>
      <c r="D33" s="7" t="s">
        <v>9</v>
      </c>
      <c r="E33" s="13">
        <v>20</v>
      </c>
      <c r="F33" s="13">
        <v>60000</v>
      </c>
      <c r="G33" s="13">
        <f t="shared" si="18"/>
        <v>1200000</v>
      </c>
      <c r="H33" s="26" t="s">
        <v>10</v>
      </c>
      <c r="I33" s="10"/>
      <c r="J33" s="9">
        <v>50000</v>
      </c>
      <c r="K33" s="9">
        <f t="shared" si="19"/>
        <v>1000000</v>
      </c>
      <c r="L33" s="9">
        <f t="shared" ref="L33:M33" si="31">F33-J33</f>
        <v>10000</v>
      </c>
      <c r="M33" s="9">
        <f t="shared" si="31"/>
        <v>200000</v>
      </c>
      <c r="N33" s="16">
        <f t="shared" si="21"/>
        <v>0.16666666666666666</v>
      </c>
      <c r="O33" s="10"/>
      <c r="P33" s="10"/>
      <c r="Q33" s="10"/>
      <c r="R33" s="10"/>
      <c r="S33" s="10"/>
      <c r="T33" s="10"/>
      <c r="U33" s="10"/>
      <c r="V33" s="10"/>
      <c r="W33" s="10"/>
      <c r="X33" s="10"/>
      <c r="Y33" s="10"/>
      <c r="Z33" s="10"/>
    </row>
    <row r="34" spans="1:26" ht="15.6" x14ac:dyDescent="0.3">
      <c r="A34" s="7">
        <f t="shared" si="22"/>
        <v>11</v>
      </c>
      <c r="B34" s="24" t="s">
        <v>24</v>
      </c>
      <c r="C34" s="25" t="s">
        <v>78</v>
      </c>
      <c r="D34" s="7" t="s">
        <v>9</v>
      </c>
      <c r="E34" s="13">
        <v>20</v>
      </c>
      <c r="F34" s="13">
        <v>15000</v>
      </c>
      <c r="G34" s="13">
        <f t="shared" si="18"/>
        <v>300000</v>
      </c>
      <c r="H34" s="26" t="s">
        <v>20</v>
      </c>
      <c r="I34" s="10"/>
      <c r="J34" s="9">
        <v>13000</v>
      </c>
      <c r="K34" s="9">
        <f t="shared" si="19"/>
        <v>260000</v>
      </c>
      <c r="L34" s="9">
        <f t="shared" ref="L34:M34" si="32">F34-J34</f>
        <v>2000</v>
      </c>
      <c r="M34" s="9">
        <f t="shared" si="32"/>
        <v>40000</v>
      </c>
      <c r="N34" s="16">
        <f t="shared" si="21"/>
        <v>0.13333333333333333</v>
      </c>
      <c r="O34" s="10"/>
      <c r="P34" s="10"/>
      <c r="Q34" s="10"/>
      <c r="R34" s="10"/>
      <c r="S34" s="10"/>
      <c r="T34" s="10"/>
      <c r="U34" s="10"/>
      <c r="V34" s="10"/>
      <c r="W34" s="10"/>
      <c r="X34" s="10"/>
      <c r="Y34" s="10"/>
      <c r="Z34" s="10"/>
    </row>
    <row r="35" spans="1:26" ht="31.2" x14ac:dyDescent="0.3">
      <c r="A35" s="7">
        <f t="shared" si="22"/>
        <v>12</v>
      </c>
      <c r="B35" s="24" t="s">
        <v>17</v>
      </c>
      <c r="C35" s="25" t="s">
        <v>89</v>
      </c>
      <c r="D35" s="7" t="s">
        <v>9</v>
      </c>
      <c r="E35" s="13">
        <v>20</v>
      </c>
      <c r="F35" s="13">
        <v>7550000</v>
      </c>
      <c r="G35" s="13">
        <f t="shared" si="18"/>
        <v>151000000</v>
      </c>
      <c r="H35" s="26" t="s">
        <v>10</v>
      </c>
      <c r="I35" s="10"/>
      <c r="J35" s="9">
        <v>7350000</v>
      </c>
      <c r="K35" s="9">
        <f t="shared" si="19"/>
        <v>147000000</v>
      </c>
      <c r="L35" s="9">
        <f t="shared" ref="L35:M35" si="33">F35-J35</f>
        <v>200000</v>
      </c>
      <c r="M35" s="9">
        <f t="shared" si="33"/>
        <v>4000000</v>
      </c>
      <c r="N35" s="16">
        <f t="shared" si="21"/>
        <v>2.6490066225165563E-2</v>
      </c>
      <c r="O35" s="10"/>
      <c r="P35" s="10"/>
      <c r="Q35" s="10"/>
      <c r="R35" s="10"/>
      <c r="S35" s="10"/>
      <c r="T35" s="10"/>
      <c r="U35" s="10"/>
      <c r="V35" s="10"/>
      <c r="W35" s="10"/>
      <c r="X35" s="10"/>
      <c r="Y35" s="10"/>
      <c r="Z35" s="10"/>
    </row>
    <row r="36" spans="1:26" ht="24.75" customHeight="1" x14ac:dyDescent="0.3">
      <c r="A36" s="104" t="s">
        <v>27</v>
      </c>
      <c r="B36" s="102"/>
      <c r="C36" s="102"/>
      <c r="D36" s="102"/>
      <c r="E36" s="103"/>
      <c r="F36" s="19"/>
      <c r="G36" s="28">
        <f>SUM(G24:G35)</f>
        <v>384500000</v>
      </c>
      <c r="H36" s="19"/>
      <c r="I36" s="20"/>
      <c r="J36" s="21">
        <f t="shared" ref="J36:L36" si="34">SUM(J24:J30)</f>
        <v>8734000</v>
      </c>
      <c r="K36" s="21">
        <f t="shared" si="34"/>
        <v>180680000</v>
      </c>
      <c r="L36" s="21">
        <f t="shared" si="34"/>
        <v>531000</v>
      </c>
      <c r="M36" s="21">
        <f>SUM(M24:M35)</f>
        <v>17920000</v>
      </c>
      <c r="N36" s="29">
        <f t="shared" si="21"/>
        <v>4.6605981794538363E-2</v>
      </c>
      <c r="O36" s="20"/>
      <c r="P36" s="20"/>
      <c r="Q36" s="20"/>
      <c r="R36" s="20"/>
      <c r="S36" s="20"/>
      <c r="T36" s="20"/>
      <c r="U36" s="20"/>
      <c r="V36" s="20"/>
      <c r="W36" s="20"/>
      <c r="X36" s="20"/>
      <c r="Y36" s="20"/>
      <c r="Z36" s="20"/>
    </row>
    <row r="37" spans="1:26" ht="16.8" x14ac:dyDescent="0.25">
      <c r="A37" s="104" t="s">
        <v>90</v>
      </c>
      <c r="B37" s="102"/>
      <c r="C37" s="102"/>
      <c r="D37" s="102"/>
      <c r="E37" s="103"/>
      <c r="F37" s="30"/>
      <c r="G37" s="28">
        <f>SUM(G36,G21)</f>
        <v>468300000</v>
      </c>
      <c r="H37" s="30"/>
      <c r="J37" s="21"/>
      <c r="K37" s="21"/>
      <c r="L37" s="21"/>
      <c r="M37" s="21">
        <f>SUM(M36,M21)</f>
        <v>22570000</v>
      </c>
      <c r="N37" s="29">
        <f t="shared" si="21"/>
        <v>4.8195601110399319E-2</v>
      </c>
    </row>
    <row r="38" spans="1:26" ht="13.2" x14ac:dyDescent="0.25">
      <c r="A38" s="105" t="s">
        <v>91</v>
      </c>
      <c r="B38" s="95"/>
      <c r="C38" s="95"/>
      <c r="D38" s="95"/>
      <c r="E38" s="95"/>
      <c r="F38" s="95"/>
      <c r="G38" s="95"/>
      <c r="H38" s="95"/>
    </row>
    <row r="39" spans="1:26" ht="13.8" x14ac:dyDescent="0.25">
      <c r="A39" s="95"/>
      <c r="B39" s="95"/>
      <c r="C39" s="95"/>
      <c r="D39" s="95"/>
      <c r="E39" s="95"/>
      <c r="F39" s="95"/>
      <c r="G39" s="95"/>
      <c r="H39" s="95"/>
      <c r="I39" s="1"/>
      <c r="J39" s="14"/>
      <c r="K39" s="14"/>
      <c r="L39" s="14"/>
      <c r="M39" s="14"/>
      <c r="N39" s="14"/>
      <c r="O39" s="1"/>
      <c r="P39" s="1"/>
      <c r="Q39" s="1"/>
    </row>
    <row r="40" spans="1:26" ht="13.8" x14ac:dyDescent="0.25">
      <c r="A40" s="95"/>
      <c r="B40" s="95"/>
      <c r="C40" s="95"/>
      <c r="D40" s="95"/>
      <c r="E40" s="95"/>
      <c r="F40" s="95"/>
      <c r="G40" s="95"/>
      <c r="H40" s="95"/>
      <c r="I40" s="1"/>
      <c r="J40" s="14"/>
      <c r="K40" s="14"/>
      <c r="L40" s="14"/>
      <c r="M40" s="14"/>
      <c r="N40" s="14"/>
      <c r="O40" s="1"/>
      <c r="P40" s="1"/>
      <c r="Q40" s="1"/>
    </row>
    <row r="41" spans="1:26" ht="13.8" x14ac:dyDescent="0.25">
      <c r="A41" s="106" t="s">
        <v>92</v>
      </c>
      <c r="B41" s="95"/>
      <c r="C41" s="95"/>
      <c r="D41" s="95"/>
      <c r="E41" s="95"/>
      <c r="F41" s="95"/>
      <c r="G41" s="95"/>
      <c r="H41" s="95"/>
      <c r="I41" s="1"/>
      <c r="J41" s="14"/>
      <c r="K41" s="14"/>
      <c r="L41" s="14"/>
      <c r="M41" s="14"/>
      <c r="N41" s="14"/>
      <c r="O41" s="1"/>
      <c r="P41" s="1"/>
      <c r="Q41" s="1"/>
    </row>
    <row r="42" spans="1:26" ht="13.8" x14ac:dyDescent="0.25">
      <c r="A42" s="95"/>
      <c r="B42" s="95"/>
      <c r="C42" s="95"/>
      <c r="D42" s="95"/>
      <c r="E42" s="95"/>
      <c r="F42" s="95"/>
      <c r="G42" s="95"/>
      <c r="H42" s="95"/>
      <c r="I42" s="1"/>
      <c r="J42" s="14"/>
      <c r="K42" s="14"/>
      <c r="L42" s="14"/>
      <c r="M42" s="14"/>
      <c r="N42" s="14"/>
      <c r="O42" s="1"/>
      <c r="P42" s="1"/>
      <c r="Q42" s="1"/>
    </row>
    <row r="43" spans="1:26" ht="13.8" x14ac:dyDescent="0.25">
      <c r="A43" s="95"/>
      <c r="B43" s="95"/>
      <c r="C43" s="95"/>
      <c r="D43" s="95"/>
      <c r="E43" s="95"/>
      <c r="F43" s="95"/>
      <c r="G43" s="95"/>
      <c r="H43" s="95"/>
      <c r="I43" s="1"/>
      <c r="J43" s="14"/>
      <c r="K43" s="14"/>
      <c r="L43" s="14"/>
      <c r="M43" s="14"/>
      <c r="N43" s="14"/>
      <c r="O43" s="1"/>
      <c r="P43" s="1"/>
      <c r="Q43" s="1"/>
    </row>
    <row r="44" spans="1:26" ht="13.8" x14ac:dyDescent="0.25">
      <c r="A44" s="95"/>
      <c r="B44" s="95"/>
      <c r="C44" s="95"/>
      <c r="D44" s="95"/>
      <c r="E44" s="95"/>
      <c r="F44" s="95"/>
      <c r="G44" s="95"/>
      <c r="H44" s="95"/>
      <c r="I44" s="1"/>
      <c r="J44" s="14"/>
      <c r="K44" s="14"/>
      <c r="L44" s="14"/>
      <c r="M44" s="14"/>
      <c r="N44" s="14"/>
      <c r="O44" s="1"/>
      <c r="P44" s="1"/>
      <c r="Q44" s="1"/>
    </row>
    <row r="45" spans="1:26" ht="13.8" x14ac:dyDescent="0.25">
      <c r="A45" s="95"/>
      <c r="B45" s="95"/>
      <c r="C45" s="95"/>
      <c r="D45" s="95"/>
      <c r="E45" s="95"/>
      <c r="F45" s="95"/>
      <c r="G45" s="95"/>
      <c r="H45" s="95"/>
      <c r="I45" s="1"/>
      <c r="J45" s="14"/>
      <c r="K45" s="14"/>
      <c r="O45" s="14"/>
      <c r="P45" s="14"/>
      <c r="Q45" s="14"/>
      <c r="R45" s="14"/>
      <c r="S45" s="1"/>
      <c r="T45" s="1"/>
      <c r="U45" s="1"/>
    </row>
    <row r="46" spans="1:26" ht="13.8" x14ac:dyDescent="0.25">
      <c r="A46" s="95"/>
      <c r="B46" s="95"/>
      <c r="C46" s="95"/>
      <c r="D46" s="95"/>
      <c r="E46" s="95"/>
      <c r="F46" s="95"/>
      <c r="G46" s="95"/>
      <c r="H46" s="95"/>
      <c r="I46" s="1"/>
      <c r="J46" s="14"/>
      <c r="K46" s="14"/>
      <c r="O46" s="14"/>
      <c r="P46" s="14"/>
      <c r="Q46" s="14"/>
      <c r="R46" s="14"/>
      <c r="S46" s="1"/>
      <c r="T46" s="1"/>
      <c r="U46" s="1"/>
    </row>
    <row r="47" spans="1:26" ht="15.6" x14ac:dyDescent="0.25">
      <c r="A47" s="2"/>
      <c r="B47" s="2"/>
      <c r="C47" s="2"/>
      <c r="D47" s="2"/>
      <c r="E47" s="2"/>
      <c r="F47" s="2"/>
      <c r="G47" s="2"/>
      <c r="H47" s="2"/>
      <c r="I47" s="1"/>
      <c r="J47" s="14"/>
      <c r="K47" s="14"/>
      <c r="O47" s="14"/>
      <c r="P47" s="14"/>
      <c r="Q47" s="14"/>
      <c r="R47" s="14"/>
      <c r="S47" s="1"/>
      <c r="T47" s="1"/>
      <c r="U47" s="1"/>
    </row>
    <row r="48" spans="1:26" ht="15.6" x14ac:dyDescent="0.25">
      <c r="A48" s="98" t="s">
        <v>39</v>
      </c>
      <c r="B48" s="95"/>
      <c r="C48" s="95"/>
      <c r="D48" s="95"/>
      <c r="E48" s="95"/>
      <c r="F48" s="95"/>
      <c r="G48" s="95"/>
      <c r="H48" s="2"/>
      <c r="I48" s="1"/>
      <c r="J48" s="14"/>
      <c r="K48" s="14"/>
      <c r="O48" s="14"/>
      <c r="P48" s="14"/>
      <c r="Q48" s="14"/>
      <c r="R48" s="14"/>
      <c r="S48" s="1"/>
      <c r="T48" s="1"/>
      <c r="U48" s="1"/>
    </row>
    <row r="49" spans="1:21" ht="15.6" x14ac:dyDescent="0.25">
      <c r="A49" s="98" t="s">
        <v>40</v>
      </c>
      <c r="B49" s="95"/>
      <c r="C49" s="95"/>
      <c r="D49" s="95"/>
      <c r="E49" s="95"/>
      <c r="F49" s="95"/>
      <c r="G49" s="95"/>
      <c r="H49" s="2"/>
      <c r="I49" s="1"/>
      <c r="J49" s="14"/>
      <c r="K49" s="14"/>
      <c r="O49" s="14"/>
      <c r="P49" s="14"/>
      <c r="Q49" s="14"/>
      <c r="R49" s="14"/>
      <c r="S49" s="1"/>
      <c r="T49" s="1"/>
      <c r="U49" s="1"/>
    </row>
    <row r="50" spans="1:21" ht="13.8" x14ac:dyDescent="0.25">
      <c r="A50" s="99" t="s">
        <v>93</v>
      </c>
      <c r="B50" s="95"/>
      <c r="C50" s="95"/>
      <c r="D50" s="95"/>
      <c r="E50" s="95"/>
      <c r="F50" s="95"/>
      <c r="G50" s="95"/>
      <c r="H50" s="95"/>
      <c r="I50" s="1"/>
      <c r="J50" s="14"/>
      <c r="K50" s="14"/>
      <c r="O50" s="14"/>
      <c r="P50" s="14"/>
      <c r="Q50" s="14"/>
      <c r="R50" s="14"/>
      <c r="S50" s="1"/>
      <c r="T50" s="1"/>
      <c r="U50" s="1"/>
    </row>
    <row r="51" spans="1:21" ht="13.8" x14ac:dyDescent="0.25">
      <c r="A51" s="14"/>
      <c r="B51" s="14"/>
      <c r="C51" s="14"/>
      <c r="D51" s="14"/>
      <c r="E51" s="14"/>
      <c r="F51" s="14"/>
      <c r="G51" s="14"/>
      <c r="H51" s="14"/>
      <c r="I51" s="1"/>
      <c r="J51" s="14"/>
      <c r="K51" s="14"/>
      <c r="L51" s="14"/>
      <c r="M51" s="14"/>
      <c r="N51" s="14"/>
      <c r="O51" s="1"/>
      <c r="P51" s="1"/>
      <c r="Q51" s="1"/>
    </row>
    <row r="52" spans="1:21" ht="13.8" x14ac:dyDescent="0.25">
      <c r="A52" s="14"/>
      <c r="B52" s="14"/>
      <c r="C52" s="14"/>
      <c r="D52" s="14"/>
      <c r="E52" s="14"/>
      <c r="F52" s="14"/>
      <c r="G52" s="14"/>
      <c r="H52" s="14"/>
      <c r="I52" s="1"/>
      <c r="J52" s="14"/>
      <c r="K52" s="14"/>
      <c r="L52" s="14"/>
      <c r="M52" s="14"/>
      <c r="N52" s="14"/>
      <c r="O52" s="1"/>
      <c r="P52" s="1"/>
      <c r="Q52" s="1"/>
    </row>
    <row r="53" spans="1:21" ht="13.8" x14ac:dyDescent="0.25">
      <c r="A53" s="14"/>
      <c r="B53" s="14"/>
      <c r="C53" s="14"/>
      <c r="D53" s="14"/>
      <c r="E53" s="14"/>
      <c r="F53" s="14"/>
      <c r="G53" s="14"/>
      <c r="H53" s="14"/>
      <c r="I53" s="1"/>
      <c r="J53" s="14"/>
      <c r="K53" s="14"/>
      <c r="L53" s="14"/>
      <c r="M53" s="14"/>
      <c r="N53" s="14"/>
      <c r="O53" s="1"/>
      <c r="P53" s="1"/>
      <c r="Q53" s="1"/>
    </row>
    <row r="54" spans="1:21" ht="13.8" x14ac:dyDescent="0.25">
      <c r="A54" s="14"/>
      <c r="B54" s="14"/>
      <c r="C54" s="14"/>
      <c r="D54" s="14"/>
      <c r="E54" s="14"/>
      <c r="F54" s="14"/>
      <c r="G54" s="14"/>
      <c r="H54" s="14"/>
      <c r="I54" s="1"/>
      <c r="J54" s="14"/>
      <c r="K54" s="14"/>
      <c r="L54" s="14"/>
      <c r="M54" s="14"/>
      <c r="N54" s="14"/>
      <c r="O54" s="1"/>
      <c r="P54" s="1"/>
      <c r="Q54" s="1"/>
    </row>
    <row r="55" spans="1:21" ht="13.8" x14ac:dyDescent="0.25">
      <c r="A55" s="14"/>
      <c r="B55" s="14"/>
      <c r="C55" s="14"/>
      <c r="D55" s="14"/>
      <c r="E55" s="14"/>
      <c r="F55" s="14"/>
      <c r="G55" s="14"/>
      <c r="H55" s="14"/>
      <c r="I55" s="1"/>
      <c r="J55" s="14"/>
      <c r="K55" s="14"/>
      <c r="L55" s="14"/>
      <c r="M55" s="14"/>
      <c r="N55" s="14"/>
      <c r="O55" s="1"/>
      <c r="P55" s="1"/>
      <c r="Q55" s="1"/>
    </row>
    <row r="56" spans="1:21" ht="13.8" x14ac:dyDescent="0.25">
      <c r="A56" s="14"/>
      <c r="B56" s="14"/>
      <c r="C56" s="14"/>
      <c r="D56" s="14"/>
      <c r="E56" s="14"/>
      <c r="F56" s="14"/>
      <c r="G56" s="14"/>
      <c r="H56" s="14"/>
      <c r="I56" s="1"/>
      <c r="J56" s="14"/>
      <c r="K56" s="14"/>
      <c r="L56" s="14"/>
      <c r="M56" s="14"/>
      <c r="N56" s="14"/>
      <c r="O56" s="1"/>
      <c r="P56" s="1"/>
      <c r="Q56" s="1"/>
    </row>
    <row r="57" spans="1:21" ht="13.8" x14ac:dyDescent="0.25">
      <c r="A57" s="14"/>
      <c r="B57" s="14"/>
      <c r="C57" s="14"/>
      <c r="D57" s="14"/>
      <c r="E57" s="14"/>
      <c r="F57" s="14"/>
      <c r="G57" s="14"/>
      <c r="H57" s="14"/>
      <c r="I57" s="1"/>
      <c r="J57" s="14"/>
      <c r="K57" s="14"/>
      <c r="L57" s="14"/>
      <c r="M57" s="14"/>
      <c r="N57" s="14"/>
      <c r="O57" s="1"/>
      <c r="P57" s="1"/>
      <c r="Q57" s="1"/>
    </row>
    <row r="58" spans="1:21" ht="13.8" x14ac:dyDescent="0.25">
      <c r="A58" s="14"/>
      <c r="B58" s="14"/>
      <c r="C58" s="14"/>
      <c r="D58" s="14"/>
      <c r="E58" s="14"/>
      <c r="F58" s="14"/>
      <c r="G58" s="14"/>
      <c r="H58" s="14"/>
      <c r="I58" s="1"/>
      <c r="J58" s="14"/>
      <c r="K58" s="14"/>
      <c r="L58" s="14"/>
      <c r="M58" s="14"/>
      <c r="N58" s="14"/>
      <c r="O58" s="1"/>
      <c r="P58" s="1"/>
      <c r="Q58" s="1"/>
    </row>
    <row r="59" spans="1:21" ht="13.8" x14ac:dyDescent="0.25">
      <c r="A59" s="14"/>
      <c r="B59" s="14"/>
      <c r="C59" s="14"/>
      <c r="D59" s="14"/>
      <c r="E59" s="14"/>
      <c r="F59" s="14"/>
      <c r="G59" s="14"/>
      <c r="H59" s="14"/>
      <c r="I59" s="1"/>
      <c r="J59" s="14"/>
      <c r="K59" s="14"/>
      <c r="L59" s="14"/>
      <c r="M59" s="14"/>
      <c r="N59" s="14"/>
      <c r="O59" s="1"/>
      <c r="P59" s="1"/>
      <c r="Q59" s="1"/>
    </row>
    <row r="60" spans="1:21" ht="13.8" x14ac:dyDescent="0.25">
      <c r="A60" s="14"/>
      <c r="B60" s="14"/>
      <c r="C60" s="14"/>
      <c r="D60" s="14"/>
      <c r="E60" s="14"/>
      <c r="F60" s="14"/>
      <c r="G60" s="14"/>
      <c r="H60" s="14"/>
      <c r="I60" s="1"/>
      <c r="J60" s="14"/>
      <c r="K60" s="14"/>
      <c r="L60" s="14"/>
      <c r="M60" s="14"/>
      <c r="N60" s="14"/>
      <c r="O60" s="1"/>
      <c r="P60" s="1"/>
      <c r="Q60" s="1"/>
    </row>
    <row r="61" spans="1:21" ht="13.8" x14ac:dyDescent="0.25">
      <c r="A61" s="14"/>
      <c r="B61" s="14"/>
      <c r="C61" s="14"/>
      <c r="D61" s="14"/>
      <c r="E61" s="14"/>
      <c r="F61" s="14"/>
      <c r="G61" s="14"/>
      <c r="H61" s="14"/>
      <c r="I61" s="1"/>
      <c r="J61" s="14"/>
      <c r="K61" s="14"/>
      <c r="L61" s="14"/>
      <c r="M61" s="14"/>
      <c r="N61" s="14"/>
      <c r="O61" s="1"/>
      <c r="P61" s="1"/>
      <c r="Q61" s="1"/>
    </row>
    <row r="62" spans="1:21" ht="13.8" x14ac:dyDescent="0.25">
      <c r="A62" s="14"/>
      <c r="B62" s="14"/>
      <c r="C62" s="14"/>
      <c r="D62" s="14"/>
      <c r="E62" s="14"/>
      <c r="F62" s="14"/>
      <c r="G62" s="14"/>
      <c r="H62" s="14"/>
      <c r="I62" s="1"/>
      <c r="J62" s="14"/>
      <c r="K62" s="14"/>
      <c r="L62" s="14"/>
      <c r="M62" s="14"/>
      <c r="N62" s="14"/>
      <c r="O62" s="1"/>
      <c r="P62" s="1"/>
      <c r="Q62" s="1"/>
    </row>
    <row r="63" spans="1:21" ht="13.8" x14ac:dyDescent="0.25">
      <c r="A63" s="14"/>
      <c r="B63" s="14"/>
      <c r="C63" s="14"/>
      <c r="D63" s="14"/>
      <c r="E63" s="14"/>
      <c r="F63" s="14"/>
      <c r="G63" s="14"/>
      <c r="H63" s="14"/>
      <c r="I63" s="1"/>
      <c r="J63" s="14"/>
      <c r="K63" s="14"/>
      <c r="L63" s="14"/>
      <c r="M63" s="14"/>
      <c r="N63" s="14"/>
      <c r="O63" s="1"/>
      <c r="P63" s="1"/>
      <c r="Q63" s="1"/>
    </row>
    <row r="64" spans="1:21" ht="13.8" x14ac:dyDescent="0.25">
      <c r="A64" s="14"/>
      <c r="B64" s="14"/>
      <c r="C64" s="14"/>
      <c r="D64" s="14"/>
      <c r="E64" s="14"/>
      <c r="F64" s="14"/>
      <c r="G64" s="14"/>
      <c r="H64" s="14"/>
      <c r="I64" s="1"/>
      <c r="J64" s="14"/>
      <c r="K64" s="14"/>
      <c r="L64" s="14"/>
      <c r="M64" s="14"/>
      <c r="N64" s="14"/>
      <c r="O64" s="1"/>
      <c r="P64" s="1"/>
      <c r="Q64" s="1"/>
    </row>
    <row r="65" spans="1:17" ht="13.8" x14ac:dyDescent="0.25">
      <c r="A65" s="14"/>
      <c r="B65" s="14"/>
      <c r="C65" s="14"/>
      <c r="D65" s="14"/>
      <c r="E65" s="14"/>
      <c r="F65" s="14"/>
      <c r="G65" s="14"/>
      <c r="H65" s="14"/>
      <c r="I65" s="1"/>
      <c r="J65" s="14"/>
      <c r="K65" s="14"/>
      <c r="L65" s="14"/>
      <c r="M65" s="14"/>
      <c r="N65" s="14"/>
      <c r="O65" s="1"/>
      <c r="P65" s="1"/>
      <c r="Q65" s="1"/>
    </row>
    <row r="66" spans="1:17" ht="13.8" x14ac:dyDescent="0.25">
      <c r="A66" s="14"/>
      <c r="B66" s="14"/>
      <c r="C66" s="14"/>
      <c r="D66" s="14"/>
      <c r="E66" s="14"/>
      <c r="F66" s="14"/>
      <c r="G66" s="14"/>
      <c r="H66" s="14"/>
      <c r="I66" s="1"/>
      <c r="J66" s="14"/>
      <c r="K66" s="14"/>
      <c r="L66" s="14"/>
      <c r="M66" s="14"/>
      <c r="N66" s="14"/>
      <c r="O66" s="1"/>
      <c r="P66" s="1"/>
      <c r="Q66" s="1"/>
    </row>
    <row r="67" spans="1:17" ht="13.8" x14ac:dyDescent="0.25">
      <c r="A67" s="14"/>
      <c r="B67" s="14"/>
      <c r="C67" s="14"/>
      <c r="D67" s="14"/>
      <c r="E67" s="14"/>
      <c r="F67" s="14"/>
      <c r="G67" s="14"/>
      <c r="H67" s="14"/>
      <c r="I67" s="1"/>
      <c r="J67" s="14"/>
      <c r="K67" s="14"/>
      <c r="L67" s="14"/>
      <c r="M67" s="14"/>
      <c r="N67" s="14"/>
      <c r="O67" s="1"/>
      <c r="P67" s="1"/>
      <c r="Q67" s="1"/>
    </row>
    <row r="68" spans="1:17" ht="13.8" x14ac:dyDescent="0.25">
      <c r="A68" s="14"/>
      <c r="B68" s="14"/>
      <c r="C68" s="14"/>
      <c r="D68" s="14"/>
      <c r="E68" s="14"/>
      <c r="F68" s="14"/>
      <c r="G68" s="14"/>
      <c r="H68" s="14"/>
      <c r="I68" s="1"/>
      <c r="J68" s="14"/>
      <c r="K68" s="14"/>
      <c r="L68" s="14"/>
      <c r="M68" s="14"/>
      <c r="N68" s="14"/>
      <c r="O68" s="1"/>
      <c r="P68" s="1"/>
      <c r="Q68" s="1"/>
    </row>
    <row r="69" spans="1:17" ht="13.8" x14ac:dyDescent="0.25">
      <c r="A69" s="14"/>
      <c r="B69" s="14"/>
      <c r="C69" s="14"/>
      <c r="D69" s="14"/>
      <c r="E69" s="14"/>
      <c r="F69" s="14"/>
      <c r="G69" s="14"/>
      <c r="H69" s="14"/>
      <c r="I69" s="1"/>
      <c r="J69" s="14"/>
      <c r="K69" s="14"/>
      <c r="L69" s="14"/>
      <c r="M69" s="14"/>
      <c r="N69" s="14"/>
      <c r="O69" s="1"/>
      <c r="P69" s="1"/>
      <c r="Q69" s="1"/>
    </row>
    <row r="70" spans="1:17" ht="13.8" x14ac:dyDescent="0.25">
      <c r="A70" s="14"/>
      <c r="B70" s="14"/>
      <c r="C70" s="14"/>
      <c r="D70" s="14"/>
      <c r="E70" s="14"/>
      <c r="F70" s="14"/>
      <c r="G70" s="14"/>
      <c r="H70" s="14"/>
      <c r="I70" s="1"/>
      <c r="J70" s="14"/>
      <c r="K70" s="14"/>
      <c r="L70" s="14"/>
      <c r="M70" s="14"/>
      <c r="N70" s="14"/>
      <c r="O70" s="1"/>
      <c r="P70" s="1"/>
      <c r="Q70" s="1"/>
    </row>
    <row r="71" spans="1:17" ht="13.8" x14ac:dyDescent="0.25">
      <c r="A71" s="14"/>
      <c r="B71" s="14"/>
      <c r="C71" s="14"/>
      <c r="D71" s="14"/>
      <c r="E71" s="14"/>
      <c r="F71" s="14"/>
      <c r="G71" s="14"/>
      <c r="H71" s="14"/>
      <c r="I71" s="1"/>
      <c r="J71" s="14"/>
      <c r="K71" s="14"/>
      <c r="L71" s="14"/>
      <c r="M71" s="14"/>
      <c r="N71" s="14"/>
      <c r="O71" s="1"/>
      <c r="P71" s="1"/>
      <c r="Q71" s="1"/>
    </row>
    <row r="72" spans="1:17" ht="13.8" x14ac:dyDescent="0.25">
      <c r="A72" s="14"/>
      <c r="B72" s="14"/>
      <c r="C72" s="14"/>
      <c r="D72" s="14"/>
      <c r="E72" s="14"/>
      <c r="F72" s="14"/>
      <c r="G72" s="14"/>
      <c r="H72" s="14"/>
      <c r="I72" s="1"/>
      <c r="J72" s="14"/>
      <c r="K72" s="14"/>
      <c r="L72" s="14"/>
      <c r="M72" s="14"/>
      <c r="N72" s="14"/>
      <c r="O72" s="1"/>
      <c r="P72" s="1"/>
      <c r="Q72" s="1"/>
    </row>
    <row r="73" spans="1:17" ht="13.8" x14ac:dyDescent="0.25">
      <c r="A73" s="14"/>
      <c r="B73" s="14"/>
      <c r="C73" s="14"/>
      <c r="D73" s="14"/>
      <c r="E73" s="14"/>
      <c r="F73" s="14"/>
      <c r="G73" s="14"/>
      <c r="H73" s="14"/>
      <c r="I73" s="1"/>
      <c r="J73" s="14"/>
      <c r="K73" s="14"/>
      <c r="L73" s="14"/>
      <c r="M73" s="14"/>
      <c r="N73" s="14"/>
      <c r="O73" s="1"/>
      <c r="P73" s="1"/>
      <c r="Q73" s="1"/>
    </row>
    <row r="74" spans="1:17" ht="13.8" x14ac:dyDescent="0.25">
      <c r="A74" s="14"/>
      <c r="B74" s="14"/>
      <c r="C74" s="14"/>
      <c r="D74" s="14"/>
      <c r="E74" s="14"/>
      <c r="F74" s="14"/>
      <c r="G74" s="14"/>
      <c r="H74" s="14"/>
      <c r="I74" s="1"/>
      <c r="J74" s="14"/>
      <c r="K74" s="14"/>
      <c r="L74" s="14"/>
      <c r="M74" s="14"/>
      <c r="N74" s="14"/>
      <c r="O74" s="1"/>
      <c r="P74" s="1"/>
      <c r="Q74" s="1"/>
    </row>
    <row r="75" spans="1:17" ht="13.8" x14ac:dyDescent="0.25">
      <c r="A75" s="14"/>
      <c r="B75" s="14"/>
      <c r="C75" s="14"/>
      <c r="D75" s="14"/>
      <c r="E75" s="14"/>
      <c r="F75" s="14"/>
      <c r="G75" s="14"/>
      <c r="H75" s="14"/>
      <c r="I75" s="1"/>
      <c r="J75" s="14"/>
      <c r="K75" s="14"/>
      <c r="L75" s="14"/>
      <c r="M75" s="14"/>
      <c r="N75" s="14"/>
      <c r="O75" s="1"/>
      <c r="P75" s="1"/>
      <c r="Q75" s="1"/>
    </row>
    <row r="76" spans="1:17" ht="13.8" x14ac:dyDescent="0.25">
      <c r="A76" s="14"/>
      <c r="B76" s="14"/>
      <c r="C76" s="14"/>
      <c r="D76" s="14"/>
      <c r="E76" s="14"/>
      <c r="F76" s="14"/>
      <c r="G76" s="14"/>
      <c r="H76" s="14"/>
      <c r="I76" s="1"/>
      <c r="J76" s="14"/>
      <c r="K76" s="14"/>
      <c r="L76" s="14"/>
      <c r="M76" s="14"/>
      <c r="N76" s="14"/>
      <c r="O76" s="1"/>
      <c r="P76" s="1"/>
      <c r="Q76" s="1"/>
    </row>
    <row r="77" spans="1:17" ht="13.8" x14ac:dyDescent="0.25">
      <c r="A77" s="14"/>
      <c r="B77" s="14"/>
      <c r="C77" s="14"/>
      <c r="D77" s="14"/>
      <c r="E77" s="14"/>
      <c r="F77" s="14"/>
      <c r="G77" s="14"/>
      <c r="H77" s="14"/>
      <c r="I77" s="1"/>
      <c r="J77" s="14"/>
      <c r="K77" s="14"/>
      <c r="L77" s="14"/>
      <c r="M77" s="14"/>
      <c r="N77" s="14"/>
      <c r="O77" s="1"/>
      <c r="P77" s="1"/>
      <c r="Q77" s="1"/>
    </row>
    <row r="78" spans="1:17" ht="13.8" x14ac:dyDescent="0.25">
      <c r="A78" s="14"/>
      <c r="B78" s="14"/>
      <c r="C78" s="14"/>
      <c r="D78" s="14"/>
      <c r="E78" s="14"/>
      <c r="F78" s="14"/>
      <c r="G78" s="14"/>
      <c r="H78" s="14"/>
      <c r="I78" s="1"/>
      <c r="J78" s="14"/>
      <c r="K78" s="14"/>
      <c r="L78" s="14"/>
      <c r="M78" s="14"/>
      <c r="N78" s="14"/>
      <c r="O78" s="1"/>
      <c r="P78" s="1"/>
      <c r="Q78" s="1"/>
    </row>
    <row r="79" spans="1:17" ht="13.8" x14ac:dyDescent="0.25">
      <c r="A79" s="14"/>
      <c r="B79" s="14"/>
      <c r="C79" s="14"/>
      <c r="D79" s="14"/>
      <c r="E79" s="14"/>
      <c r="F79" s="14"/>
      <c r="G79" s="14"/>
      <c r="H79" s="14"/>
      <c r="I79" s="1"/>
      <c r="J79" s="14"/>
      <c r="K79" s="14"/>
      <c r="L79" s="14"/>
      <c r="M79" s="14"/>
      <c r="N79" s="14"/>
      <c r="O79" s="1"/>
      <c r="P79" s="1"/>
      <c r="Q79" s="1"/>
    </row>
    <row r="80" spans="1:17" ht="13.8" x14ac:dyDescent="0.25">
      <c r="A80" s="14"/>
      <c r="B80" s="14"/>
      <c r="C80" s="14"/>
      <c r="D80" s="14"/>
      <c r="E80" s="14"/>
      <c r="F80" s="14"/>
      <c r="G80" s="14"/>
      <c r="H80" s="14"/>
      <c r="I80" s="1"/>
      <c r="J80" s="14"/>
      <c r="K80" s="14"/>
      <c r="L80" s="14"/>
      <c r="M80" s="14"/>
      <c r="N80" s="14"/>
      <c r="O80" s="1"/>
      <c r="P80" s="1"/>
      <c r="Q80" s="1"/>
    </row>
    <row r="81" spans="1:17" ht="13.8" x14ac:dyDescent="0.25">
      <c r="A81" s="14"/>
      <c r="B81" s="14"/>
      <c r="C81" s="14"/>
      <c r="D81" s="14"/>
      <c r="E81" s="14"/>
      <c r="F81" s="14"/>
      <c r="G81" s="14"/>
      <c r="H81" s="14"/>
      <c r="I81" s="1"/>
      <c r="J81" s="14"/>
      <c r="K81" s="14"/>
      <c r="L81" s="14"/>
      <c r="M81" s="14"/>
      <c r="N81" s="14"/>
      <c r="O81" s="1"/>
      <c r="P81" s="1"/>
      <c r="Q81" s="1"/>
    </row>
    <row r="82" spans="1:17" ht="13.8" x14ac:dyDescent="0.25">
      <c r="A82" s="14"/>
      <c r="B82" s="14"/>
      <c r="C82" s="14"/>
      <c r="D82" s="14"/>
      <c r="E82" s="14"/>
      <c r="F82" s="14"/>
      <c r="G82" s="14"/>
      <c r="H82" s="14"/>
      <c r="I82" s="1"/>
      <c r="J82" s="14"/>
      <c r="K82" s="14"/>
      <c r="L82" s="14"/>
      <c r="M82" s="14"/>
      <c r="N82" s="14"/>
      <c r="O82" s="1"/>
      <c r="P82" s="1"/>
      <c r="Q82" s="1"/>
    </row>
    <row r="83" spans="1:17" ht="13.8" x14ac:dyDescent="0.25">
      <c r="A83" s="14"/>
      <c r="B83" s="14"/>
      <c r="C83" s="14"/>
      <c r="D83" s="14"/>
      <c r="E83" s="14"/>
      <c r="F83" s="14"/>
      <c r="G83" s="14"/>
      <c r="H83" s="14"/>
      <c r="I83" s="1"/>
      <c r="J83" s="14"/>
      <c r="K83" s="14"/>
      <c r="L83" s="14"/>
      <c r="M83" s="14"/>
      <c r="N83" s="14"/>
      <c r="O83" s="1"/>
      <c r="P83" s="1"/>
      <c r="Q83" s="1"/>
    </row>
    <row r="84" spans="1:17" ht="13.8" x14ac:dyDescent="0.25">
      <c r="A84" s="14"/>
      <c r="B84" s="14"/>
      <c r="C84" s="14"/>
      <c r="D84" s="14"/>
      <c r="E84" s="14"/>
      <c r="F84" s="14"/>
      <c r="G84" s="14"/>
      <c r="H84" s="14"/>
      <c r="I84" s="1"/>
      <c r="J84" s="14"/>
      <c r="K84" s="14"/>
      <c r="L84" s="14"/>
      <c r="M84" s="14"/>
      <c r="N84" s="14"/>
      <c r="O84" s="1"/>
      <c r="P84" s="1"/>
      <c r="Q84" s="1"/>
    </row>
    <row r="85" spans="1:17" ht="13.8" x14ac:dyDescent="0.25">
      <c r="A85" s="14"/>
      <c r="B85" s="14"/>
      <c r="C85" s="14"/>
      <c r="D85" s="14"/>
      <c r="E85" s="14"/>
      <c r="F85" s="14"/>
      <c r="G85" s="14"/>
      <c r="H85" s="14"/>
      <c r="I85" s="1"/>
      <c r="J85" s="14"/>
      <c r="K85" s="14"/>
      <c r="L85" s="14"/>
      <c r="M85" s="14"/>
      <c r="N85" s="14"/>
      <c r="O85" s="1"/>
      <c r="P85" s="1"/>
      <c r="Q85" s="1"/>
    </row>
    <row r="86" spans="1:17" ht="13.8" x14ac:dyDescent="0.25">
      <c r="A86" s="14"/>
      <c r="B86" s="14"/>
      <c r="C86" s="14"/>
      <c r="D86" s="14"/>
      <c r="E86" s="14"/>
      <c r="F86" s="14"/>
      <c r="G86" s="14"/>
      <c r="H86" s="14"/>
      <c r="I86" s="1"/>
      <c r="J86" s="14"/>
      <c r="K86" s="14"/>
      <c r="L86" s="14"/>
      <c r="M86" s="14"/>
      <c r="N86" s="14"/>
      <c r="O86" s="1"/>
      <c r="P86" s="1"/>
      <c r="Q86" s="1"/>
    </row>
    <row r="87" spans="1:17" ht="13.8" x14ac:dyDescent="0.25">
      <c r="A87" s="14"/>
      <c r="B87" s="14"/>
      <c r="C87" s="14"/>
      <c r="D87" s="14"/>
      <c r="E87" s="14"/>
      <c r="F87" s="14"/>
      <c r="G87" s="14"/>
      <c r="H87" s="14"/>
      <c r="I87" s="1"/>
      <c r="J87" s="14"/>
      <c r="K87" s="14"/>
      <c r="L87" s="14"/>
      <c r="M87" s="14"/>
      <c r="N87" s="14"/>
      <c r="O87" s="1"/>
      <c r="P87" s="1"/>
      <c r="Q87" s="1"/>
    </row>
    <row r="88" spans="1:17" ht="13.8" x14ac:dyDescent="0.25">
      <c r="A88" s="14"/>
      <c r="B88" s="14"/>
      <c r="C88" s="14"/>
      <c r="D88" s="14"/>
      <c r="E88" s="14"/>
      <c r="F88" s="14"/>
      <c r="G88" s="14"/>
      <c r="H88" s="14"/>
      <c r="I88" s="1"/>
      <c r="J88" s="14"/>
      <c r="K88" s="14"/>
      <c r="L88" s="14"/>
      <c r="M88" s="14"/>
      <c r="N88" s="14"/>
      <c r="O88" s="1"/>
      <c r="P88" s="1"/>
      <c r="Q88" s="1"/>
    </row>
    <row r="89" spans="1:17" ht="13.8" x14ac:dyDescent="0.25">
      <c r="A89" s="14"/>
      <c r="B89" s="14"/>
      <c r="C89" s="14"/>
      <c r="D89" s="14"/>
      <c r="E89" s="14"/>
      <c r="F89" s="14"/>
      <c r="G89" s="14"/>
      <c r="H89" s="14"/>
      <c r="I89" s="1"/>
      <c r="J89" s="14"/>
      <c r="K89" s="14"/>
      <c r="L89" s="14"/>
      <c r="M89" s="14"/>
      <c r="N89" s="14"/>
      <c r="O89" s="1"/>
      <c r="P89" s="1"/>
      <c r="Q89" s="1"/>
    </row>
    <row r="90" spans="1:17" ht="13.8" x14ac:dyDescent="0.25">
      <c r="A90" s="14"/>
      <c r="B90" s="14"/>
      <c r="C90" s="14"/>
      <c r="D90" s="14"/>
      <c r="E90" s="14"/>
      <c r="F90" s="14"/>
      <c r="G90" s="14"/>
      <c r="H90" s="14"/>
      <c r="I90" s="1"/>
      <c r="J90" s="14"/>
      <c r="K90" s="14"/>
      <c r="L90" s="14"/>
      <c r="M90" s="14"/>
      <c r="N90" s="14"/>
      <c r="O90" s="1"/>
      <c r="P90" s="1"/>
      <c r="Q90" s="1"/>
    </row>
    <row r="91" spans="1:17" ht="13.8" x14ac:dyDescent="0.25">
      <c r="A91" s="14"/>
      <c r="B91" s="14"/>
      <c r="C91" s="14"/>
      <c r="D91" s="14"/>
      <c r="E91" s="14"/>
      <c r="F91" s="14"/>
      <c r="G91" s="14"/>
      <c r="H91" s="14"/>
      <c r="I91" s="1"/>
      <c r="J91" s="14"/>
      <c r="K91" s="14"/>
      <c r="L91" s="14"/>
      <c r="M91" s="14"/>
      <c r="N91" s="14"/>
      <c r="O91" s="1"/>
      <c r="P91" s="1"/>
      <c r="Q91" s="1"/>
    </row>
    <row r="92" spans="1:17" ht="13.8" x14ac:dyDescent="0.25">
      <c r="A92" s="14"/>
      <c r="B92" s="14"/>
      <c r="C92" s="14"/>
      <c r="D92" s="14"/>
      <c r="E92" s="14"/>
      <c r="F92" s="14"/>
      <c r="G92" s="14"/>
      <c r="H92" s="14"/>
      <c r="I92" s="1"/>
      <c r="J92" s="14"/>
      <c r="K92" s="14"/>
      <c r="L92" s="14"/>
      <c r="M92" s="14"/>
      <c r="N92" s="14"/>
      <c r="O92" s="1"/>
      <c r="P92" s="1"/>
      <c r="Q92" s="1"/>
    </row>
    <row r="93" spans="1:17" ht="13.8" x14ac:dyDescent="0.25">
      <c r="A93" s="14"/>
      <c r="B93" s="14"/>
      <c r="C93" s="14"/>
      <c r="D93" s="14"/>
      <c r="E93" s="14"/>
      <c r="F93" s="14"/>
      <c r="G93" s="14"/>
      <c r="H93" s="14"/>
      <c r="I93" s="1"/>
      <c r="J93" s="14"/>
      <c r="K93" s="14"/>
      <c r="L93" s="14"/>
      <c r="M93" s="14"/>
      <c r="N93" s="14"/>
      <c r="O93" s="1"/>
      <c r="P93" s="1"/>
      <c r="Q93" s="1"/>
    </row>
    <row r="94" spans="1:17" ht="13.8" x14ac:dyDescent="0.25">
      <c r="A94" s="14"/>
      <c r="B94" s="14"/>
      <c r="C94" s="14"/>
      <c r="D94" s="14"/>
      <c r="E94" s="14"/>
      <c r="F94" s="14"/>
      <c r="G94" s="14"/>
      <c r="H94" s="14"/>
      <c r="I94" s="1"/>
      <c r="J94" s="14"/>
      <c r="K94" s="14"/>
      <c r="L94" s="14"/>
      <c r="M94" s="14"/>
      <c r="N94" s="14"/>
      <c r="O94" s="1"/>
      <c r="P94" s="1"/>
      <c r="Q94" s="1"/>
    </row>
    <row r="95" spans="1:17" ht="13.8" x14ac:dyDescent="0.25">
      <c r="A95" s="14"/>
      <c r="B95" s="14"/>
      <c r="C95" s="14"/>
      <c r="D95" s="14"/>
      <c r="E95" s="14"/>
      <c r="F95" s="14"/>
      <c r="G95" s="14"/>
      <c r="H95" s="14"/>
      <c r="I95" s="1"/>
      <c r="J95" s="14"/>
      <c r="K95" s="14"/>
      <c r="L95" s="14"/>
      <c r="M95" s="14"/>
      <c r="N95" s="14"/>
      <c r="O95" s="1"/>
      <c r="P95" s="1"/>
      <c r="Q95" s="1"/>
    </row>
    <row r="96" spans="1:17" ht="13.8" x14ac:dyDescent="0.25">
      <c r="A96" s="14"/>
      <c r="B96" s="14"/>
      <c r="C96" s="14"/>
      <c r="D96" s="14"/>
      <c r="E96" s="14"/>
      <c r="F96" s="14"/>
      <c r="G96" s="14"/>
      <c r="H96" s="14"/>
      <c r="I96" s="1"/>
      <c r="J96" s="14"/>
      <c r="K96" s="14"/>
      <c r="L96" s="14"/>
      <c r="M96" s="14"/>
      <c r="N96" s="14"/>
      <c r="O96" s="1"/>
      <c r="P96" s="1"/>
      <c r="Q96" s="1"/>
    </row>
    <row r="97" spans="1:17" ht="13.8" x14ac:dyDescent="0.25">
      <c r="A97" s="14"/>
      <c r="B97" s="14"/>
      <c r="C97" s="14"/>
      <c r="D97" s="14"/>
      <c r="E97" s="14"/>
      <c r="F97" s="14"/>
      <c r="G97" s="14"/>
      <c r="H97" s="14"/>
      <c r="I97" s="1"/>
      <c r="J97" s="14"/>
      <c r="K97" s="14"/>
      <c r="L97" s="14"/>
      <c r="M97" s="14"/>
      <c r="N97" s="14"/>
      <c r="O97" s="1"/>
      <c r="P97" s="1"/>
      <c r="Q97" s="1"/>
    </row>
    <row r="98" spans="1:17" ht="13.8" x14ac:dyDescent="0.25">
      <c r="A98" s="14"/>
      <c r="B98" s="14"/>
      <c r="C98" s="14"/>
      <c r="D98" s="14"/>
      <c r="E98" s="14"/>
      <c r="F98" s="14"/>
      <c r="G98" s="14"/>
      <c r="H98" s="14"/>
      <c r="I98" s="1"/>
      <c r="J98" s="14"/>
      <c r="K98" s="14"/>
      <c r="L98" s="14"/>
      <c r="M98" s="14"/>
      <c r="N98" s="14"/>
      <c r="O98" s="1"/>
      <c r="P98" s="1"/>
      <c r="Q98" s="1"/>
    </row>
    <row r="99" spans="1:17" ht="13.8" x14ac:dyDescent="0.25">
      <c r="A99" s="14"/>
      <c r="B99" s="14"/>
      <c r="C99" s="14"/>
      <c r="D99" s="14"/>
      <c r="E99" s="14"/>
      <c r="F99" s="14"/>
      <c r="G99" s="14"/>
      <c r="H99" s="14"/>
      <c r="I99" s="1"/>
      <c r="J99" s="14"/>
      <c r="K99" s="14"/>
      <c r="L99" s="14"/>
      <c r="M99" s="14"/>
      <c r="N99" s="14"/>
      <c r="O99" s="1"/>
      <c r="P99" s="1"/>
      <c r="Q99" s="1"/>
    </row>
    <row r="100" spans="1:17" ht="13.8" x14ac:dyDescent="0.25">
      <c r="A100" s="14"/>
      <c r="B100" s="14"/>
      <c r="C100" s="14"/>
      <c r="D100" s="14"/>
      <c r="E100" s="14"/>
      <c r="F100" s="14"/>
      <c r="G100" s="14"/>
      <c r="H100" s="14"/>
      <c r="I100" s="1"/>
      <c r="J100" s="14"/>
      <c r="K100" s="14"/>
      <c r="L100" s="14"/>
      <c r="M100" s="14"/>
      <c r="N100" s="14"/>
      <c r="O100" s="1"/>
      <c r="P100" s="1"/>
      <c r="Q100" s="1"/>
    </row>
    <row r="101" spans="1:17" ht="13.8" x14ac:dyDescent="0.25">
      <c r="A101" s="14"/>
      <c r="B101" s="14"/>
      <c r="C101" s="14"/>
      <c r="D101" s="14"/>
      <c r="E101" s="14"/>
      <c r="F101" s="14"/>
      <c r="G101" s="14"/>
      <c r="H101" s="14"/>
      <c r="I101" s="1"/>
      <c r="J101" s="14"/>
      <c r="K101" s="14"/>
      <c r="L101" s="14"/>
      <c r="M101" s="14"/>
      <c r="N101" s="14"/>
      <c r="O101" s="1"/>
      <c r="P101" s="1"/>
      <c r="Q101" s="1"/>
    </row>
    <row r="102" spans="1:17" ht="13.8" x14ac:dyDescent="0.25">
      <c r="A102" s="14"/>
      <c r="B102" s="14"/>
      <c r="C102" s="14"/>
      <c r="D102" s="14"/>
      <c r="E102" s="14"/>
      <c r="F102" s="14"/>
      <c r="G102" s="14"/>
      <c r="H102" s="14"/>
      <c r="I102" s="1"/>
      <c r="J102" s="14"/>
      <c r="K102" s="14"/>
      <c r="L102" s="14"/>
      <c r="M102" s="14"/>
      <c r="N102" s="14"/>
      <c r="O102" s="1"/>
      <c r="P102" s="1"/>
      <c r="Q102" s="1"/>
    </row>
    <row r="103" spans="1:17" ht="13.8" x14ac:dyDescent="0.25">
      <c r="A103" s="14"/>
      <c r="B103" s="14"/>
      <c r="C103" s="14"/>
      <c r="D103" s="14"/>
      <c r="E103" s="14"/>
      <c r="F103" s="14"/>
      <c r="G103" s="14"/>
      <c r="H103" s="14"/>
      <c r="I103" s="1"/>
      <c r="J103" s="14"/>
      <c r="K103" s="14"/>
      <c r="L103" s="14"/>
      <c r="M103" s="14"/>
      <c r="N103" s="14"/>
      <c r="O103" s="1"/>
      <c r="P103" s="1"/>
      <c r="Q103" s="1"/>
    </row>
    <row r="104" spans="1:17" ht="13.8" x14ac:dyDescent="0.25">
      <c r="A104" s="14"/>
      <c r="B104" s="14"/>
      <c r="C104" s="14"/>
      <c r="D104" s="14"/>
      <c r="E104" s="14"/>
      <c r="F104" s="14"/>
      <c r="G104" s="14"/>
      <c r="H104" s="14"/>
      <c r="I104" s="1"/>
      <c r="J104" s="14"/>
      <c r="K104" s="14"/>
      <c r="L104" s="14"/>
      <c r="M104" s="14"/>
      <c r="N104" s="14"/>
      <c r="O104" s="1"/>
      <c r="P104" s="1"/>
      <c r="Q104" s="1"/>
    </row>
    <row r="105" spans="1:17" ht="13.8" x14ac:dyDescent="0.25">
      <c r="A105" s="14"/>
      <c r="B105" s="14"/>
      <c r="C105" s="14"/>
      <c r="D105" s="14"/>
      <c r="E105" s="14"/>
      <c r="F105" s="14"/>
      <c r="G105" s="14"/>
      <c r="H105" s="14"/>
      <c r="I105" s="1"/>
      <c r="J105" s="14"/>
      <c r="K105" s="14"/>
      <c r="L105" s="14"/>
      <c r="M105" s="14"/>
      <c r="N105" s="14"/>
      <c r="O105" s="1"/>
      <c r="P105" s="1"/>
      <c r="Q105" s="1"/>
    </row>
    <row r="106" spans="1:17" ht="13.8" x14ac:dyDescent="0.25">
      <c r="A106" s="14"/>
      <c r="B106" s="14"/>
      <c r="C106" s="14"/>
      <c r="D106" s="14"/>
      <c r="E106" s="14"/>
      <c r="F106" s="14"/>
      <c r="G106" s="14"/>
      <c r="H106" s="14"/>
      <c r="I106" s="1"/>
      <c r="J106" s="14"/>
      <c r="K106" s="14"/>
      <c r="L106" s="14"/>
      <c r="M106" s="14"/>
      <c r="N106" s="14"/>
      <c r="O106" s="1"/>
      <c r="P106" s="1"/>
      <c r="Q106" s="1"/>
    </row>
    <row r="107" spans="1:17" ht="13.8" x14ac:dyDescent="0.25">
      <c r="A107" s="14"/>
      <c r="B107" s="14"/>
      <c r="C107" s="14"/>
      <c r="D107" s="14"/>
      <c r="E107" s="14"/>
      <c r="F107" s="14"/>
      <c r="G107" s="14"/>
      <c r="H107" s="14"/>
      <c r="I107" s="1"/>
      <c r="J107" s="14"/>
      <c r="K107" s="14"/>
      <c r="L107" s="14"/>
      <c r="M107" s="14"/>
      <c r="N107" s="14"/>
      <c r="O107" s="1"/>
      <c r="P107" s="1"/>
      <c r="Q107" s="1"/>
    </row>
    <row r="108" spans="1:17" ht="13.8" x14ac:dyDescent="0.25">
      <c r="A108" s="14"/>
      <c r="B108" s="14"/>
      <c r="C108" s="14"/>
      <c r="D108" s="14"/>
      <c r="E108" s="14"/>
      <c r="F108" s="14"/>
      <c r="G108" s="14"/>
      <c r="H108" s="14"/>
      <c r="I108" s="1"/>
      <c r="J108" s="14"/>
      <c r="K108" s="14"/>
      <c r="L108" s="14"/>
      <c r="M108" s="14"/>
      <c r="N108" s="14"/>
      <c r="O108" s="1"/>
      <c r="P108" s="1"/>
      <c r="Q108" s="1"/>
    </row>
    <row r="109" spans="1:17" ht="13.8" x14ac:dyDescent="0.25">
      <c r="A109" s="14"/>
      <c r="B109" s="14"/>
      <c r="C109" s="14"/>
      <c r="D109" s="14"/>
      <c r="E109" s="14"/>
      <c r="F109" s="14"/>
      <c r="G109" s="14"/>
      <c r="H109" s="14"/>
      <c r="I109" s="1"/>
      <c r="J109" s="14"/>
      <c r="K109" s="14"/>
      <c r="L109" s="14"/>
      <c r="M109" s="14"/>
      <c r="N109" s="14"/>
      <c r="O109" s="1"/>
      <c r="P109" s="1"/>
      <c r="Q109" s="1"/>
    </row>
    <row r="110" spans="1:17" ht="13.8" x14ac:dyDescent="0.25">
      <c r="A110" s="14"/>
      <c r="B110" s="14"/>
      <c r="C110" s="14"/>
      <c r="D110" s="14"/>
      <c r="E110" s="14"/>
      <c r="F110" s="14"/>
      <c r="G110" s="14"/>
      <c r="H110" s="14"/>
      <c r="I110" s="1"/>
      <c r="J110" s="14"/>
      <c r="K110" s="14"/>
      <c r="L110" s="14"/>
      <c r="M110" s="14"/>
      <c r="N110" s="14"/>
      <c r="O110" s="1"/>
      <c r="P110" s="1"/>
      <c r="Q110" s="1"/>
    </row>
    <row r="111" spans="1:17" ht="13.8" x14ac:dyDescent="0.25">
      <c r="A111" s="14"/>
      <c r="B111" s="14"/>
      <c r="C111" s="14"/>
      <c r="D111" s="14"/>
      <c r="E111" s="14"/>
      <c r="F111" s="14"/>
      <c r="G111" s="14"/>
      <c r="H111" s="14"/>
      <c r="I111" s="1"/>
      <c r="J111" s="14"/>
      <c r="K111" s="14"/>
      <c r="L111" s="14"/>
      <c r="M111" s="14"/>
      <c r="N111" s="14"/>
      <c r="O111" s="1"/>
      <c r="P111" s="1"/>
      <c r="Q111" s="1"/>
    </row>
    <row r="112" spans="1:17" ht="13.8" x14ac:dyDescent="0.25">
      <c r="A112" s="14"/>
      <c r="B112" s="14"/>
      <c r="C112" s="14"/>
      <c r="D112" s="14"/>
      <c r="E112" s="14"/>
      <c r="F112" s="14"/>
      <c r="G112" s="14"/>
      <c r="H112" s="14"/>
      <c r="I112" s="1"/>
      <c r="J112" s="14"/>
      <c r="K112" s="14"/>
      <c r="L112" s="14"/>
      <c r="M112" s="14"/>
      <c r="N112" s="14"/>
      <c r="O112" s="1"/>
      <c r="P112" s="1"/>
      <c r="Q112" s="1"/>
    </row>
    <row r="113" spans="1:17" ht="13.8" x14ac:dyDescent="0.25">
      <c r="A113" s="14"/>
      <c r="B113" s="14"/>
      <c r="C113" s="14"/>
      <c r="D113" s="14"/>
      <c r="E113" s="14"/>
      <c r="F113" s="14"/>
      <c r="G113" s="14"/>
      <c r="H113" s="14"/>
      <c r="I113" s="1"/>
      <c r="J113" s="14"/>
      <c r="K113" s="14"/>
      <c r="L113" s="14"/>
      <c r="M113" s="14"/>
      <c r="N113" s="14"/>
      <c r="O113" s="1"/>
      <c r="P113" s="1"/>
      <c r="Q113" s="1"/>
    </row>
    <row r="114" spans="1:17" ht="13.8" x14ac:dyDescent="0.25">
      <c r="A114" s="14"/>
      <c r="B114" s="14"/>
      <c r="C114" s="14"/>
      <c r="D114" s="14"/>
      <c r="E114" s="14"/>
      <c r="F114" s="14"/>
      <c r="G114" s="14"/>
      <c r="H114" s="14"/>
      <c r="I114" s="1"/>
      <c r="J114" s="14"/>
      <c r="K114" s="14"/>
      <c r="L114" s="14"/>
      <c r="M114" s="14"/>
      <c r="N114" s="14"/>
      <c r="O114" s="1"/>
      <c r="P114" s="1"/>
      <c r="Q114" s="1"/>
    </row>
    <row r="115" spans="1:17" ht="13.8" x14ac:dyDescent="0.25">
      <c r="A115" s="14"/>
      <c r="B115" s="14"/>
      <c r="C115" s="14"/>
      <c r="D115" s="14"/>
      <c r="E115" s="14"/>
      <c r="F115" s="14"/>
      <c r="G115" s="14"/>
      <c r="H115" s="14"/>
      <c r="I115" s="1"/>
      <c r="J115" s="14"/>
      <c r="K115" s="14"/>
      <c r="L115" s="14"/>
      <c r="M115" s="14"/>
      <c r="N115" s="14"/>
      <c r="O115" s="1"/>
      <c r="P115" s="1"/>
      <c r="Q115" s="1"/>
    </row>
    <row r="116" spans="1:17" ht="13.8" x14ac:dyDescent="0.25">
      <c r="A116" s="14"/>
      <c r="B116" s="14"/>
      <c r="C116" s="14"/>
      <c r="D116" s="14"/>
      <c r="E116" s="14"/>
      <c r="F116" s="14"/>
      <c r="G116" s="14"/>
      <c r="H116" s="14"/>
      <c r="I116" s="1"/>
      <c r="J116" s="14"/>
      <c r="K116" s="14"/>
      <c r="L116" s="14"/>
      <c r="M116" s="14"/>
      <c r="N116" s="14"/>
      <c r="O116" s="1"/>
      <c r="P116" s="1"/>
      <c r="Q116" s="1"/>
    </row>
    <row r="117" spans="1:17" ht="13.8" x14ac:dyDescent="0.25">
      <c r="A117" s="14"/>
      <c r="B117" s="14"/>
      <c r="C117" s="14"/>
      <c r="D117" s="14"/>
      <c r="E117" s="14"/>
      <c r="F117" s="14"/>
      <c r="G117" s="14"/>
      <c r="H117" s="14"/>
      <c r="I117" s="1"/>
      <c r="J117" s="14"/>
      <c r="K117" s="14"/>
      <c r="L117" s="14"/>
      <c r="M117" s="14"/>
      <c r="N117" s="14"/>
      <c r="O117" s="1"/>
      <c r="P117" s="1"/>
      <c r="Q117" s="1"/>
    </row>
    <row r="118" spans="1:17" ht="13.8" x14ac:dyDescent="0.3">
      <c r="N118" s="15"/>
    </row>
    <row r="119" spans="1:17" ht="13.8" x14ac:dyDescent="0.3">
      <c r="N119" s="15"/>
    </row>
    <row r="120" spans="1:17" ht="13.8" x14ac:dyDescent="0.3">
      <c r="N120" s="15"/>
    </row>
    <row r="121" spans="1:17" ht="13.8" x14ac:dyDescent="0.3">
      <c r="N121" s="15"/>
    </row>
    <row r="122" spans="1:17" ht="13.8" x14ac:dyDescent="0.3">
      <c r="N122" s="15"/>
    </row>
    <row r="123" spans="1:17" ht="13.8" x14ac:dyDescent="0.3">
      <c r="N123" s="15"/>
    </row>
    <row r="124" spans="1:17" ht="13.8" x14ac:dyDescent="0.3">
      <c r="N124" s="15"/>
    </row>
    <row r="125" spans="1:17" ht="13.8" x14ac:dyDescent="0.3">
      <c r="N125" s="15"/>
    </row>
    <row r="126" spans="1:17" ht="13.8" x14ac:dyDescent="0.3">
      <c r="N126" s="15"/>
    </row>
    <row r="127" spans="1:17" ht="13.8" x14ac:dyDescent="0.3">
      <c r="N127" s="15"/>
    </row>
    <row r="128" spans="1:17" ht="13.8" x14ac:dyDescent="0.3">
      <c r="N128" s="15"/>
    </row>
    <row r="129" spans="14:14" ht="13.8" x14ac:dyDescent="0.3">
      <c r="N129" s="15"/>
    </row>
    <row r="130" spans="14:14" ht="13.8" x14ac:dyDescent="0.3">
      <c r="N130" s="15"/>
    </row>
    <row r="131" spans="14:14" ht="13.8" x14ac:dyDescent="0.3">
      <c r="N131" s="15"/>
    </row>
    <row r="132" spans="14:14" ht="13.8" x14ac:dyDescent="0.3">
      <c r="N132" s="15"/>
    </row>
    <row r="133" spans="14:14" ht="13.8" x14ac:dyDescent="0.3">
      <c r="N133" s="15"/>
    </row>
    <row r="134" spans="14:14" ht="13.8" x14ac:dyDescent="0.3">
      <c r="N134" s="15"/>
    </row>
    <row r="135" spans="14:14" ht="13.8" x14ac:dyDescent="0.3">
      <c r="N135" s="15"/>
    </row>
    <row r="136" spans="14:14" ht="13.8" x14ac:dyDescent="0.3">
      <c r="N136" s="15"/>
    </row>
    <row r="137" spans="14:14" ht="13.8" x14ac:dyDescent="0.3">
      <c r="N137" s="15"/>
    </row>
    <row r="138" spans="14:14" ht="13.8" x14ac:dyDescent="0.3">
      <c r="N138" s="15"/>
    </row>
    <row r="139" spans="14:14" ht="13.8" x14ac:dyDescent="0.3">
      <c r="N139" s="15"/>
    </row>
    <row r="140" spans="14:14" ht="13.8" x14ac:dyDescent="0.3">
      <c r="N140" s="15"/>
    </row>
    <row r="141" spans="14:14" ht="13.8" x14ac:dyDescent="0.3">
      <c r="N141" s="15"/>
    </row>
    <row r="142" spans="14:14" ht="13.8" x14ac:dyDescent="0.3">
      <c r="N142" s="15"/>
    </row>
    <row r="143" spans="14:14" ht="13.8" x14ac:dyDescent="0.3">
      <c r="N143" s="15"/>
    </row>
    <row r="144" spans="14:14" ht="13.8" x14ac:dyDescent="0.3">
      <c r="N144" s="15"/>
    </row>
    <row r="145" spans="14:14" ht="13.8" x14ac:dyDescent="0.3">
      <c r="N145" s="15"/>
    </row>
    <row r="146" spans="14:14" ht="13.8" x14ac:dyDescent="0.3">
      <c r="N146" s="15"/>
    </row>
    <row r="147" spans="14:14" ht="13.8" x14ac:dyDescent="0.3">
      <c r="N147" s="15"/>
    </row>
    <row r="148" spans="14:14" ht="13.8" x14ac:dyDescent="0.3">
      <c r="N148" s="15"/>
    </row>
    <row r="149" spans="14:14" ht="13.8" x14ac:dyDescent="0.3">
      <c r="N149" s="15"/>
    </row>
    <row r="150" spans="14:14" ht="13.8" x14ac:dyDescent="0.3">
      <c r="N150" s="15"/>
    </row>
    <row r="151" spans="14:14" ht="13.8" x14ac:dyDescent="0.3">
      <c r="N151" s="15"/>
    </row>
    <row r="152" spans="14:14" ht="13.8" x14ac:dyDescent="0.3">
      <c r="N152" s="15"/>
    </row>
    <row r="153" spans="14:14" ht="13.8" x14ac:dyDescent="0.3">
      <c r="N153" s="15"/>
    </row>
    <row r="154" spans="14:14" ht="13.8" x14ac:dyDescent="0.3">
      <c r="N154" s="15"/>
    </row>
    <row r="155" spans="14:14" ht="13.8" x14ac:dyDescent="0.3">
      <c r="N155" s="15"/>
    </row>
    <row r="156" spans="14:14" ht="13.8" x14ac:dyDescent="0.3">
      <c r="N156" s="15"/>
    </row>
    <row r="157" spans="14:14" ht="13.8" x14ac:dyDescent="0.3">
      <c r="N157" s="15"/>
    </row>
    <row r="158" spans="14:14" ht="13.8" x14ac:dyDescent="0.3">
      <c r="N158" s="15"/>
    </row>
    <row r="159" spans="14:14" ht="13.8" x14ac:dyDescent="0.3">
      <c r="N159" s="15"/>
    </row>
    <row r="160" spans="14:14" ht="13.8" x14ac:dyDescent="0.3">
      <c r="N160" s="15"/>
    </row>
    <row r="161" spans="14:14" ht="13.8" x14ac:dyDescent="0.3">
      <c r="N161" s="15"/>
    </row>
    <row r="162" spans="14:14" ht="13.8" x14ac:dyDescent="0.3">
      <c r="N162" s="15"/>
    </row>
    <row r="163" spans="14:14" ht="13.8" x14ac:dyDescent="0.3">
      <c r="N163" s="15"/>
    </row>
    <row r="164" spans="14:14" ht="13.8" x14ac:dyDescent="0.3">
      <c r="N164" s="15"/>
    </row>
    <row r="165" spans="14:14" ht="13.8" x14ac:dyDescent="0.3">
      <c r="N165" s="15"/>
    </row>
    <row r="166" spans="14:14" ht="13.8" x14ac:dyDescent="0.3">
      <c r="N166" s="15"/>
    </row>
    <row r="167" spans="14:14" ht="13.8" x14ac:dyDescent="0.3">
      <c r="N167" s="15"/>
    </row>
    <row r="168" spans="14:14" ht="13.8" x14ac:dyDescent="0.3">
      <c r="N168" s="15"/>
    </row>
    <row r="169" spans="14:14" ht="13.8" x14ac:dyDescent="0.3">
      <c r="N169" s="15"/>
    </row>
    <row r="170" spans="14:14" ht="13.8" x14ac:dyDescent="0.3">
      <c r="N170" s="15"/>
    </row>
    <row r="171" spans="14:14" ht="13.8" x14ac:dyDescent="0.3">
      <c r="N171" s="15"/>
    </row>
    <row r="172" spans="14:14" ht="13.8" x14ac:dyDescent="0.3">
      <c r="N172" s="15"/>
    </row>
    <row r="173" spans="14:14" ht="13.8" x14ac:dyDescent="0.3">
      <c r="N173" s="15"/>
    </row>
    <row r="174" spans="14:14" ht="13.8" x14ac:dyDescent="0.3">
      <c r="N174" s="15"/>
    </row>
    <row r="175" spans="14:14" ht="13.8" x14ac:dyDescent="0.3">
      <c r="N175" s="15"/>
    </row>
    <row r="176" spans="14:14" ht="13.8" x14ac:dyDescent="0.3">
      <c r="N176" s="15"/>
    </row>
    <row r="177" spans="14:14" ht="13.8" x14ac:dyDescent="0.3">
      <c r="N177" s="15"/>
    </row>
    <row r="178" spans="14:14" ht="13.8" x14ac:dyDescent="0.3">
      <c r="N178" s="15"/>
    </row>
    <row r="179" spans="14:14" ht="13.8" x14ac:dyDescent="0.3">
      <c r="N179" s="15"/>
    </row>
    <row r="180" spans="14:14" ht="13.8" x14ac:dyDescent="0.3">
      <c r="N180" s="15"/>
    </row>
    <row r="181" spans="14:14" ht="13.8" x14ac:dyDescent="0.3">
      <c r="N181" s="15"/>
    </row>
    <row r="182" spans="14:14" ht="13.8" x14ac:dyDescent="0.3">
      <c r="N182" s="15"/>
    </row>
    <row r="183" spans="14:14" ht="13.8" x14ac:dyDescent="0.3">
      <c r="N183" s="15"/>
    </row>
    <row r="184" spans="14:14" ht="13.8" x14ac:dyDescent="0.3">
      <c r="N184" s="15"/>
    </row>
    <row r="185" spans="14:14" ht="13.8" x14ac:dyDescent="0.3">
      <c r="N185" s="15"/>
    </row>
    <row r="186" spans="14:14" ht="13.8" x14ac:dyDescent="0.3">
      <c r="N186" s="15"/>
    </row>
    <row r="187" spans="14:14" ht="13.8" x14ac:dyDescent="0.3">
      <c r="N187" s="15"/>
    </row>
    <row r="188" spans="14:14" ht="13.8" x14ac:dyDescent="0.3">
      <c r="N188" s="15"/>
    </row>
    <row r="189" spans="14:14" ht="13.8" x14ac:dyDescent="0.3">
      <c r="N189" s="15"/>
    </row>
    <row r="190" spans="14:14" ht="13.8" x14ac:dyDescent="0.3">
      <c r="N190" s="15"/>
    </row>
    <row r="191" spans="14:14" ht="13.8" x14ac:dyDescent="0.3">
      <c r="N191" s="15"/>
    </row>
    <row r="192" spans="14:14" ht="13.8" x14ac:dyDescent="0.3">
      <c r="N192" s="15"/>
    </row>
    <row r="193" spans="14:14" ht="13.8" x14ac:dyDescent="0.3">
      <c r="N193" s="15"/>
    </row>
    <row r="194" spans="14:14" ht="13.8" x14ac:dyDescent="0.3">
      <c r="N194" s="15"/>
    </row>
    <row r="195" spans="14:14" ht="13.8" x14ac:dyDescent="0.3">
      <c r="N195" s="15"/>
    </row>
    <row r="196" spans="14:14" ht="13.8" x14ac:dyDescent="0.3">
      <c r="N196" s="15"/>
    </row>
    <row r="197" spans="14:14" ht="13.8" x14ac:dyDescent="0.3">
      <c r="N197" s="15"/>
    </row>
    <row r="198" spans="14:14" ht="13.8" x14ac:dyDescent="0.3">
      <c r="N198" s="15"/>
    </row>
    <row r="199" spans="14:14" ht="13.8" x14ac:dyDescent="0.3">
      <c r="N199" s="15"/>
    </row>
    <row r="200" spans="14:14" ht="13.8" x14ac:dyDescent="0.3">
      <c r="N200" s="15"/>
    </row>
    <row r="201" spans="14:14" ht="13.8" x14ac:dyDescent="0.3">
      <c r="N201" s="15"/>
    </row>
    <row r="202" spans="14:14" ht="13.8" x14ac:dyDescent="0.3">
      <c r="N202" s="15"/>
    </row>
    <row r="203" spans="14:14" ht="13.8" x14ac:dyDescent="0.3">
      <c r="N203" s="15"/>
    </row>
    <row r="204" spans="14:14" ht="13.8" x14ac:dyDescent="0.3">
      <c r="N204" s="15"/>
    </row>
    <row r="205" spans="14:14" ht="13.8" x14ac:dyDescent="0.3">
      <c r="N205" s="15"/>
    </row>
    <row r="206" spans="14:14" ht="13.8" x14ac:dyDescent="0.3">
      <c r="N206" s="15"/>
    </row>
    <row r="207" spans="14:14" ht="13.8" x14ac:dyDescent="0.3">
      <c r="N207" s="15"/>
    </row>
    <row r="208" spans="14:14" ht="13.8" x14ac:dyDescent="0.3">
      <c r="N208" s="15"/>
    </row>
    <row r="209" spans="14:14" ht="13.8" x14ac:dyDescent="0.3">
      <c r="N209" s="15"/>
    </row>
    <row r="210" spans="14:14" ht="13.8" x14ac:dyDescent="0.3">
      <c r="N210" s="15"/>
    </row>
    <row r="211" spans="14:14" ht="13.8" x14ac:dyDescent="0.3">
      <c r="N211" s="15"/>
    </row>
    <row r="212" spans="14:14" ht="13.8" x14ac:dyDescent="0.3">
      <c r="N212" s="15"/>
    </row>
    <row r="213" spans="14:14" ht="13.8" x14ac:dyDescent="0.3">
      <c r="N213" s="15"/>
    </row>
    <row r="214" spans="14:14" ht="13.8" x14ac:dyDescent="0.3">
      <c r="N214" s="15"/>
    </row>
    <row r="215" spans="14:14" ht="13.8" x14ac:dyDescent="0.3">
      <c r="N215" s="15"/>
    </row>
    <row r="216" spans="14:14" ht="13.8" x14ac:dyDescent="0.3">
      <c r="N216" s="15"/>
    </row>
    <row r="217" spans="14:14" ht="13.8" x14ac:dyDescent="0.3">
      <c r="N217" s="15"/>
    </row>
    <row r="218" spans="14:14" ht="13.8" x14ac:dyDescent="0.3">
      <c r="N218" s="15"/>
    </row>
    <row r="219" spans="14:14" ht="13.8" x14ac:dyDescent="0.3">
      <c r="N219" s="15"/>
    </row>
    <row r="220" spans="14:14" ht="13.8" x14ac:dyDescent="0.3">
      <c r="N220" s="15"/>
    </row>
    <row r="221" spans="14:14" ht="13.8" x14ac:dyDescent="0.3">
      <c r="N221" s="15"/>
    </row>
    <row r="222" spans="14:14" ht="13.8" x14ac:dyDescent="0.3">
      <c r="N222" s="15"/>
    </row>
    <row r="223" spans="14:14" ht="13.8" x14ac:dyDescent="0.3">
      <c r="N223" s="15"/>
    </row>
    <row r="224" spans="14:14" ht="13.8" x14ac:dyDescent="0.3">
      <c r="N224" s="15"/>
    </row>
    <row r="225" spans="14:14" ht="13.8" x14ac:dyDescent="0.3">
      <c r="N225" s="15"/>
    </row>
    <row r="226" spans="14:14" ht="13.8" x14ac:dyDescent="0.3">
      <c r="N226" s="15"/>
    </row>
    <row r="227" spans="14:14" ht="13.8" x14ac:dyDescent="0.3">
      <c r="N227" s="15"/>
    </row>
    <row r="228" spans="14:14" ht="13.8" x14ac:dyDescent="0.3">
      <c r="N228" s="15"/>
    </row>
    <row r="229" spans="14:14" ht="13.8" x14ac:dyDescent="0.3">
      <c r="N229" s="15"/>
    </row>
    <row r="230" spans="14:14" ht="13.8" x14ac:dyDescent="0.3">
      <c r="N230" s="15"/>
    </row>
    <row r="231" spans="14:14" ht="13.8" x14ac:dyDescent="0.3">
      <c r="N231" s="15"/>
    </row>
    <row r="232" spans="14:14" ht="13.8" x14ac:dyDescent="0.3">
      <c r="N232" s="15"/>
    </row>
    <row r="233" spans="14:14" ht="13.8" x14ac:dyDescent="0.3">
      <c r="N233" s="15"/>
    </row>
    <row r="234" spans="14:14" ht="13.8" x14ac:dyDescent="0.3">
      <c r="N234" s="15"/>
    </row>
    <row r="235" spans="14:14" ht="13.8" x14ac:dyDescent="0.3">
      <c r="N235" s="15"/>
    </row>
    <row r="236" spans="14:14" ht="13.8" x14ac:dyDescent="0.3">
      <c r="N236" s="15"/>
    </row>
    <row r="237" spans="14:14" ht="13.8" x14ac:dyDescent="0.3">
      <c r="N237" s="15"/>
    </row>
    <row r="238" spans="14:14" ht="13.8" x14ac:dyDescent="0.3">
      <c r="N238" s="15"/>
    </row>
    <row r="239" spans="14:14" ht="13.8" x14ac:dyDescent="0.3">
      <c r="N239" s="15"/>
    </row>
    <row r="240" spans="14:14" ht="13.8" x14ac:dyDescent="0.3">
      <c r="N240" s="15"/>
    </row>
    <row r="241" spans="14:14" ht="13.8" x14ac:dyDescent="0.3">
      <c r="N241" s="15"/>
    </row>
    <row r="242" spans="14:14" ht="13.8" x14ac:dyDescent="0.3">
      <c r="N242" s="15"/>
    </row>
    <row r="243" spans="14:14" ht="13.8" x14ac:dyDescent="0.3">
      <c r="N243" s="15"/>
    </row>
    <row r="244" spans="14:14" ht="13.8" x14ac:dyDescent="0.3">
      <c r="N244" s="15"/>
    </row>
    <row r="245" spans="14:14" ht="13.8" x14ac:dyDescent="0.3">
      <c r="N245" s="15"/>
    </row>
    <row r="246" spans="14:14" ht="13.8" x14ac:dyDescent="0.3">
      <c r="N246" s="15"/>
    </row>
    <row r="247" spans="14:14" ht="13.8" x14ac:dyDescent="0.3">
      <c r="N247" s="15"/>
    </row>
    <row r="248" spans="14:14" ht="13.8" x14ac:dyDescent="0.3">
      <c r="N248" s="15"/>
    </row>
    <row r="249" spans="14:14" ht="13.8" x14ac:dyDescent="0.3">
      <c r="N249" s="15"/>
    </row>
    <row r="250" spans="14:14" ht="13.8" x14ac:dyDescent="0.3">
      <c r="N250" s="15"/>
    </row>
    <row r="251" spans="14:14" ht="13.8" x14ac:dyDescent="0.3">
      <c r="N251" s="15"/>
    </row>
    <row r="252" spans="14:14" ht="13.8" x14ac:dyDescent="0.3">
      <c r="N252" s="15"/>
    </row>
    <row r="253" spans="14:14" ht="13.8" x14ac:dyDescent="0.3">
      <c r="N253" s="15"/>
    </row>
    <row r="254" spans="14:14" ht="13.8" x14ac:dyDescent="0.3">
      <c r="N254" s="15"/>
    </row>
    <row r="255" spans="14:14" ht="13.8" x14ac:dyDescent="0.3">
      <c r="N255" s="15"/>
    </row>
    <row r="256" spans="14:14" ht="13.8" x14ac:dyDescent="0.3">
      <c r="N256" s="15"/>
    </row>
    <row r="257" spans="14:14" ht="13.8" x14ac:dyDescent="0.3">
      <c r="N257" s="15"/>
    </row>
    <row r="258" spans="14:14" ht="13.8" x14ac:dyDescent="0.3">
      <c r="N258" s="15"/>
    </row>
    <row r="259" spans="14:14" ht="13.8" x14ac:dyDescent="0.3">
      <c r="N259" s="15"/>
    </row>
    <row r="260" spans="14:14" ht="13.8" x14ac:dyDescent="0.3">
      <c r="N260" s="15"/>
    </row>
    <row r="261" spans="14:14" ht="13.8" x14ac:dyDescent="0.3">
      <c r="N261" s="15"/>
    </row>
    <row r="262" spans="14:14" ht="13.8" x14ac:dyDescent="0.3">
      <c r="N262" s="15"/>
    </row>
    <row r="263" spans="14:14" ht="13.8" x14ac:dyDescent="0.3">
      <c r="N263" s="15"/>
    </row>
    <row r="264" spans="14:14" ht="13.8" x14ac:dyDescent="0.3">
      <c r="N264" s="15"/>
    </row>
    <row r="265" spans="14:14" ht="13.8" x14ac:dyDescent="0.3">
      <c r="N265" s="15"/>
    </row>
    <row r="266" spans="14:14" ht="13.8" x14ac:dyDescent="0.3">
      <c r="N266" s="15"/>
    </row>
    <row r="267" spans="14:14" ht="13.8" x14ac:dyDescent="0.3">
      <c r="N267" s="15"/>
    </row>
    <row r="268" spans="14:14" ht="13.8" x14ac:dyDescent="0.3">
      <c r="N268" s="15"/>
    </row>
    <row r="269" spans="14:14" ht="13.8" x14ac:dyDescent="0.3">
      <c r="N269" s="15"/>
    </row>
    <row r="270" spans="14:14" ht="13.8" x14ac:dyDescent="0.3">
      <c r="N270" s="15"/>
    </row>
    <row r="271" spans="14:14" ht="13.8" x14ac:dyDescent="0.3">
      <c r="N271" s="15"/>
    </row>
    <row r="272" spans="14:14" ht="13.8" x14ac:dyDescent="0.3">
      <c r="N272" s="15"/>
    </row>
    <row r="273" spans="14:14" ht="13.8" x14ac:dyDescent="0.3">
      <c r="N273" s="15"/>
    </row>
    <row r="274" spans="14:14" ht="13.8" x14ac:dyDescent="0.3">
      <c r="N274" s="15"/>
    </row>
    <row r="275" spans="14:14" ht="13.8" x14ac:dyDescent="0.3">
      <c r="N275" s="15"/>
    </row>
    <row r="276" spans="14:14" ht="13.8" x14ac:dyDescent="0.3">
      <c r="N276" s="15"/>
    </row>
    <row r="277" spans="14:14" ht="13.8" x14ac:dyDescent="0.3">
      <c r="N277" s="15"/>
    </row>
    <row r="278" spans="14:14" ht="13.8" x14ac:dyDescent="0.3">
      <c r="N278" s="15"/>
    </row>
    <row r="279" spans="14:14" ht="13.8" x14ac:dyDescent="0.3">
      <c r="N279" s="15"/>
    </row>
    <row r="280" spans="14:14" ht="13.8" x14ac:dyDescent="0.3">
      <c r="N280" s="15"/>
    </row>
    <row r="281" spans="14:14" ht="13.8" x14ac:dyDescent="0.3">
      <c r="N281" s="15"/>
    </row>
    <row r="282" spans="14:14" ht="13.8" x14ac:dyDescent="0.3">
      <c r="N282" s="15"/>
    </row>
    <row r="283" spans="14:14" ht="13.8" x14ac:dyDescent="0.3">
      <c r="N283" s="15"/>
    </row>
    <row r="284" spans="14:14" ht="13.8" x14ac:dyDescent="0.3">
      <c r="N284" s="15"/>
    </row>
    <row r="285" spans="14:14" ht="13.8" x14ac:dyDescent="0.3">
      <c r="N285" s="15"/>
    </row>
    <row r="286" spans="14:14" ht="13.8" x14ac:dyDescent="0.3">
      <c r="N286" s="15"/>
    </row>
    <row r="287" spans="14:14" ht="13.8" x14ac:dyDescent="0.3">
      <c r="N287" s="15"/>
    </row>
    <row r="288" spans="14:14" ht="13.8" x14ac:dyDescent="0.3">
      <c r="N288" s="15"/>
    </row>
    <row r="289" spans="14:14" ht="13.8" x14ac:dyDescent="0.3">
      <c r="N289" s="15"/>
    </row>
    <row r="290" spans="14:14" ht="13.8" x14ac:dyDescent="0.3">
      <c r="N290" s="15"/>
    </row>
    <row r="291" spans="14:14" ht="13.8" x14ac:dyDescent="0.3">
      <c r="N291" s="15"/>
    </row>
    <row r="292" spans="14:14" ht="13.8" x14ac:dyDescent="0.3">
      <c r="N292" s="15"/>
    </row>
    <row r="293" spans="14:14" ht="13.8" x14ac:dyDescent="0.3">
      <c r="N293" s="15"/>
    </row>
    <row r="294" spans="14:14" ht="13.8" x14ac:dyDescent="0.3">
      <c r="N294" s="15"/>
    </row>
    <row r="295" spans="14:14" ht="13.8" x14ac:dyDescent="0.3">
      <c r="N295" s="15"/>
    </row>
    <row r="296" spans="14:14" ht="13.8" x14ac:dyDescent="0.3">
      <c r="N296" s="15"/>
    </row>
    <row r="297" spans="14:14" ht="13.8" x14ac:dyDescent="0.3">
      <c r="N297" s="15"/>
    </row>
    <row r="298" spans="14:14" ht="13.8" x14ac:dyDescent="0.3">
      <c r="N298" s="15"/>
    </row>
    <row r="299" spans="14:14" ht="13.8" x14ac:dyDescent="0.3">
      <c r="N299" s="15"/>
    </row>
    <row r="300" spans="14:14" ht="13.8" x14ac:dyDescent="0.3">
      <c r="N300" s="15"/>
    </row>
    <row r="301" spans="14:14" ht="13.8" x14ac:dyDescent="0.3">
      <c r="N301" s="15"/>
    </row>
    <row r="302" spans="14:14" ht="13.8" x14ac:dyDescent="0.3">
      <c r="N302" s="15"/>
    </row>
    <row r="303" spans="14:14" ht="13.8" x14ac:dyDescent="0.3">
      <c r="N303" s="15"/>
    </row>
    <row r="304" spans="14:14" ht="13.8" x14ac:dyDescent="0.3">
      <c r="N304" s="15"/>
    </row>
    <row r="305" spans="14:14" ht="13.8" x14ac:dyDescent="0.3">
      <c r="N305" s="15"/>
    </row>
    <row r="306" spans="14:14" ht="13.8" x14ac:dyDescent="0.3">
      <c r="N306" s="15"/>
    </row>
    <row r="307" spans="14:14" ht="13.8" x14ac:dyDescent="0.3">
      <c r="N307" s="15"/>
    </row>
    <row r="308" spans="14:14" ht="13.8" x14ac:dyDescent="0.3">
      <c r="N308" s="15"/>
    </row>
    <row r="309" spans="14:14" ht="13.8" x14ac:dyDescent="0.3">
      <c r="N309" s="15"/>
    </row>
    <row r="310" spans="14:14" ht="13.8" x14ac:dyDescent="0.3">
      <c r="N310" s="15"/>
    </row>
    <row r="311" spans="14:14" ht="13.8" x14ac:dyDescent="0.3">
      <c r="N311" s="15"/>
    </row>
    <row r="312" spans="14:14" ht="13.8" x14ac:dyDescent="0.3">
      <c r="N312" s="15"/>
    </row>
    <row r="313" spans="14:14" ht="13.8" x14ac:dyDescent="0.3">
      <c r="N313" s="15"/>
    </row>
    <row r="314" spans="14:14" ht="13.8" x14ac:dyDescent="0.3">
      <c r="N314" s="15"/>
    </row>
    <row r="315" spans="14:14" ht="13.8" x14ac:dyDescent="0.3">
      <c r="N315" s="15"/>
    </row>
    <row r="316" spans="14:14" ht="13.8" x14ac:dyDescent="0.3">
      <c r="N316" s="15"/>
    </row>
    <row r="317" spans="14:14" ht="13.8" x14ac:dyDescent="0.3">
      <c r="N317" s="15"/>
    </row>
    <row r="318" spans="14:14" ht="13.8" x14ac:dyDescent="0.3">
      <c r="N318" s="15"/>
    </row>
    <row r="319" spans="14:14" ht="13.8" x14ac:dyDescent="0.3">
      <c r="N319" s="15"/>
    </row>
    <row r="320" spans="14:14" ht="13.8" x14ac:dyDescent="0.3">
      <c r="N320" s="15"/>
    </row>
    <row r="321" spans="14:14" ht="13.8" x14ac:dyDescent="0.3">
      <c r="N321" s="15"/>
    </row>
    <row r="322" spans="14:14" ht="13.8" x14ac:dyDescent="0.3">
      <c r="N322" s="15"/>
    </row>
    <row r="323" spans="14:14" ht="13.8" x14ac:dyDescent="0.3">
      <c r="N323" s="15"/>
    </row>
    <row r="324" spans="14:14" ht="13.8" x14ac:dyDescent="0.3">
      <c r="N324" s="15"/>
    </row>
    <row r="325" spans="14:14" ht="13.8" x14ac:dyDescent="0.3">
      <c r="N325" s="15"/>
    </row>
    <row r="326" spans="14:14" ht="13.8" x14ac:dyDescent="0.3">
      <c r="N326" s="15"/>
    </row>
    <row r="327" spans="14:14" ht="13.8" x14ac:dyDescent="0.3">
      <c r="N327" s="15"/>
    </row>
    <row r="328" spans="14:14" ht="13.8" x14ac:dyDescent="0.3">
      <c r="N328" s="15"/>
    </row>
    <row r="329" spans="14:14" ht="13.8" x14ac:dyDescent="0.3">
      <c r="N329" s="15"/>
    </row>
    <row r="330" spans="14:14" ht="13.8" x14ac:dyDescent="0.3">
      <c r="N330" s="15"/>
    </row>
    <row r="331" spans="14:14" ht="13.8" x14ac:dyDescent="0.3">
      <c r="N331" s="15"/>
    </row>
    <row r="332" spans="14:14" ht="13.8" x14ac:dyDescent="0.3">
      <c r="N332" s="15"/>
    </row>
    <row r="333" spans="14:14" ht="13.8" x14ac:dyDescent="0.3">
      <c r="N333" s="15"/>
    </row>
    <row r="334" spans="14:14" ht="13.8" x14ac:dyDescent="0.3">
      <c r="N334" s="15"/>
    </row>
    <row r="335" spans="14:14" ht="13.8" x14ac:dyDescent="0.3">
      <c r="N335" s="15"/>
    </row>
    <row r="336" spans="14:14" ht="13.8" x14ac:dyDescent="0.3">
      <c r="N336" s="15"/>
    </row>
    <row r="337" spans="14:14" ht="13.8" x14ac:dyDescent="0.3">
      <c r="N337" s="15"/>
    </row>
    <row r="338" spans="14:14" ht="13.8" x14ac:dyDescent="0.3">
      <c r="N338" s="15"/>
    </row>
    <row r="339" spans="14:14" ht="13.8" x14ac:dyDescent="0.3">
      <c r="N339" s="15"/>
    </row>
    <row r="340" spans="14:14" ht="13.8" x14ac:dyDescent="0.3">
      <c r="N340" s="15"/>
    </row>
    <row r="341" spans="14:14" ht="13.8" x14ac:dyDescent="0.3">
      <c r="N341" s="15"/>
    </row>
    <row r="342" spans="14:14" ht="13.8" x14ac:dyDescent="0.3">
      <c r="N342" s="15"/>
    </row>
    <row r="343" spans="14:14" ht="13.8" x14ac:dyDescent="0.3">
      <c r="N343" s="15"/>
    </row>
    <row r="344" spans="14:14" ht="13.8" x14ac:dyDescent="0.3">
      <c r="N344" s="15"/>
    </row>
    <row r="345" spans="14:14" ht="13.8" x14ac:dyDescent="0.3">
      <c r="N345" s="15"/>
    </row>
    <row r="346" spans="14:14" ht="13.8" x14ac:dyDescent="0.3">
      <c r="N346" s="15"/>
    </row>
    <row r="347" spans="14:14" ht="13.8" x14ac:dyDescent="0.3">
      <c r="N347" s="15"/>
    </row>
    <row r="348" spans="14:14" ht="13.8" x14ac:dyDescent="0.3">
      <c r="N348" s="15"/>
    </row>
    <row r="349" spans="14:14" ht="13.8" x14ac:dyDescent="0.3">
      <c r="N349" s="15"/>
    </row>
    <row r="350" spans="14:14" ht="13.8" x14ac:dyDescent="0.3">
      <c r="N350" s="15"/>
    </row>
    <row r="351" spans="14:14" ht="13.8" x14ac:dyDescent="0.3">
      <c r="N351" s="15"/>
    </row>
    <row r="352" spans="14:14" ht="13.8" x14ac:dyDescent="0.3">
      <c r="N352" s="15"/>
    </row>
    <row r="353" spans="14:14" ht="13.8" x14ac:dyDescent="0.3">
      <c r="N353" s="15"/>
    </row>
    <row r="354" spans="14:14" ht="13.8" x14ac:dyDescent="0.3">
      <c r="N354" s="15"/>
    </row>
    <row r="355" spans="14:14" ht="13.8" x14ac:dyDescent="0.3">
      <c r="N355" s="15"/>
    </row>
    <row r="356" spans="14:14" ht="13.8" x14ac:dyDescent="0.3">
      <c r="N356" s="15"/>
    </row>
    <row r="357" spans="14:14" ht="13.8" x14ac:dyDescent="0.3">
      <c r="N357" s="15"/>
    </row>
    <row r="358" spans="14:14" ht="13.8" x14ac:dyDescent="0.3">
      <c r="N358" s="15"/>
    </row>
    <row r="359" spans="14:14" ht="13.8" x14ac:dyDescent="0.3">
      <c r="N359" s="15"/>
    </row>
    <row r="360" spans="14:14" ht="13.8" x14ac:dyDescent="0.3">
      <c r="N360" s="15"/>
    </row>
    <row r="361" spans="14:14" ht="13.8" x14ac:dyDescent="0.3">
      <c r="N361" s="15"/>
    </row>
    <row r="362" spans="14:14" ht="13.8" x14ac:dyDescent="0.3">
      <c r="N362" s="15"/>
    </row>
    <row r="363" spans="14:14" ht="13.8" x14ac:dyDescent="0.3">
      <c r="N363" s="15"/>
    </row>
    <row r="364" spans="14:14" ht="13.8" x14ac:dyDescent="0.3">
      <c r="N364" s="15"/>
    </row>
    <row r="365" spans="14:14" ht="13.8" x14ac:dyDescent="0.3">
      <c r="N365" s="15"/>
    </row>
    <row r="366" spans="14:14" ht="13.8" x14ac:dyDescent="0.3">
      <c r="N366" s="15"/>
    </row>
    <row r="367" spans="14:14" ht="13.8" x14ac:dyDescent="0.3">
      <c r="N367" s="15"/>
    </row>
    <row r="368" spans="14:14" ht="13.8" x14ac:dyDescent="0.3">
      <c r="N368" s="15"/>
    </row>
    <row r="369" spans="14:14" ht="13.8" x14ac:dyDescent="0.3">
      <c r="N369" s="15"/>
    </row>
    <row r="370" spans="14:14" ht="13.8" x14ac:dyDescent="0.3">
      <c r="N370" s="15"/>
    </row>
    <row r="371" spans="14:14" ht="13.8" x14ac:dyDescent="0.3">
      <c r="N371" s="15"/>
    </row>
    <row r="372" spans="14:14" ht="13.8" x14ac:dyDescent="0.3">
      <c r="N372" s="15"/>
    </row>
    <row r="373" spans="14:14" ht="13.8" x14ac:dyDescent="0.3">
      <c r="N373" s="15"/>
    </row>
    <row r="374" spans="14:14" ht="13.8" x14ac:dyDescent="0.3">
      <c r="N374" s="15"/>
    </row>
    <row r="375" spans="14:14" ht="13.8" x14ac:dyDescent="0.3">
      <c r="N375" s="15"/>
    </row>
    <row r="376" spans="14:14" ht="13.8" x14ac:dyDescent="0.3">
      <c r="N376" s="15"/>
    </row>
    <row r="377" spans="14:14" ht="13.8" x14ac:dyDescent="0.3">
      <c r="N377" s="15"/>
    </row>
    <row r="378" spans="14:14" ht="13.8" x14ac:dyDescent="0.3">
      <c r="N378" s="15"/>
    </row>
    <row r="379" spans="14:14" ht="13.8" x14ac:dyDescent="0.3">
      <c r="N379" s="15"/>
    </row>
    <row r="380" spans="14:14" ht="13.8" x14ac:dyDescent="0.3">
      <c r="N380" s="15"/>
    </row>
    <row r="381" spans="14:14" ht="13.8" x14ac:dyDescent="0.3">
      <c r="N381" s="15"/>
    </row>
    <row r="382" spans="14:14" ht="13.8" x14ac:dyDescent="0.3">
      <c r="N382" s="15"/>
    </row>
    <row r="383" spans="14:14" ht="13.8" x14ac:dyDescent="0.3">
      <c r="N383" s="15"/>
    </row>
    <row r="384" spans="14:14" ht="13.8" x14ac:dyDescent="0.3">
      <c r="N384" s="15"/>
    </row>
    <row r="385" spans="14:14" ht="13.8" x14ac:dyDescent="0.3">
      <c r="N385" s="15"/>
    </row>
    <row r="386" spans="14:14" ht="13.8" x14ac:dyDescent="0.3">
      <c r="N386" s="15"/>
    </row>
    <row r="387" spans="14:14" ht="13.8" x14ac:dyDescent="0.3">
      <c r="N387" s="15"/>
    </row>
    <row r="388" spans="14:14" ht="13.8" x14ac:dyDescent="0.3">
      <c r="N388" s="15"/>
    </row>
    <row r="389" spans="14:14" ht="13.8" x14ac:dyDescent="0.3">
      <c r="N389" s="15"/>
    </row>
    <row r="390" spans="14:14" ht="13.8" x14ac:dyDescent="0.3">
      <c r="N390" s="15"/>
    </row>
    <row r="391" spans="14:14" ht="13.8" x14ac:dyDescent="0.3">
      <c r="N391" s="15"/>
    </row>
    <row r="392" spans="14:14" ht="13.8" x14ac:dyDescent="0.3">
      <c r="N392" s="15"/>
    </row>
    <row r="393" spans="14:14" ht="13.8" x14ac:dyDescent="0.3">
      <c r="N393" s="15"/>
    </row>
    <row r="394" spans="14:14" ht="13.8" x14ac:dyDescent="0.3">
      <c r="N394" s="15"/>
    </row>
    <row r="395" spans="14:14" ht="13.8" x14ac:dyDescent="0.3">
      <c r="N395" s="15"/>
    </row>
    <row r="396" spans="14:14" ht="13.8" x14ac:dyDescent="0.3">
      <c r="N396" s="15"/>
    </row>
    <row r="397" spans="14:14" ht="13.8" x14ac:dyDescent="0.3">
      <c r="N397" s="15"/>
    </row>
    <row r="398" spans="14:14" ht="13.8" x14ac:dyDescent="0.3">
      <c r="N398" s="15"/>
    </row>
    <row r="399" spans="14:14" ht="13.8" x14ac:dyDescent="0.3">
      <c r="N399" s="15"/>
    </row>
    <row r="400" spans="14:14" ht="13.8" x14ac:dyDescent="0.3">
      <c r="N400" s="15"/>
    </row>
    <row r="401" spans="14:14" ht="13.8" x14ac:dyDescent="0.3">
      <c r="N401" s="15"/>
    </row>
    <row r="402" spans="14:14" ht="13.8" x14ac:dyDescent="0.3">
      <c r="N402" s="15"/>
    </row>
    <row r="403" spans="14:14" ht="13.8" x14ac:dyDescent="0.3">
      <c r="N403" s="15"/>
    </row>
    <row r="404" spans="14:14" ht="13.8" x14ac:dyDescent="0.3">
      <c r="N404" s="15"/>
    </row>
    <row r="405" spans="14:14" ht="13.8" x14ac:dyDescent="0.3">
      <c r="N405" s="15"/>
    </row>
    <row r="406" spans="14:14" ht="13.8" x14ac:dyDescent="0.3">
      <c r="N406" s="15"/>
    </row>
    <row r="407" spans="14:14" ht="13.8" x14ac:dyDescent="0.3">
      <c r="N407" s="15"/>
    </row>
    <row r="408" spans="14:14" ht="13.8" x14ac:dyDescent="0.3">
      <c r="N408" s="15"/>
    </row>
    <row r="409" spans="14:14" ht="13.8" x14ac:dyDescent="0.3">
      <c r="N409" s="15"/>
    </row>
    <row r="410" spans="14:14" ht="13.8" x14ac:dyDescent="0.3">
      <c r="N410" s="15"/>
    </row>
    <row r="411" spans="14:14" ht="13.8" x14ac:dyDescent="0.3">
      <c r="N411" s="15"/>
    </row>
    <row r="412" spans="14:14" ht="13.8" x14ac:dyDescent="0.3">
      <c r="N412" s="15"/>
    </row>
    <row r="413" spans="14:14" ht="13.8" x14ac:dyDescent="0.3">
      <c r="N413" s="15"/>
    </row>
    <row r="414" spans="14:14" ht="13.8" x14ac:dyDescent="0.3">
      <c r="N414" s="15"/>
    </row>
    <row r="415" spans="14:14" ht="13.8" x14ac:dyDescent="0.3">
      <c r="N415" s="15"/>
    </row>
    <row r="416" spans="14:14" ht="13.8" x14ac:dyDescent="0.3">
      <c r="N416" s="15"/>
    </row>
    <row r="417" spans="14:14" ht="13.8" x14ac:dyDescent="0.3">
      <c r="N417" s="15"/>
    </row>
    <row r="418" spans="14:14" ht="13.8" x14ac:dyDescent="0.3">
      <c r="N418" s="15"/>
    </row>
    <row r="419" spans="14:14" ht="13.8" x14ac:dyDescent="0.3">
      <c r="N419" s="15"/>
    </row>
    <row r="420" spans="14:14" ht="13.8" x14ac:dyDescent="0.3">
      <c r="N420" s="15"/>
    </row>
    <row r="421" spans="14:14" ht="13.8" x14ac:dyDescent="0.3">
      <c r="N421" s="15"/>
    </row>
    <row r="422" spans="14:14" ht="13.8" x14ac:dyDescent="0.3">
      <c r="N422" s="15"/>
    </row>
    <row r="423" spans="14:14" ht="13.8" x14ac:dyDescent="0.3">
      <c r="N423" s="15"/>
    </row>
    <row r="424" spans="14:14" ht="13.8" x14ac:dyDescent="0.3">
      <c r="N424" s="15"/>
    </row>
    <row r="425" spans="14:14" ht="13.8" x14ac:dyDescent="0.3">
      <c r="N425" s="15"/>
    </row>
    <row r="426" spans="14:14" ht="13.8" x14ac:dyDescent="0.3">
      <c r="N426" s="15"/>
    </row>
    <row r="427" spans="14:14" ht="13.8" x14ac:dyDescent="0.3">
      <c r="N427" s="15"/>
    </row>
    <row r="428" spans="14:14" ht="13.8" x14ac:dyDescent="0.3">
      <c r="N428" s="15"/>
    </row>
    <row r="429" spans="14:14" ht="13.8" x14ac:dyDescent="0.3">
      <c r="N429" s="15"/>
    </row>
    <row r="430" spans="14:14" ht="13.8" x14ac:dyDescent="0.3">
      <c r="N430" s="15"/>
    </row>
    <row r="431" spans="14:14" ht="13.8" x14ac:dyDescent="0.3">
      <c r="N431" s="15"/>
    </row>
    <row r="432" spans="14:14" ht="13.8" x14ac:dyDescent="0.3">
      <c r="N432" s="15"/>
    </row>
    <row r="433" spans="14:14" ht="13.8" x14ac:dyDescent="0.3">
      <c r="N433" s="15"/>
    </row>
    <row r="434" spans="14:14" ht="13.8" x14ac:dyDescent="0.3">
      <c r="N434" s="15"/>
    </row>
    <row r="435" spans="14:14" ht="13.8" x14ac:dyDescent="0.3">
      <c r="N435" s="15"/>
    </row>
    <row r="436" spans="14:14" ht="13.8" x14ac:dyDescent="0.3">
      <c r="N436" s="15"/>
    </row>
    <row r="437" spans="14:14" ht="13.8" x14ac:dyDescent="0.3">
      <c r="N437" s="15"/>
    </row>
    <row r="438" spans="14:14" ht="13.8" x14ac:dyDescent="0.3">
      <c r="N438" s="15"/>
    </row>
    <row r="439" spans="14:14" ht="13.8" x14ac:dyDescent="0.3">
      <c r="N439" s="15"/>
    </row>
    <row r="440" spans="14:14" ht="13.8" x14ac:dyDescent="0.3">
      <c r="N440" s="15"/>
    </row>
    <row r="441" spans="14:14" ht="13.8" x14ac:dyDescent="0.3">
      <c r="N441" s="15"/>
    </row>
    <row r="442" spans="14:14" ht="13.8" x14ac:dyDescent="0.3">
      <c r="N442" s="15"/>
    </row>
    <row r="443" spans="14:14" ht="13.8" x14ac:dyDescent="0.3">
      <c r="N443" s="15"/>
    </row>
    <row r="444" spans="14:14" ht="13.8" x14ac:dyDescent="0.3">
      <c r="N444" s="15"/>
    </row>
    <row r="445" spans="14:14" ht="13.8" x14ac:dyDescent="0.3">
      <c r="N445" s="15"/>
    </row>
    <row r="446" spans="14:14" ht="13.8" x14ac:dyDescent="0.3">
      <c r="N446" s="15"/>
    </row>
    <row r="447" spans="14:14" ht="13.8" x14ac:dyDescent="0.3">
      <c r="N447" s="15"/>
    </row>
    <row r="448" spans="14:14" ht="13.8" x14ac:dyDescent="0.3">
      <c r="N448" s="15"/>
    </row>
    <row r="449" spans="14:14" ht="13.8" x14ac:dyDescent="0.3">
      <c r="N449" s="15"/>
    </row>
    <row r="450" spans="14:14" ht="13.8" x14ac:dyDescent="0.3">
      <c r="N450" s="15"/>
    </row>
    <row r="451" spans="14:14" ht="13.8" x14ac:dyDescent="0.3">
      <c r="N451" s="15"/>
    </row>
    <row r="452" spans="14:14" ht="13.8" x14ac:dyDescent="0.3">
      <c r="N452" s="15"/>
    </row>
    <row r="453" spans="14:14" ht="13.8" x14ac:dyDescent="0.3">
      <c r="N453" s="15"/>
    </row>
    <row r="454" spans="14:14" ht="13.8" x14ac:dyDescent="0.3">
      <c r="N454" s="15"/>
    </row>
    <row r="455" spans="14:14" ht="13.8" x14ac:dyDescent="0.3">
      <c r="N455" s="15"/>
    </row>
    <row r="456" spans="14:14" ht="13.8" x14ac:dyDescent="0.3">
      <c r="N456" s="15"/>
    </row>
    <row r="457" spans="14:14" ht="13.8" x14ac:dyDescent="0.3">
      <c r="N457" s="15"/>
    </row>
    <row r="458" spans="14:14" ht="13.8" x14ac:dyDescent="0.3">
      <c r="N458" s="15"/>
    </row>
    <row r="459" spans="14:14" ht="13.8" x14ac:dyDescent="0.3">
      <c r="N459" s="15"/>
    </row>
    <row r="460" spans="14:14" ht="13.8" x14ac:dyDescent="0.3">
      <c r="N460" s="15"/>
    </row>
    <row r="461" spans="14:14" ht="13.8" x14ac:dyDescent="0.3">
      <c r="N461" s="15"/>
    </row>
    <row r="462" spans="14:14" ht="13.8" x14ac:dyDescent="0.3">
      <c r="N462" s="15"/>
    </row>
    <row r="463" spans="14:14" ht="13.8" x14ac:dyDescent="0.3">
      <c r="N463" s="15"/>
    </row>
    <row r="464" spans="14:14" ht="13.8" x14ac:dyDescent="0.3">
      <c r="N464" s="15"/>
    </row>
    <row r="465" spans="14:14" ht="13.8" x14ac:dyDescent="0.3">
      <c r="N465" s="15"/>
    </row>
    <row r="466" spans="14:14" ht="13.8" x14ac:dyDescent="0.3">
      <c r="N466" s="15"/>
    </row>
    <row r="467" spans="14:14" ht="13.8" x14ac:dyDescent="0.3">
      <c r="N467" s="15"/>
    </row>
    <row r="468" spans="14:14" ht="13.8" x14ac:dyDescent="0.3">
      <c r="N468" s="15"/>
    </row>
    <row r="469" spans="14:14" ht="13.8" x14ac:dyDescent="0.3">
      <c r="N469" s="15"/>
    </row>
    <row r="470" spans="14:14" ht="13.8" x14ac:dyDescent="0.3">
      <c r="N470" s="15"/>
    </row>
    <row r="471" spans="14:14" ht="13.8" x14ac:dyDescent="0.3">
      <c r="N471" s="15"/>
    </row>
    <row r="472" spans="14:14" ht="13.8" x14ac:dyDescent="0.3">
      <c r="N472" s="15"/>
    </row>
    <row r="473" spans="14:14" ht="13.8" x14ac:dyDescent="0.3">
      <c r="N473" s="15"/>
    </row>
    <row r="474" spans="14:14" ht="13.8" x14ac:dyDescent="0.3">
      <c r="N474" s="15"/>
    </row>
    <row r="475" spans="14:14" ht="13.8" x14ac:dyDescent="0.3">
      <c r="N475" s="15"/>
    </row>
    <row r="476" spans="14:14" ht="13.8" x14ac:dyDescent="0.3">
      <c r="N476" s="15"/>
    </row>
    <row r="477" spans="14:14" ht="13.8" x14ac:dyDescent="0.3">
      <c r="N477" s="15"/>
    </row>
    <row r="478" spans="14:14" ht="13.8" x14ac:dyDescent="0.3">
      <c r="N478" s="15"/>
    </row>
    <row r="479" spans="14:14" ht="13.8" x14ac:dyDescent="0.3">
      <c r="N479" s="15"/>
    </row>
    <row r="480" spans="14:14" ht="13.8" x14ac:dyDescent="0.3">
      <c r="N480" s="15"/>
    </row>
    <row r="481" spans="14:14" ht="13.8" x14ac:dyDescent="0.3">
      <c r="N481" s="15"/>
    </row>
    <row r="482" spans="14:14" ht="13.8" x14ac:dyDescent="0.3">
      <c r="N482" s="15"/>
    </row>
    <row r="483" spans="14:14" ht="13.8" x14ac:dyDescent="0.3">
      <c r="N483" s="15"/>
    </row>
    <row r="484" spans="14:14" ht="13.8" x14ac:dyDescent="0.3">
      <c r="N484" s="15"/>
    </row>
    <row r="485" spans="14:14" ht="13.8" x14ac:dyDescent="0.3">
      <c r="N485" s="15"/>
    </row>
    <row r="486" spans="14:14" ht="13.8" x14ac:dyDescent="0.3">
      <c r="N486" s="15"/>
    </row>
    <row r="487" spans="14:14" ht="13.8" x14ac:dyDescent="0.3">
      <c r="N487" s="15"/>
    </row>
    <row r="488" spans="14:14" ht="13.8" x14ac:dyDescent="0.3">
      <c r="N488" s="15"/>
    </row>
    <row r="489" spans="14:14" ht="13.8" x14ac:dyDescent="0.3">
      <c r="N489" s="15"/>
    </row>
    <row r="490" spans="14:14" ht="13.8" x14ac:dyDescent="0.3">
      <c r="N490" s="15"/>
    </row>
    <row r="491" spans="14:14" ht="13.8" x14ac:dyDescent="0.3">
      <c r="N491" s="15"/>
    </row>
    <row r="492" spans="14:14" ht="13.8" x14ac:dyDescent="0.3">
      <c r="N492" s="15"/>
    </row>
    <row r="493" spans="14:14" ht="13.8" x14ac:dyDescent="0.3">
      <c r="N493" s="15"/>
    </row>
    <row r="494" spans="14:14" ht="13.8" x14ac:dyDescent="0.3">
      <c r="N494" s="15"/>
    </row>
    <row r="495" spans="14:14" ht="13.8" x14ac:dyDescent="0.3">
      <c r="N495" s="15"/>
    </row>
    <row r="496" spans="14:14" ht="13.8" x14ac:dyDescent="0.3">
      <c r="N496" s="15"/>
    </row>
    <row r="497" spans="14:14" ht="13.8" x14ac:dyDescent="0.3">
      <c r="N497" s="15"/>
    </row>
    <row r="498" spans="14:14" ht="13.8" x14ac:dyDescent="0.3">
      <c r="N498" s="15"/>
    </row>
    <row r="499" spans="14:14" ht="13.8" x14ac:dyDescent="0.3">
      <c r="N499" s="15"/>
    </row>
    <row r="500" spans="14:14" ht="13.8" x14ac:dyDescent="0.3">
      <c r="N500" s="15"/>
    </row>
    <row r="501" spans="14:14" ht="13.8" x14ac:dyDescent="0.3">
      <c r="N501" s="15"/>
    </row>
    <row r="502" spans="14:14" ht="13.8" x14ac:dyDescent="0.3">
      <c r="N502" s="15"/>
    </row>
    <row r="503" spans="14:14" ht="13.8" x14ac:dyDescent="0.3">
      <c r="N503" s="15"/>
    </row>
    <row r="504" spans="14:14" ht="13.8" x14ac:dyDescent="0.3">
      <c r="N504" s="15"/>
    </row>
    <row r="505" spans="14:14" ht="13.8" x14ac:dyDescent="0.3">
      <c r="N505" s="15"/>
    </row>
    <row r="506" spans="14:14" ht="13.8" x14ac:dyDescent="0.3">
      <c r="N506" s="15"/>
    </row>
    <row r="507" spans="14:14" ht="13.8" x14ac:dyDescent="0.3">
      <c r="N507" s="15"/>
    </row>
    <row r="508" spans="14:14" ht="13.8" x14ac:dyDescent="0.3">
      <c r="N508" s="15"/>
    </row>
    <row r="509" spans="14:14" ht="13.8" x14ac:dyDescent="0.3">
      <c r="N509" s="15"/>
    </row>
    <row r="510" spans="14:14" ht="13.8" x14ac:dyDescent="0.3">
      <c r="N510" s="15"/>
    </row>
    <row r="511" spans="14:14" ht="13.8" x14ac:dyDescent="0.3">
      <c r="N511" s="15"/>
    </row>
    <row r="512" spans="14:14" ht="13.8" x14ac:dyDescent="0.3">
      <c r="N512" s="15"/>
    </row>
    <row r="513" spans="14:14" ht="13.8" x14ac:dyDescent="0.3">
      <c r="N513" s="15"/>
    </row>
    <row r="514" spans="14:14" ht="13.8" x14ac:dyDescent="0.3">
      <c r="N514" s="15"/>
    </row>
    <row r="515" spans="14:14" ht="13.8" x14ac:dyDescent="0.3">
      <c r="N515" s="15"/>
    </row>
    <row r="516" spans="14:14" ht="13.8" x14ac:dyDescent="0.3">
      <c r="N516" s="15"/>
    </row>
    <row r="517" spans="14:14" ht="13.8" x14ac:dyDescent="0.3">
      <c r="N517" s="15"/>
    </row>
    <row r="518" spans="14:14" ht="13.8" x14ac:dyDescent="0.3">
      <c r="N518" s="15"/>
    </row>
    <row r="519" spans="14:14" ht="13.8" x14ac:dyDescent="0.3">
      <c r="N519" s="15"/>
    </row>
    <row r="520" spans="14:14" ht="13.8" x14ac:dyDescent="0.3">
      <c r="N520" s="15"/>
    </row>
    <row r="521" spans="14:14" ht="13.8" x14ac:dyDescent="0.3">
      <c r="N521" s="15"/>
    </row>
    <row r="522" spans="14:14" ht="13.8" x14ac:dyDescent="0.3">
      <c r="N522" s="15"/>
    </row>
    <row r="523" spans="14:14" ht="13.8" x14ac:dyDescent="0.3">
      <c r="N523" s="15"/>
    </row>
    <row r="524" spans="14:14" ht="13.8" x14ac:dyDescent="0.3">
      <c r="N524" s="15"/>
    </row>
    <row r="525" spans="14:14" ht="13.8" x14ac:dyDescent="0.3">
      <c r="N525" s="15"/>
    </row>
    <row r="526" spans="14:14" ht="13.8" x14ac:dyDescent="0.3">
      <c r="N526" s="15"/>
    </row>
    <row r="527" spans="14:14" ht="13.8" x14ac:dyDescent="0.3">
      <c r="N527" s="15"/>
    </row>
    <row r="528" spans="14:14" ht="13.8" x14ac:dyDescent="0.3">
      <c r="N528" s="15"/>
    </row>
    <row r="529" spans="14:14" ht="13.8" x14ac:dyDescent="0.3">
      <c r="N529" s="15"/>
    </row>
    <row r="530" spans="14:14" ht="13.8" x14ac:dyDescent="0.3">
      <c r="N530" s="15"/>
    </row>
    <row r="531" spans="14:14" ht="13.8" x14ac:dyDescent="0.3">
      <c r="N531" s="15"/>
    </row>
    <row r="532" spans="14:14" ht="13.8" x14ac:dyDescent="0.3">
      <c r="N532" s="15"/>
    </row>
    <row r="533" spans="14:14" ht="13.8" x14ac:dyDescent="0.3">
      <c r="N533" s="15"/>
    </row>
    <row r="534" spans="14:14" ht="13.8" x14ac:dyDescent="0.3">
      <c r="N534" s="15"/>
    </row>
    <row r="535" spans="14:14" ht="13.8" x14ac:dyDescent="0.3">
      <c r="N535" s="15"/>
    </row>
    <row r="536" spans="14:14" ht="13.8" x14ac:dyDescent="0.3">
      <c r="N536" s="15"/>
    </row>
    <row r="537" spans="14:14" ht="13.8" x14ac:dyDescent="0.3">
      <c r="N537" s="15"/>
    </row>
    <row r="538" spans="14:14" ht="13.8" x14ac:dyDescent="0.3">
      <c r="N538" s="15"/>
    </row>
    <row r="539" spans="14:14" ht="13.8" x14ac:dyDescent="0.3">
      <c r="N539" s="15"/>
    </row>
    <row r="540" spans="14:14" ht="13.8" x14ac:dyDescent="0.3">
      <c r="N540" s="15"/>
    </row>
    <row r="541" spans="14:14" ht="13.8" x14ac:dyDescent="0.3">
      <c r="N541" s="15"/>
    </row>
    <row r="542" spans="14:14" ht="13.8" x14ac:dyDescent="0.3">
      <c r="N542" s="15"/>
    </row>
    <row r="543" spans="14:14" ht="13.8" x14ac:dyDescent="0.3">
      <c r="N543" s="15"/>
    </row>
    <row r="544" spans="14:14" ht="13.8" x14ac:dyDescent="0.3">
      <c r="N544" s="15"/>
    </row>
    <row r="545" spans="14:14" ht="13.8" x14ac:dyDescent="0.3">
      <c r="N545" s="15"/>
    </row>
    <row r="546" spans="14:14" ht="13.8" x14ac:dyDescent="0.3">
      <c r="N546" s="15"/>
    </row>
    <row r="547" spans="14:14" ht="13.8" x14ac:dyDescent="0.3">
      <c r="N547" s="15"/>
    </row>
    <row r="548" spans="14:14" ht="13.8" x14ac:dyDescent="0.3">
      <c r="N548" s="15"/>
    </row>
    <row r="549" spans="14:14" ht="13.8" x14ac:dyDescent="0.3">
      <c r="N549" s="15"/>
    </row>
    <row r="550" spans="14:14" ht="13.8" x14ac:dyDescent="0.3">
      <c r="N550" s="15"/>
    </row>
    <row r="551" spans="14:14" ht="13.8" x14ac:dyDescent="0.3">
      <c r="N551" s="15"/>
    </row>
    <row r="552" spans="14:14" ht="13.8" x14ac:dyDescent="0.3">
      <c r="N552" s="15"/>
    </row>
    <row r="553" spans="14:14" ht="13.8" x14ac:dyDescent="0.3">
      <c r="N553" s="15"/>
    </row>
    <row r="554" spans="14:14" ht="13.8" x14ac:dyDescent="0.3">
      <c r="N554" s="15"/>
    </row>
    <row r="555" spans="14:14" ht="13.8" x14ac:dyDescent="0.3">
      <c r="N555" s="15"/>
    </row>
    <row r="556" spans="14:14" ht="13.8" x14ac:dyDescent="0.3">
      <c r="N556" s="15"/>
    </row>
    <row r="557" spans="14:14" ht="13.8" x14ac:dyDescent="0.3">
      <c r="N557" s="15"/>
    </row>
    <row r="558" spans="14:14" ht="13.8" x14ac:dyDescent="0.3">
      <c r="N558" s="15"/>
    </row>
    <row r="559" spans="14:14" ht="13.8" x14ac:dyDescent="0.3">
      <c r="N559" s="15"/>
    </row>
    <row r="560" spans="14:14" ht="13.8" x14ac:dyDescent="0.3">
      <c r="N560" s="15"/>
    </row>
    <row r="561" spans="14:14" ht="13.8" x14ac:dyDescent="0.3">
      <c r="N561" s="15"/>
    </row>
    <row r="562" spans="14:14" ht="13.8" x14ac:dyDescent="0.3">
      <c r="N562" s="15"/>
    </row>
    <row r="563" spans="14:14" ht="13.8" x14ac:dyDescent="0.3">
      <c r="N563" s="15"/>
    </row>
    <row r="564" spans="14:14" ht="13.8" x14ac:dyDescent="0.3">
      <c r="N564" s="15"/>
    </row>
    <row r="565" spans="14:14" ht="13.8" x14ac:dyDescent="0.3">
      <c r="N565" s="15"/>
    </row>
    <row r="566" spans="14:14" ht="13.8" x14ac:dyDescent="0.3">
      <c r="N566" s="15"/>
    </row>
    <row r="567" spans="14:14" ht="13.8" x14ac:dyDescent="0.3">
      <c r="N567" s="15"/>
    </row>
    <row r="568" spans="14:14" ht="13.8" x14ac:dyDescent="0.3">
      <c r="N568" s="15"/>
    </row>
    <row r="569" spans="14:14" ht="13.8" x14ac:dyDescent="0.3">
      <c r="N569" s="15"/>
    </row>
    <row r="570" spans="14:14" ht="13.8" x14ac:dyDescent="0.3">
      <c r="N570" s="15"/>
    </row>
    <row r="571" spans="14:14" ht="13.8" x14ac:dyDescent="0.3">
      <c r="N571" s="15"/>
    </row>
    <row r="572" spans="14:14" ht="13.8" x14ac:dyDescent="0.3">
      <c r="N572" s="15"/>
    </row>
    <row r="573" spans="14:14" ht="13.8" x14ac:dyDescent="0.3">
      <c r="N573" s="15"/>
    </row>
    <row r="574" spans="14:14" ht="13.8" x14ac:dyDescent="0.3">
      <c r="N574" s="15"/>
    </row>
    <row r="575" spans="14:14" ht="13.8" x14ac:dyDescent="0.3">
      <c r="N575" s="15"/>
    </row>
    <row r="576" spans="14:14" ht="13.8" x14ac:dyDescent="0.3">
      <c r="N576" s="15"/>
    </row>
    <row r="577" spans="14:14" ht="13.8" x14ac:dyDescent="0.3">
      <c r="N577" s="15"/>
    </row>
    <row r="578" spans="14:14" ht="13.8" x14ac:dyDescent="0.3">
      <c r="N578" s="15"/>
    </row>
    <row r="579" spans="14:14" ht="13.8" x14ac:dyDescent="0.3">
      <c r="N579" s="15"/>
    </row>
    <row r="580" spans="14:14" ht="13.8" x14ac:dyDescent="0.3">
      <c r="N580" s="15"/>
    </row>
    <row r="581" spans="14:14" ht="13.8" x14ac:dyDescent="0.3">
      <c r="N581" s="15"/>
    </row>
    <row r="582" spans="14:14" ht="13.8" x14ac:dyDescent="0.3">
      <c r="N582" s="15"/>
    </row>
    <row r="583" spans="14:14" ht="13.8" x14ac:dyDescent="0.3">
      <c r="N583" s="15"/>
    </row>
    <row r="584" spans="14:14" ht="13.8" x14ac:dyDescent="0.3">
      <c r="N584" s="15"/>
    </row>
    <row r="585" spans="14:14" ht="13.8" x14ac:dyDescent="0.3">
      <c r="N585" s="15"/>
    </row>
    <row r="586" spans="14:14" ht="13.8" x14ac:dyDescent="0.3">
      <c r="N586" s="15"/>
    </row>
    <row r="587" spans="14:14" ht="13.8" x14ac:dyDescent="0.3">
      <c r="N587" s="15"/>
    </row>
    <row r="588" spans="14:14" ht="13.8" x14ac:dyDescent="0.3">
      <c r="N588" s="15"/>
    </row>
    <row r="589" spans="14:14" ht="13.8" x14ac:dyDescent="0.3">
      <c r="N589" s="15"/>
    </row>
    <row r="590" spans="14:14" ht="13.8" x14ac:dyDescent="0.3">
      <c r="N590" s="15"/>
    </row>
    <row r="591" spans="14:14" ht="13.8" x14ac:dyDescent="0.3">
      <c r="N591" s="15"/>
    </row>
    <row r="592" spans="14:14" ht="13.8" x14ac:dyDescent="0.3">
      <c r="N592" s="15"/>
    </row>
    <row r="593" spans="14:14" ht="13.8" x14ac:dyDescent="0.3">
      <c r="N593" s="15"/>
    </row>
    <row r="594" spans="14:14" ht="13.8" x14ac:dyDescent="0.3">
      <c r="N594" s="15"/>
    </row>
    <row r="595" spans="14:14" ht="13.8" x14ac:dyDescent="0.3">
      <c r="N595" s="15"/>
    </row>
    <row r="596" spans="14:14" ht="13.8" x14ac:dyDescent="0.3">
      <c r="N596" s="15"/>
    </row>
    <row r="597" spans="14:14" ht="13.8" x14ac:dyDescent="0.3">
      <c r="N597" s="15"/>
    </row>
    <row r="598" spans="14:14" ht="13.8" x14ac:dyDescent="0.3">
      <c r="N598" s="15"/>
    </row>
    <row r="599" spans="14:14" ht="13.8" x14ac:dyDescent="0.3">
      <c r="N599" s="15"/>
    </row>
    <row r="600" spans="14:14" ht="13.8" x14ac:dyDescent="0.3">
      <c r="N600" s="15"/>
    </row>
    <row r="601" spans="14:14" ht="13.8" x14ac:dyDescent="0.3">
      <c r="N601" s="15"/>
    </row>
    <row r="602" spans="14:14" ht="13.8" x14ac:dyDescent="0.3">
      <c r="N602" s="15"/>
    </row>
    <row r="603" spans="14:14" ht="13.8" x14ac:dyDescent="0.3">
      <c r="N603" s="15"/>
    </row>
    <row r="604" spans="14:14" ht="13.8" x14ac:dyDescent="0.3">
      <c r="N604" s="15"/>
    </row>
    <row r="605" spans="14:14" ht="13.8" x14ac:dyDescent="0.3">
      <c r="N605" s="15"/>
    </row>
    <row r="606" spans="14:14" ht="13.8" x14ac:dyDescent="0.3">
      <c r="N606" s="15"/>
    </row>
    <row r="607" spans="14:14" ht="13.8" x14ac:dyDescent="0.3">
      <c r="N607" s="15"/>
    </row>
    <row r="608" spans="14:14" ht="13.8" x14ac:dyDescent="0.3">
      <c r="N608" s="15"/>
    </row>
    <row r="609" spans="14:14" ht="13.8" x14ac:dyDescent="0.3">
      <c r="N609" s="15"/>
    </row>
    <row r="610" spans="14:14" ht="13.8" x14ac:dyDescent="0.3">
      <c r="N610" s="15"/>
    </row>
    <row r="611" spans="14:14" ht="13.8" x14ac:dyDescent="0.3">
      <c r="N611" s="15"/>
    </row>
    <row r="612" spans="14:14" ht="13.8" x14ac:dyDescent="0.3">
      <c r="N612" s="15"/>
    </row>
    <row r="613" spans="14:14" ht="13.8" x14ac:dyDescent="0.3">
      <c r="N613" s="15"/>
    </row>
    <row r="614" spans="14:14" ht="13.8" x14ac:dyDescent="0.3">
      <c r="N614" s="15"/>
    </row>
    <row r="615" spans="14:14" ht="13.8" x14ac:dyDescent="0.3">
      <c r="N615" s="15"/>
    </row>
    <row r="616" spans="14:14" ht="13.8" x14ac:dyDescent="0.3">
      <c r="N616" s="15"/>
    </row>
    <row r="617" spans="14:14" ht="13.8" x14ac:dyDescent="0.3">
      <c r="N617" s="15"/>
    </row>
    <row r="618" spans="14:14" ht="13.8" x14ac:dyDescent="0.3">
      <c r="N618" s="15"/>
    </row>
    <row r="619" spans="14:14" ht="13.8" x14ac:dyDescent="0.3">
      <c r="N619" s="15"/>
    </row>
    <row r="620" spans="14:14" ht="13.8" x14ac:dyDescent="0.3">
      <c r="N620" s="15"/>
    </row>
    <row r="621" spans="14:14" ht="13.8" x14ac:dyDescent="0.3">
      <c r="N621" s="15"/>
    </row>
    <row r="622" spans="14:14" ht="13.8" x14ac:dyDescent="0.3">
      <c r="N622" s="15"/>
    </row>
    <row r="623" spans="14:14" ht="13.8" x14ac:dyDescent="0.3">
      <c r="N623" s="15"/>
    </row>
    <row r="624" spans="14:14" ht="13.8" x14ac:dyDescent="0.3">
      <c r="N624" s="15"/>
    </row>
    <row r="625" spans="14:14" ht="13.8" x14ac:dyDescent="0.3">
      <c r="N625" s="15"/>
    </row>
    <row r="626" spans="14:14" ht="13.8" x14ac:dyDescent="0.3">
      <c r="N626" s="15"/>
    </row>
    <row r="627" spans="14:14" ht="13.8" x14ac:dyDescent="0.3">
      <c r="N627" s="15"/>
    </row>
    <row r="628" spans="14:14" ht="13.8" x14ac:dyDescent="0.3">
      <c r="N628" s="15"/>
    </row>
    <row r="629" spans="14:14" ht="13.8" x14ac:dyDescent="0.3">
      <c r="N629" s="15"/>
    </row>
    <row r="630" spans="14:14" ht="13.8" x14ac:dyDescent="0.3">
      <c r="N630" s="15"/>
    </row>
    <row r="631" spans="14:14" ht="13.8" x14ac:dyDescent="0.3">
      <c r="N631" s="15"/>
    </row>
    <row r="632" spans="14:14" ht="13.8" x14ac:dyDescent="0.3">
      <c r="N632" s="15"/>
    </row>
    <row r="633" spans="14:14" ht="13.8" x14ac:dyDescent="0.3">
      <c r="N633" s="15"/>
    </row>
    <row r="634" spans="14:14" ht="13.8" x14ac:dyDescent="0.3">
      <c r="N634" s="15"/>
    </row>
    <row r="635" spans="14:14" ht="13.8" x14ac:dyDescent="0.3">
      <c r="N635" s="15"/>
    </row>
    <row r="636" spans="14:14" ht="13.8" x14ac:dyDescent="0.3">
      <c r="N636" s="15"/>
    </row>
    <row r="637" spans="14:14" ht="13.8" x14ac:dyDescent="0.3">
      <c r="N637" s="15"/>
    </row>
    <row r="638" spans="14:14" ht="13.8" x14ac:dyDescent="0.3">
      <c r="N638" s="15"/>
    </row>
    <row r="639" spans="14:14" ht="13.8" x14ac:dyDescent="0.3">
      <c r="N639" s="15"/>
    </row>
    <row r="640" spans="14:14" ht="13.8" x14ac:dyDescent="0.3">
      <c r="N640" s="15"/>
    </row>
    <row r="641" spans="14:14" ht="13.8" x14ac:dyDescent="0.3">
      <c r="N641" s="15"/>
    </row>
    <row r="642" spans="14:14" ht="13.8" x14ac:dyDescent="0.3">
      <c r="N642" s="15"/>
    </row>
    <row r="643" spans="14:14" ht="13.8" x14ac:dyDescent="0.3">
      <c r="N643" s="15"/>
    </row>
    <row r="644" spans="14:14" ht="13.8" x14ac:dyDescent="0.3">
      <c r="N644" s="15"/>
    </row>
    <row r="645" spans="14:14" ht="13.8" x14ac:dyDescent="0.3">
      <c r="N645" s="15"/>
    </row>
    <row r="646" spans="14:14" ht="13.8" x14ac:dyDescent="0.3">
      <c r="N646" s="15"/>
    </row>
    <row r="647" spans="14:14" ht="13.8" x14ac:dyDescent="0.3">
      <c r="N647" s="15"/>
    </row>
    <row r="648" spans="14:14" ht="13.8" x14ac:dyDescent="0.3">
      <c r="N648" s="15"/>
    </row>
    <row r="649" spans="14:14" ht="13.8" x14ac:dyDescent="0.3">
      <c r="N649" s="15"/>
    </row>
    <row r="650" spans="14:14" ht="13.8" x14ac:dyDescent="0.3">
      <c r="N650" s="15"/>
    </row>
    <row r="651" spans="14:14" ht="13.8" x14ac:dyDescent="0.3">
      <c r="N651" s="15"/>
    </row>
    <row r="652" spans="14:14" ht="13.8" x14ac:dyDescent="0.3">
      <c r="N652" s="15"/>
    </row>
    <row r="653" spans="14:14" ht="13.8" x14ac:dyDescent="0.3">
      <c r="N653" s="15"/>
    </row>
    <row r="654" spans="14:14" ht="13.8" x14ac:dyDescent="0.3">
      <c r="N654" s="15"/>
    </row>
    <row r="655" spans="14:14" ht="13.8" x14ac:dyDescent="0.3">
      <c r="N655" s="15"/>
    </row>
    <row r="656" spans="14:14" ht="13.8" x14ac:dyDescent="0.3">
      <c r="N656" s="15"/>
    </row>
    <row r="657" spans="14:14" ht="13.8" x14ac:dyDescent="0.3">
      <c r="N657" s="15"/>
    </row>
    <row r="658" spans="14:14" ht="13.8" x14ac:dyDescent="0.3">
      <c r="N658" s="15"/>
    </row>
    <row r="659" spans="14:14" ht="13.8" x14ac:dyDescent="0.3">
      <c r="N659" s="15"/>
    </row>
    <row r="660" spans="14:14" ht="13.8" x14ac:dyDescent="0.3">
      <c r="N660" s="15"/>
    </row>
    <row r="661" spans="14:14" ht="13.8" x14ac:dyDescent="0.3">
      <c r="N661" s="15"/>
    </row>
    <row r="662" spans="14:14" ht="13.8" x14ac:dyDescent="0.3">
      <c r="N662" s="15"/>
    </row>
    <row r="663" spans="14:14" ht="13.8" x14ac:dyDescent="0.3">
      <c r="N663" s="15"/>
    </row>
    <row r="664" spans="14:14" ht="13.8" x14ac:dyDescent="0.3">
      <c r="N664" s="15"/>
    </row>
    <row r="665" spans="14:14" ht="13.8" x14ac:dyDescent="0.3">
      <c r="N665" s="15"/>
    </row>
    <row r="666" spans="14:14" ht="13.8" x14ac:dyDescent="0.3">
      <c r="N666" s="15"/>
    </row>
    <row r="667" spans="14:14" ht="13.8" x14ac:dyDescent="0.3">
      <c r="N667" s="15"/>
    </row>
    <row r="668" spans="14:14" ht="13.8" x14ac:dyDescent="0.3">
      <c r="N668" s="15"/>
    </row>
    <row r="669" spans="14:14" ht="13.8" x14ac:dyDescent="0.3">
      <c r="N669" s="15"/>
    </row>
    <row r="670" spans="14:14" ht="13.8" x14ac:dyDescent="0.3">
      <c r="N670" s="15"/>
    </row>
    <row r="671" spans="14:14" ht="13.8" x14ac:dyDescent="0.3">
      <c r="N671" s="15"/>
    </row>
    <row r="672" spans="14:14" ht="13.8" x14ac:dyDescent="0.3">
      <c r="N672" s="15"/>
    </row>
    <row r="673" spans="14:14" ht="13.8" x14ac:dyDescent="0.3">
      <c r="N673" s="15"/>
    </row>
    <row r="674" spans="14:14" ht="13.8" x14ac:dyDescent="0.3">
      <c r="N674" s="15"/>
    </row>
    <row r="675" spans="14:14" ht="13.8" x14ac:dyDescent="0.3">
      <c r="N675" s="15"/>
    </row>
    <row r="676" spans="14:14" ht="13.8" x14ac:dyDescent="0.3">
      <c r="N676" s="15"/>
    </row>
    <row r="677" spans="14:14" ht="13.8" x14ac:dyDescent="0.3">
      <c r="N677" s="15"/>
    </row>
    <row r="678" spans="14:14" ht="13.8" x14ac:dyDescent="0.3">
      <c r="N678" s="15"/>
    </row>
    <row r="679" spans="14:14" ht="13.8" x14ac:dyDescent="0.3">
      <c r="N679" s="15"/>
    </row>
    <row r="680" spans="14:14" ht="13.8" x14ac:dyDescent="0.3">
      <c r="N680" s="15"/>
    </row>
    <row r="681" spans="14:14" ht="13.8" x14ac:dyDescent="0.3">
      <c r="N681" s="15"/>
    </row>
    <row r="682" spans="14:14" ht="13.8" x14ac:dyDescent="0.3">
      <c r="N682" s="15"/>
    </row>
    <row r="683" spans="14:14" ht="13.8" x14ac:dyDescent="0.3">
      <c r="N683" s="15"/>
    </row>
    <row r="684" spans="14:14" ht="13.8" x14ac:dyDescent="0.3">
      <c r="N684" s="15"/>
    </row>
    <row r="685" spans="14:14" ht="13.8" x14ac:dyDescent="0.3">
      <c r="N685" s="15"/>
    </row>
    <row r="686" spans="14:14" ht="13.8" x14ac:dyDescent="0.3">
      <c r="N686" s="15"/>
    </row>
    <row r="687" spans="14:14" ht="13.8" x14ac:dyDescent="0.3">
      <c r="N687" s="15"/>
    </row>
    <row r="688" spans="14:14" ht="13.8" x14ac:dyDescent="0.3">
      <c r="N688" s="15"/>
    </row>
    <row r="689" spans="14:14" ht="13.8" x14ac:dyDescent="0.3">
      <c r="N689" s="15"/>
    </row>
    <row r="690" spans="14:14" ht="13.8" x14ac:dyDescent="0.3">
      <c r="N690" s="15"/>
    </row>
    <row r="691" spans="14:14" ht="13.8" x14ac:dyDescent="0.3">
      <c r="N691" s="15"/>
    </row>
    <row r="692" spans="14:14" ht="13.8" x14ac:dyDescent="0.3">
      <c r="N692" s="15"/>
    </row>
    <row r="693" spans="14:14" ht="13.8" x14ac:dyDescent="0.3">
      <c r="N693" s="15"/>
    </row>
    <row r="694" spans="14:14" ht="13.8" x14ac:dyDescent="0.3">
      <c r="N694" s="15"/>
    </row>
    <row r="695" spans="14:14" ht="13.8" x14ac:dyDescent="0.3">
      <c r="N695" s="15"/>
    </row>
    <row r="696" spans="14:14" ht="13.8" x14ac:dyDescent="0.3">
      <c r="N696" s="15"/>
    </row>
    <row r="697" spans="14:14" ht="13.8" x14ac:dyDescent="0.3">
      <c r="N697" s="15"/>
    </row>
    <row r="698" spans="14:14" ht="13.8" x14ac:dyDescent="0.3">
      <c r="N698" s="15"/>
    </row>
    <row r="699" spans="14:14" ht="13.8" x14ac:dyDescent="0.3">
      <c r="N699" s="15"/>
    </row>
    <row r="700" spans="14:14" ht="13.8" x14ac:dyDescent="0.3">
      <c r="N700" s="15"/>
    </row>
    <row r="701" spans="14:14" ht="13.8" x14ac:dyDescent="0.3">
      <c r="N701" s="15"/>
    </row>
    <row r="702" spans="14:14" ht="13.8" x14ac:dyDescent="0.3">
      <c r="N702" s="15"/>
    </row>
    <row r="703" spans="14:14" ht="13.8" x14ac:dyDescent="0.3">
      <c r="N703" s="15"/>
    </row>
    <row r="704" spans="14:14" ht="13.8" x14ac:dyDescent="0.3">
      <c r="N704" s="15"/>
    </row>
    <row r="705" spans="14:14" ht="13.8" x14ac:dyDescent="0.3">
      <c r="N705" s="15"/>
    </row>
    <row r="706" spans="14:14" ht="13.8" x14ac:dyDescent="0.3">
      <c r="N706" s="15"/>
    </row>
    <row r="707" spans="14:14" ht="13.8" x14ac:dyDescent="0.3">
      <c r="N707" s="15"/>
    </row>
    <row r="708" spans="14:14" ht="13.8" x14ac:dyDescent="0.3">
      <c r="N708" s="15"/>
    </row>
    <row r="709" spans="14:14" ht="13.8" x14ac:dyDescent="0.3">
      <c r="N709" s="15"/>
    </row>
    <row r="710" spans="14:14" ht="13.8" x14ac:dyDescent="0.3">
      <c r="N710" s="15"/>
    </row>
    <row r="711" spans="14:14" ht="13.8" x14ac:dyDescent="0.3">
      <c r="N711" s="15"/>
    </row>
    <row r="712" spans="14:14" ht="13.8" x14ac:dyDescent="0.3">
      <c r="N712" s="15"/>
    </row>
    <row r="713" spans="14:14" ht="13.8" x14ac:dyDescent="0.3">
      <c r="N713" s="15"/>
    </row>
    <row r="714" spans="14:14" ht="13.8" x14ac:dyDescent="0.3">
      <c r="N714" s="15"/>
    </row>
    <row r="715" spans="14:14" ht="13.8" x14ac:dyDescent="0.3">
      <c r="N715" s="15"/>
    </row>
    <row r="716" spans="14:14" ht="13.8" x14ac:dyDescent="0.3">
      <c r="N716" s="15"/>
    </row>
    <row r="717" spans="14:14" ht="13.8" x14ac:dyDescent="0.3">
      <c r="N717" s="15"/>
    </row>
    <row r="718" spans="14:14" ht="13.8" x14ac:dyDescent="0.3">
      <c r="N718" s="15"/>
    </row>
    <row r="719" spans="14:14" ht="13.8" x14ac:dyDescent="0.3">
      <c r="N719" s="15"/>
    </row>
    <row r="720" spans="14:14" ht="13.8" x14ac:dyDescent="0.3">
      <c r="N720" s="15"/>
    </row>
    <row r="721" spans="14:14" ht="13.8" x14ac:dyDescent="0.3">
      <c r="N721" s="15"/>
    </row>
    <row r="722" spans="14:14" ht="13.8" x14ac:dyDescent="0.3">
      <c r="N722" s="15"/>
    </row>
    <row r="723" spans="14:14" ht="13.8" x14ac:dyDescent="0.3">
      <c r="N723" s="15"/>
    </row>
    <row r="724" spans="14:14" ht="13.8" x14ac:dyDescent="0.3">
      <c r="N724" s="15"/>
    </row>
    <row r="725" spans="14:14" ht="13.8" x14ac:dyDescent="0.3">
      <c r="N725" s="15"/>
    </row>
    <row r="726" spans="14:14" ht="13.8" x14ac:dyDescent="0.3">
      <c r="N726" s="15"/>
    </row>
    <row r="727" spans="14:14" ht="13.8" x14ac:dyDescent="0.3">
      <c r="N727" s="15"/>
    </row>
    <row r="728" spans="14:14" ht="13.8" x14ac:dyDescent="0.3">
      <c r="N728" s="15"/>
    </row>
    <row r="729" spans="14:14" ht="13.8" x14ac:dyDescent="0.3">
      <c r="N729" s="15"/>
    </row>
    <row r="730" spans="14:14" ht="13.8" x14ac:dyDescent="0.3">
      <c r="N730" s="15"/>
    </row>
    <row r="731" spans="14:14" ht="13.8" x14ac:dyDescent="0.3">
      <c r="N731" s="15"/>
    </row>
    <row r="732" spans="14:14" ht="13.8" x14ac:dyDescent="0.3">
      <c r="N732" s="15"/>
    </row>
    <row r="733" spans="14:14" ht="13.8" x14ac:dyDescent="0.3">
      <c r="N733" s="15"/>
    </row>
    <row r="734" spans="14:14" ht="13.8" x14ac:dyDescent="0.3">
      <c r="N734" s="15"/>
    </row>
    <row r="735" spans="14:14" ht="13.8" x14ac:dyDescent="0.3">
      <c r="N735" s="15"/>
    </row>
    <row r="736" spans="14:14" ht="13.8" x14ac:dyDescent="0.3">
      <c r="N736" s="15"/>
    </row>
    <row r="737" spans="14:14" ht="13.8" x14ac:dyDescent="0.3">
      <c r="N737" s="15"/>
    </row>
    <row r="738" spans="14:14" ht="13.8" x14ac:dyDescent="0.3">
      <c r="N738" s="15"/>
    </row>
    <row r="739" spans="14:14" ht="13.8" x14ac:dyDescent="0.3">
      <c r="N739" s="15"/>
    </row>
    <row r="740" spans="14:14" ht="13.8" x14ac:dyDescent="0.3">
      <c r="N740" s="15"/>
    </row>
    <row r="741" spans="14:14" ht="13.8" x14ac:dyDescent="0.3">
      <c r="N741" s="15"/>
    </row>
    <row r="742" spans="14:14" ht="13.8" x14ac:dyDescent="0.3">
      <c r="N742" s="15"/>
    </row>
    <row r="743" spans="14:14" ht="13.8" x14ac:dyDescent="0.3">
      <c r="N743" s="15"/>
    </row>
    <row r="744" spans="14:14" ht="13.8" x14ac:dyDescent="0.3">
      <c r="N744" s="15"/>
    </row>
    <row r="745" spans="14:14" ht="13.8" x14ac:dyDescent="0.3">
      <c r="N745" s="15"/>
    </row>
    <row r="746" spans="14:14" ht="13.8" x14ac:dyDescent="0.3">
      <c r="N746" s="15"/>
    </row>
    <row r="747" spans="14:14" ht="13.8" x14ac:dyDescent="0.3">
      <c r="N747" s="15"/>
    </row>
    <row r="748" spans="14:14" ht="13.8" x14ac:dyDescent="0.3">
      <c r="N748" s="15"/>
    </row>
    <row r="749" spans="14:14" ht="13.8" x14ac:dyDescent="0.3">
      <c r="N749" s="15"/>
    </row>
    <row r="750" spans="14:14" ht="13.8" x14ac:dyDescent="0.3">
      <c r="N750" s="15"/>
    </row>
    <row r="751" spans="14:14" ht="13.8" x14ac:dyDescent="0.3">
      <c r="N751" s="15"/>
    </row>
    <row r="752" spans="14:14" ht="13.8" x14ac:dyDescent="0.3">
      <c r="N752" s="15"/>
    </row>
    <row r="753" spans="14:14" ht="13.8" x14ac:dyDescent="0.3">
      <c r="N753" s="15"/>
    </row>
    <row r="754" spans="14:14" ht="13.8" x14ac:dyDescent="0.3">
      <c r="N754" s="15"/>
    </row>
    <row r="755" spans="14:14" ht="13.8" x14ac:dyDescent="0.3">
      <c r="N755" s="15"/>
    </row>
    <row r="756" spans="14:14" ht="13.8" x14ac:dyDescent="0.3">
      <c r="N756" s="15"/>
    </row>
    <row r="757" spans="14:14" ht="13.8" x14ac:dyDescent="0.3">
      <c r="N757" s="15"/>
    </row>
    <row r="758" spans="14:14" ht="13.8" x14ac:dyDescent="0.3">
      <c r="N758" s="15"/>
    </row>
    <row r="759" spans="14:14" ht="13.8" x14ac:dyDescent="0.3">
      <c r="N759" s="15"/>
    </row>
    <row r="760" spans="14:14" ht="13.8" x14ac:dyDescent="0.3">
      <c r="N760" s="15"/>
    </row>
    <row r="761" spans="14:14" ht="13.8" x14ac:dyDescent="0.3">
      <c r="N761" s="15"/>
    </row>
    <row r="762" spans="14:14" ht="13.8" x14ac:dyDescent="0.3">
      <c r="N762" s="15"/>
    </row>
    <row r="763" spans="14:14" ht="13.8" x14ac:dyDescent="0.3">
      <c r="N763" s="15"/>
    </row>
    <row r="764" spans="14:14" ht="13.8" x14ac:dyDescent="0.3">
      <c r="N764" s="15"/>
    </row>
    <row r="765" spans="14:14" ht="13.8" x14ac:dyDescent="0.3">
      <c r="N765" s="15"/>
    </row>
    <row r="766" spans="14:14" ht="13.8" x14ac:dyDescent="0.3">
      <c r="N766" s="15"/>
    </row>
    <row r="767" spans="14:14" ht="13.8" x14ac:dyDescent="0.3">
      <c r="N767" s="15"/>
    </row>
    <row r="768" spans="14:14" ht="13.8" x14ac:dyDescent="0.3">
      <c r="N768" s="15"/>
    </row>
    <row r="769" spans="14:14" ht="13.8" x14ac:dyDescent="0.3">
      <c r="N769" s="15"/>
    </row>
    <row r="770" spans="14:14" ht="13.8" x14ac:dyDescent="0.3">
      <c r="N770" s="15"/>
    </row>
    <row r="771" spans="14:14" ht="13.8" x14ac:dyDescent="0.3">
      <c r="N771" s="15"/>
    </row>
    <row r="772" spans="14:14" ht="13.8" x14ac:dyDescent="0.3">
      <c r="N772" s="15"/>
    </row>
    <row r="773" spans="14:14" ht="13.8" x14ac:dyDescent="0.3">
      <c r="N773" s="15"/>
    </row>
    <row r="774" spans="14:14" ht="13.8" x14ac:dyDescent="0.3">
      <c r="N774" s="15"/>
    </row>
    <row r="775" spans="14:14" ht="13.8" x14ac:dyDescent="0.3">
      <c r="N775" s="15"/>
    </row>
    <row r="776" spans="14:14" ht="13.8" x14ac:dyDescent="0.3">
      <c r="N776" s="15"/>
    </row>
    <row r="777" spans="14:14" ht="13.8" x14ac:dyDescent="0.3">
      <c r="N777" s="15"/>
    </row>
    <row r="778" spans="14:14" ht="13.8" x14ac:dyDescent="0.3">
      <c r="N778" s="15"/>
    </row>
    <row r="779" spans="14:14" ht="13.8" x14ac:dyDescent="0.3">
      <c r="N779" s="15"/>
    </row>
    <row r="780" spans="14:14" ht="13.8" x14ac:dyDescent="0.3">
      <c r="N780" s="15"/>
    </row>
    <row r="781" spans="14:14" ht="13.8" x14ac:dyDescent="0.3">
      <c r="N781" s="15"/>
    </row>
    <row r="782" spans="14:14" ht="13.8" x14ac:dyDescent="0.3">
      <c r="N782" s="15"/>
    </row>
    <row r="783" spans="14:14" ht="13.8" x14ac:dyDescent="0.3">
      <c r="N783" s="15"/>
    </row>
    <row r="784" spans="14:14" ht="13.8" x14ac:dyDescent="0.3">
      <c r="N784" s="15"/>
    </row>
    <row r="785" spans="14:14" ht="13.8" x14ac:dyDescent="0.3">
      <c r="N785" s="15"/>
    </row>
    <row r="786" spans="14:14" ht="13.8" x14ac:dyDescent="0.3">
      <c r="N786" s="15"/>
    </row>
    <row r="787" spans="14:14" ht="13.8" x14ac:dyDescent="0.3">
      <c r="N787" s="15"/>
    </row>
    <row r="788" spans="14:14" ht="13.8" x14ac:dyDescent="0.3">
      <c r="N788" s="15"/>
    </row>
    <row r="789" spans="14:14" ht="13.8" x14ac:dyDescent="0.3">
      <c r="N789" s="15"/>
    </row>
    <row r="790" spans="14:14" ht="13.8" x14ac:dyDescent="0.3">
      <c r="N790" s="15"/>
    </row>
    <row r="791" spans="14:14" ht="13.8" x14ac:dyDescent="0.3">
      <c r="N791" s="15"/>
    </row>
    <row r="792" spans="14:14" ht="13.8" x14ac:dyDescent="0.3">
      <c r="N792" s="15"/>
    </row>
    <row r="793" spans="14:14" ht="13.8" x14ac:dyDescent="0.3">
      <c r="N793" s="15"/>
    </row>
    <row r="794" spans="14:14" ht="13.8" x14ac:dyDescent="0.3">
      <c r="N794" s="15"/>
    </row>
    <row r="795" spans="14:14" ht="13.8" x14ac:dyDescent="0.3">
      <c r="N795" s="15"/>
    </row>
    <row r="796" spans="14:14" ht="13.8" x14ac:dyDescent="0.3">
      <c r="N796" s="15"/>
    </row>
    <row r="797" spans="14:14" ht="13.8" x14ac:dyDescent="0.3">
      <c r="N797" s="15"/>
    </row>
    <row r="798" spans="14:14" ht="13.8" x14ac:dyDescent="0.3">
      <c r="N798" s="15"/>
    </row>
    <row r="799" spans="14:14" ht="13.8" x14ac:dyDescent="0.3">
      <c r="N799" s="15"/>
    </row>
    <row r="800" spans="14:14" ht="13.8" x14ac:dyDescent="0.3">
      <c r="N800" s="15"/>
    </row>
    <row r="801" spans="14:14" ht="13.8" x14ac:dyDescent="0.3">
      <c r="N801" s="15"/>
    </row>
    <row r="802" spans="14:14" ht="13.8" x14ac:dyDescent="0.3">
      <c r="N802" s="15"/>
    </row>
    <row r="803" spans="14:14" ht="13.8" x14ac:dyDescent="0.3">
      <c r="N803" s="15"/>
    </row>
    <row r="804" spans="14:14" ht="13.8" x14ac:dyDescent="0.3">
      <c r="N804" s="15"/>
    </row>
    <row r="805" spans="14:14" ht="13.8" x14ac:dyDescent="0.3">
      <c r="N805" s="15"/>
    </row>
    <row r="806" spans="14:14" ht="13.8" x14ac:dyDescent="0.3">
      <c r="N806" s="15"/>
    </row>
    <row r="807" spans="14:14" ht="13.8" x14ac:dyDescent="0.3">
      <c r="N807" s="15"/>
    </row>
    <row r="808" spans="14:14" ht="13.8" x14ac:dyDescent="0.3">
      <c r="N808" s="15"/>
    </row>
    <row r="809" spans="14:14" ht="13.8" x14ac:dyDescent="0.3">
      <c r="N809" s="15"/>
    </row>
    <row r="810" spans="14:14" ht="13.8" x14ac:dyDescent="0.3">
      <c r="N810" s="15"/>
    </row>
    <row r="811" spans="14:14" ht="13.8" x14ac:dyDescent="0.3">
      <c r="N811" s="15"/>
    </row>
    <row r="812" spans="14:14" ht="13.8" x14ac:dyDescent="0.3">
      <c r="N812" s="15"/>
    </row>
    <row r="813" spans="14:14" ht="13.8" x14ac:dyDescent="0.3">
      <c r="N813" s="15"/>
    </row>
    <row r="814" spans="14:14" ht="13.8" x14ac:dyDescent="0.3">
      <c r="N814" s="15"/>
    </row>
    <row r="815" spans="14:14" ht="13.8" x14ac:dyDescent="0.3">
      <c r="N815" s="15"/>
    </row>
    <row r="816" spans="14:14" ht="13.8" x14ac:dyDescent="0.3">
      <c r="N816" s="15"/>
    </row>
    <row r="817" spans="14:14" ht="13.8" x14ac:dyDescent="0.3">
      <c r="N817" s="15"/>
    </row>
    <row r="818" spans="14:14" ht="13.8" x14ac:dyDescent="0.3">
      <c r="N818" s="15"/>
    </row>
    <row r="819" spans="14:14" ht="13.8" x14ac:dyDescent="0.3">
      <c r="N819" s="15"/>
    </row>
    <row r="820" spans="14:14" ht="13.8" x14ac:dyDescent="0.3">
      <c r="N820" s="15"/>
    </row>
    <row r="821" spans="14:14" ht="13.8" x14ac:dyDescent="0.3">
      <c r="N821" s="15"/>
    </row>
    <row r="822" spans="14:14" ht="13.8" x14ac:dyDescent="0.3">
      <c r="N822" s="15"/>
    </row>
    <row r="823" spans="14:14" ht="13.8" x14ac:dyDescent="0.3">
      <c r="N823" s="15"/>
    </row>
    <row r="824" spans="14:14" ht="13.8" x14ac:dyDescent="0.3">
      <c r="N824" s="15"/>
    </row>
    <row r="825" spans="14:14" ht="13.8" x14ac:dyDescent="0.3">
      <c r="N825" s="15"/>
    </row>
    <row r="826" spans="14:14" ht="13.8" x14ac:dyDescent="0.3">
      <c r="N826" s="15"/>
    </row>
    <row r="827" spans="14:14" ht="13.8" x14ac:dyDescent="0.3">
      <c r="N827" s="15"/>
    </row>
    <row r="828" spans="14:14" ht="13.8" x14ac:dyDescent="0.3">
      <c r="N828" s="15"/>
    </row>
    <row r="829" spans="14:14" ht="13.8" x14ac:dyDescent="0.3">
      <c r="N829" s="15"/>
    </row>
    <row r="830" spans="14:14" ht="13.8" x14ac:dyDescent="0.3">
      <c r="N830" s="15"/>
    </row>
    <row r="831" spans="14:14" ht="13.8" x14ac:dyDescent="0.3">
      <c r="N831" s="15"/>
    </row>
    <row r="832" spans="14:14" ht="13.8" x14ac:dyDescent="0.3">
      <c r="N832" s="15"/>
    </row>
    <row r="833" spans="14:14" ht="13.8" x14ac:dyDescent="0.3">
      <c r="N833" s="15"/>
    </row>
    <row r="834" spans="14:14" ht="13.8" x14ac:dyDescent="0.3">
      <c r="N834" s="15"/>
    </row>
    <row r="835" spans="14:14" ht="13.8" x14ac:dyDescent="0.3">
      <c r="N835" s="15"/>
    </row>
    <row r="836" spans="14:14" ht="13.8" x14ac:dyDescent="0.3">
      <c r="N836" s="15"/>
    </row>
    <row r="837" spans="14:14" ht="13.8" x14ac:dyDescent="0.3">
      <c r="N837" s="15"/>
    </row>
    <row r="838" spans="14:14" ht="13.8" x14ac:dyDescent="0.3">
      <c r="N838" s="15"/>
    </row>
    <row r="839" spans="14:14" ht="13.8" x14ac:dyDescent="0.3">
      <c r="N839" s="15"/>
    </row>
    <row r="840" spans="14:14" ht="13.8" x14ac:dyDescent="0.3">
      <c r="N840" s="15"/>
    </row>
    <row r="841" spans="14:14" ht="13.8" x14ac:dyDescent="0.3">
      <c r="N841" s="15"/>
    </row>
    <row r="842" spans="14:14" ht="13.8" x14ac:dyDescent="0.3">
      <c r="N842" s="15"/>
    </row>
    <row r="843" spans="14:14" ht="13.8" x14ac:dyDescent="0.3">
      <c r="N843" s="15"/>
    </row>
  </sheetData>
  <mergeCells count="20">
    <mergeCell ref="A49:G49"/>
    <mergeCell ref="A50:H50"/>
    <mergeCell ref="A5:E5"/>
    <mergeCell ref="A6:H6"/>
    <mergeCell ref="A7:H7"/>
    <mergeCell ref="A8:H8"/>
    <mergeCell ref="A21:E21"/>
    <mergeCell ref="A23:H23"/>
    <mergeCell ref="A36:E36"/>
    <mergeCell ref="F5:H5"/>
    <mergeCell ref="A37:E37"/>
    <mergeCell ref="A38:H40"/>
    <mergeCell ref="A41:H46"/>
    <mergeCell ref="A48:G48"/>
    <mergeCell ref="A1:H1"/>
    <mergeCell ref="A2:H2"/>
    <mergeCell ref="A3:E3"/>
    <mergeCell ref="F3:H3"/>
    <mergeCell ref="A4:E4"/>
    <mergeCell ref="F4:H4"/>
  </mergeCells>
  <printOptions horizontalCentered="1"/>
  <pageMargins left="0.25" right="0.25" top="0.75" bottom="0.75" header="0" footer="0"/>
  <pageSetup paperSize="9" fitToWidth="0" pageOrder="overThenDown"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pageSetUpPr fitToPage="1"/>
  </sheetPr>
  <dimension ref="A1:Z835"/>
  <sheetViews>
    <sheetView workbookViewId="0"/>
  </sheetViews>
  <sheetFormatPr defaultColWidth="12.5546875" defaultRowHeight="15.75" customHeight="1" x14ac:dyDescent="0.25"/>
  <cols>
    <col min="1" max="1" width="5.5546875" customWidth="1"/>
    <col min="2" max="2" width="12.6640625" customWidth="1"/>
    <col min="3" max="3" width="51" customWidth="1"/>
    <col min="4" max="4" width="7.5546875" customWidth="1"/>
    <col min="5" max="5" width="7.109375" customWidth="1"/>
    <col min="6" max="6" width="16.44140625" customWidth="1"/>
    <col min="7" max="7" width="13" customWidth="1"/>
    <col min="8" max="8" width="15.88671875" customWidth="1"/>
    <col min="9" max="9" width="10" customWidth="1"/>
    <col min="10" max="11" width="12.33203125" customWidth="1"/>
    <col min="12" max="12" width="12.5546875" customWidth="1"/>
    <col min="13" max="13" width="12.33203125" customWidth="1"/>
    <col min="14" max="14" width="12.44140625" customWidth="1"/>
    <col min="15" max="16" width="11" customWidth="1"/>
    <col min="17" max="17" width="16.6640625" customWidth="1"/>
    <col min="18" max="26" width="11" customWidth="1"/>
  </cols>
  <sheetData>
    <row r="1" spans="1:26" ht="155.25" customHeight="1" x14ac:dyDescent="0.3">
      <c r="A1" s="94"/>
      <c r="B1" s="95"/>
      <c r="C1" s="95"/>
      <c r="D1" s="95"/>
      <c r="E1" s="95"/>
      <c r="F1" s="95"/>
      <c r="G1" s="95"/>
      <c r="H1" s="95"/>
      <c r="N1" s="15"/>
    </row>
    <row r="2" spans="1:26" ht="65.25" customHeight="1" x14ac:dyDescent="0.25">
      <c r="A2" s="108" t="s">
        <v>197</v>
      </c>
      <c r="B2" s="95"/>
      <c r="C2" s="95"/>
      <c r="D2" s="95"/>
      <c r="E2" s="95"/>
      <c r="F2" s="95"/>
      <c r="G2" s="95"/>
      <c r="H2" s="95"/>
      <c r="I2" s="1"/>
      <c r="J2" s="1"/>
      <c r="K2" s="1"/>
      <c r="L2" s="1"/>
      <c r="M2" s="1"/>
      <c r="N2" s="1"/>
      <c r="O2" s="1"/>
      <c r="P2" s="1"/>
      <c r="Q2" s="1"/>
    </row>
    <row r="3" spans="1:26" ht="13.8" x14ac:dyDescent="0.3">
      <c r="A3" s="111" t="s">
        <v>198</v>
      </c>
      <c r="B3" s="102"/>
      <c r="C3" s="102"/>
      <c r="D3" s="102"/>
      <c r="E3" s="103"/>
      <c r="F3" s="111" t="s">
        <v>1</v>
      </c>
      <c r="G3" s="102"/>
      <c r="H3" s="103"/>
      <c r="I3" s="3"/>
      <c r="J3" s="3"/>
      <c r="K3" s="3"/>
      <c r="L3" s="3"/>
      <c r="M3" s="3"/>
      <c r="N3" s="3"/>
      <c r="O3" s="3"/>
      <c r="P3" s="3"/>
      <c r="Q3" s="3"/>
      <c r="R3" s="4"/>
      <c r="S3" s="4"/>
      <c r="T3" s="4"/>
      <c r="U3" s="4"/>
      <c r="V3" s="4"/>
      <c r="W3" s="4"/>
      <c r="X3" s="4"/>
      <c r="Y3" s="4"/>
      <c r="Z3" s="4"/>
    </row>
    <row r="4" spans="1:26" ht="33.75" customHeight="1" x14ac:dyDescent="0.3">
      <c r="A4" s="111" t="s">
        <v>199</v>
      </c>
      <c r="B4" s="102"/>
      <c r="C4" s="102"/>
      <c r="D4" s="102"/>
      <c r="E4" s="103"/>
      <c r="F4" s="111" t="s">
        <v>3</v>
      </c>
      <c r="G4" s="102"/>
      <c r="H4" s="103"/>
      <c r="I4" s="3"/>
      <c r="J4" s="3"/>
      <c r="K4" s="3"/>
      <c r="L4" s="3"/>
      <c r="M4" s="3"/>
      <c r="N4" s="3"/>
      <c r="O4" s="3"/>
      <c r="P4" s="3"/>
      <c r="Q4" s="3"/>
      <c r="R4" s="4"/>
      <c r="S4" s="4"/>
      <c r="T4" s="4"/>
      <c r="U4" s="4"/>
      <c r="V4" s="4"/>
      <c r="W4" s="4"/>
      <c r="X4" s="4"/>
      <c r="Y4" s="4"/>
      <c r="Z4" s="4"/>
    </row>
    <row r="5" spans="1:26" ht="24.75" customHeight="1" x14ac:dyDescent="0.3">
      <c r="A5" s="111" t="s">
        <v>200</v>
      </c>
      <c r="B5" s="102"/>
      <c r="C5" s="102"/>
      <c r="D5" s="102"/>
      <c r="E5" s="103"/>
      <c r="F5" s="111" t="s">
        <v>4</v>
      </c>
      <c r="G5" s="102"/>
      <c r="H5" s="103"/>
      <c r="I5" s="3"/>
      <c r="J5" s="3"/>
      <c r="K5" s="3"/>
      <c r="L5" s="3"/>
      <c r="M5" s="3"/>
      <c r="N5" s="3"/>
      <c r="O5" s="3"/>
      <c r="P5" s="3"/>
      <c r="Q5" s="3"/>
      <c r="R5" s="4"/>
      <c r="S5" s="4"/>
      <c r="T5" s="4"/>
      <c r="U5" s="4"/>
      <c r="V5" s="4"/>
      <c r="W5" s="4"/>
      <c r="X5" s="4"/>
      <c r="Y5" s="4"/>
      <c r="Z5" s="4"/>
    </row>
    <row r="6" spans="1:26" ht="24.75" customHeight="1" x14ac:dyDescent="0.3">
      <c r="A6" s="100" t="s">
        <v>45</v>
      </c>
      <c r="B6" s="95"/>
      <c r="C6" s="95"/>
      <c r="D6" s="95"/>
      <c r="E6" s="95"/>
      <c r="F6" s="95"/>
      <c r="G6" s="95"/>
      <c r="H6" s="95"/>
      <c r="I6" s="3"/>
      <c r="J6" s="3"/>
      <c r="K6" s="3"/>
      <c r="L6" s="3"/>
      <c r="M6" s="3"/>
      <c r="N6" s="3"/>
      <c r="O6" s="3"/>
      <c r="P6" s="3"/>
      <c r="Q6" s="3"/>
      <c r="R6" s="4"/>
      <c r="S6" s="4"/>
      <c r="T6" s="4"/>
      <c r="U6" s="4"/>
      <c r="V6" s="4"/>
      <c r="W6" s="4"/>
      <c r="X6" s="4"/>
      <c r="Y6" s="4"/>
      <c r="Z6" s="4"/>
    </row>
    <row r="7" spans="1:26" ht="24.75" customHeight="1" x14ac:dyDescent="0.3">
      <c r="A7" s="97"/>
      <c r="B7" s="95"/>
      <c r="C7" s="95"/>
      <c r="D7" s="95"/>
      <c r="E7" s="95"/>
      <c r="F7" s="95"/>
      <c r="G7" s="95"/>
      <c r="H7" s="95"/>
      <c r="I7" s="3"/>
      <c r="J7" s="3"/>
      <c r="K7" s="3"/>
      <c r="L7" s="3"/>
      <c r="M7" s="3"/>
      <c r="N7" s="3"/>
      <c r="R7" s="4"/>
      <c r="S7" s="4"/>
      <c r="T7" s="4"/>
      <c r="U7" s="4"/>
      <c r="V7" s="4"/>
      <c r="W7" s="4"/>
      <c r="X7" s="4"/>
      <c r="Y7" s="4"/>
      <c r="Z7" s="4"/>
    </row>
    <row r="8" spans="1:26" ht="24" customHeight="1" x14ac:dyDescent="0.3">
      <c r="A8" s="101"/>
      <c r="B8" s="102"/>
      <c r="C8" s="102"/>
      <c r="D8" s="102"/>
      <c r="E8" s="102"/>
      <c r="F8" s="102"/>
      <c r="G8" s="102"/>
      <c r="H8" s="103"/>
      <c r="I8" s="10"/>
      <c r="J8" s="9"/>
      <c r="K8" s="9"/>
      <c r="L8" s="9"/>
      <c r="M8" s="9"/>
      <c r="N8" s="16"/>
      <c r="O8" s="17" t="s">
        <v>47</v>
      </c>
      <c r="P8" s="18">
        <f>13000+50000</f>
        <v>63000</v>
      </c>
      <c r="Q8" s="3"/>
      <c r="R8" s="10"/>
      <c r="S8" s="10"/>
      <c r="T8" s="10"/>
      <c r="U8" s="10"/>
      <c r="V8" s="10"/>
      <c r="W8" s="10"/>
      <c r="X8" s="10"/>
      <c r="Y8" s="10"/>
      <c r="Z8" s="10"/>
    </row>
    <row r="9" spans="1:26" ht="36" customHeight="1" x14ac:dyDescent="0.3">
      <c r="A9" s="19" t="s">
        <v>5</v>
      </c>
      <c r="B9" s="19" t="s">
        <v>48</v>
      </c>
      <c r="C9" s="19" t="s">
        <v>49</v>
      </c>
      <c r="D9" s="19" t="s">
        <v>50</v>
      </c>
      <c r="E9" s="19" t="s">
        <v>6</v>
      </c>
      <c r="F9" s="19" t="s">
        <v>7</v>
      </c>
      <c r="G9" s="19" t="s">
        <v>51</v>
      </c>
      <c r="H9" s="19" t="s">
        <v>52</v>
      </c>
      <c r="I9" s="20"/>
      <c r="J9" s="19" t="s">
        <v>53</v>
      </c>
      <c r="K9" s="19" t="s">
        <v>51</v>
      </c>
      <c r="L9" s="19" t="s">
        <v>54</v>
      </c>
      <c r="M9" s="19" t="s">
        <v>55</v>
      </c>
      <c r="N9" s="21"/>
      <c r="O9" s="17" t="s">
        <v>56</v>
      </c>
      <c r="P9" s="22"/>
      <c r="Q9" s="23"/>
      <c r="R9" s="20"/>
      <c r="S9" s="20"/>
      <c r="T9" s="20"/>
      <c r="U9" s="20"/>
      <c r="V9" s="20"/>
      <c r="W9" s="20"/>
      <c r="X9" s="20"/>
      <c r="Y9" s="20"/>
      <c r="Z9" s="20"/>
    </row>
    <row r="10" spans="1:26" ht="27.6" x14ac:dyDescent="0.3">
      <c r="A10" s="7">
        <v>1</v>
      </c>
      <c r="B10" s="33" t="s">
        <v>8</v>
      </c>
      <c r="C10" s="25" t="s">
        <v>201</v>
      </c>
      <c r="D10" s="7" t="s">
        <v>9</v>
      </c>
      <c r="E10" s="13">
        <v>1</v>
      </c>
      <c r="F10" s="13">
        <v>4000000</v>
      </c>
      <c r="G10" s="13">
        <f t="shared" ref="G10:G18" si="0">E10*F10</f>
        <v>4000000</v>
      </c>
      <c r="H10" s="26" t="s">
        <v>10</v>
      </c>
      <c r="I10" s="13"/>
      <c r="J10" s="9">
        <v>2900000</v>
      </c>
      <c r="K10" s="9">
        <f t="shared" ref="K10:K19" si="1">J10*E10</f>
        <v>2900000</v>
      </c>
      <c r="L10" s="9">
        <f t="shared" ref="L10:M10" si="2">F10-J10</f>
        <v>1100000</v>
      </c>
      <c r="M10" s="9">
        <f t="shared" si="2"/>
        <v>1100000</v>
      </c>
      <c r="N10" s="16">
        <f t="shared" ref="N10:N19" si="3">M10/G10</f>
        <v>0.27500000000000002</v>
      </c>
      <c r="O10" s="17" t="s">
        <v>58</v>
      </c>
      <c r="P10" s="22">
        <f>SUM(P8:P9)</f>
        <v>63000</v>
      </c>
      <c r="Q10" s="27">
        <f>P10/G21</f>
        <v>3.7724550898203591E-3</v>
      </c>
      <c r="R10" s="10"/>
      <c r="S10" s="10"/>
      <c r="T10" s="10"/>
      <c r="U10" s="10"/>
      <c r="V10" s="10"/>
      <c r="W10" s="10"/>
      <c r="X10" s="10"/>
      <c r="Y10" s="10"/>
      <c r="Z10" s="10"/>
    </row>
    <row r="11" spans="1:26" ht="31.2" x14ac:dyDescent="0.3">
      <c r="A11" s="7">
        <f t="shared" ref="A11:A19" si="4">A10+1</f>
        <v>2</v>
      </c>
      <c r="B11" s="33" t="s">
        <v>187</v>
      </c>
      <c r="C11" s="25" t="s">
        <v>202</v>
      </c>
      <c r="D11" s="7" t="s">
        <v>9</v>
      </c>
      <c r="E11" s="13">
        <v>1</v>
      </c>
      <c r="F11" s="13">
        <v>400000</v>
      </c>
      <c r="G11" s="13">
        <f t="shared" si="0"/>
        <v>400000</v>
      </c>
      <c r="H11" s="26" t="s">
        <v>20</v>
      </c>
      <c r="I11" s="13"/>
      <c r="J11" s="9">
        <v>240000</v>
      </c>
      <c r="K11" s="9">
        <f t="shared" si="1"/>
        <v>240000</v>
      </c>
      <c r="L11" s="9">
        <f t="shared" ref="L11:M11" si="5">F11-J11</f>
        <v>160000</v>
      </c>
      <c r="M11" s="9">
        <f t="shared" si="5"/>
        <v>160000</v>
      </c>
      <c r="N11" s="16">
        <f t="shared" si="3"/>
        <v>0.4</v>
      </c>
      <c r="O11" s="17" t="s">
        <v>62</v>
      </c>
      <c r="P11" s="22">
        <f>M21-P10</f>
        <v>5872000</v>
      </c>
      <c r="Q11" s="27">
        <f>P11/G21</f>
        <v>0.35161676646706586</v>
      </c>
      <c r="R11" s="10"/>
      <c r="S11" s="10"/>
      <c r="T11" s="10"/>
      <c r="U11" s="10"/>
      <c r="V11" s="10"/>
      <c r="W11" s="10"/>
      <c r="X11" s="10"/>
      <c r="Y11" s="10"/>
      <c r="Z11" s="10"/>
    </row>
    <row r="12" spans="1:26" ht="31.2" x14ac:dyDescent="0.3">
      <c r="A12" s="7">
        <f t="shared" si="4"/>
        <v>3</v>
      </c>
      <c r="B12" s="33" t="s">
        <v>59</v>
      </c>
      <c r="C12" s="25" t="s">
        <v>146</v>
      </c>
      <c r="D12" s="7" t="s">
        <v>9</v>
      </c>
      <c r="E12" s="13">
        <v>1</v>
      </c>
      <c r="F12" s="13">
        <v>2700000</v>
      </c>
      <c r="G12" s="13">
        <f t="shared" si="0"/>
        <v>2700000</v>
      </c>
      <c r="H12" s="26" t="s">
        <v>10</v>
      </c>
      <c r="I12" s="13"/>
      <c r="J12" s="9">
        <v>2350000</v>
      </c>
      <c r="K12" s="9">
        <f t="shared" si="1"/>
        <v>2350000</v>
      </c>
      <c r="L12" s="9">
        <f t="shared" ref="L12:M12" si="6">F12-J12</f>
        <v>350000</v>
      </c>
      <c r="M12" s="9">
        <f t="shared" si="6"/>
        <v>350000</v>
      </c>
      <c r="N12" s="16">
        <f t="shared" si="3"/>
        <v>0.12962962962962962</v>
      </c>
      <c r="O12" s="10"/>
      <c r="P12" s="10"/>
      <c r="Q12" s="10"/>
      <c r="R12" s="10"/>
      <c r="S12" s="10"/>
      <c r="T12" s="10"/>
      <c r="U12" s="10"/>
      <c r="V12" s="10"/>
      <c r="W12" s="10"/>
      <c r="X12" s="10"/>
      <c r="Y12" s="10"/>
      <c r="Z12" s="10"/>
    </row>
    <row r="13" spans="1:26" ht="31.2" x14ac:dyDescent="0.3">
      <c r="A13" s="7">
        <f t="shared" si="4"/>
        <v>4</v>
      </c>
      <c r="B13" s="33" t="s">
        <v>13</v>
      </c>
      <c r="C13" s="25" t="s">
        <v>203</v>
      </c>
      <c r="D13" s="7" t="s">
        <v>9</v>
      </c>
      <c r="E13" s="13">
        <v>1</v>
      </c>
      <c r="F13" s="13">
        <v>1550000</v>
      </c>
      <c r="G13" s="13">
        <f t="shared" si="0"/>
        <v>1550000</v>
      </c>
      <c r="H13" s="26" t="s">
        <v>10</v>
      </c>
      <c r="I13" s="10">
        <f>F13/2</f>
        <v>775000</v>
      </c>
      <c r="J13" s="9">
        <f>590000*2</f>
        <v>1180000</v>
      </c>
      <c r="K13" s="9">
        <f t="shared" si="1"/>
        <v>1180000</v>
      </c>
      <c r="L13" s="9">
        <f t="shared" ref="L13:M13" si="7">F13-J13</f>
        <v>370000</v>
      </c>
      <c r="M13" s="9">
        <f t="shared" si="7"/>
        <v>370000</v>
      </c>
      <c r="N13" s="16">
        <f t="shared" si="3"/>
        <v>0.23870967741935484</v>
      </c>
      <c r="O13" s="10"/>
      <c r="P13" s="10"/>
      <c r="Q13" s="10"/>
      <c r="R13" s="10"/>
      <c r="S13" s="10"/>
      <c r="T13" s="10"/>
      <c r="U13" s="10"/>
      <c r="V13" s="10"/>
      <c r="W13" s="10"/>
      <c r="X13" s="10"/>
      <c r="Y13" s="10"/>
      <c r="Z13" s="10"/>
    </row>
    <row r="14" spans="1:26" ht="31.2" x14ac:dyDescent="0.3">
      <c r="A14" s="7">
        <f t="shared" si="4"/>
        <v>5</v>
      </c>
      <c r="B14" s="33" t="s">
        <v>148</v>
      </c>
      <c r="C14" s="25" t="s">
        <v>136</v>
      </c>
      <c r="D14" s="7" t="s">
        <v>9</v>
      </c>
      <c r="E14" s="13">
        <v>1</v>
      </c>
      <c r="F14" s="13">
        <v>1050000</v>
      </c>
      <c r="G14" s="13">
        <f t="shared" si="0"/>
        <v>1050000</v>
      </c>
      <c r="H14" s="26" t="s">
        <v>10</v>
      </c>
      <c r="I14" s="10"/>
      <c r="J14" s="9">
        <v>730000</v>
      </c>
      <c r="K14" s="9">
        <f t="shared" si="1"/>
        <v>730000</v>
      </c>
      <c r="L14" s="9">
        <f t="shared" ref="L14:M14" si="8">F14-J14</f>
        <v>320000</v>
      </c>
      <c r="M14" s="9">
        <f t="shared" si="8"/>
        <v>320000</v>
      </c>
      <c r="N14" s="16">
        <f t="shared" si="3"/>
        <v>0.30476190476190479</v>
      </c>
      <c r="O14" s="17"/>
      <c r="P14" s="22"/>
      <c r="Q14" s="27"/>
      <c r="R14" s="10"/>
      <c r="S14" s="10"/>
      <c r="T14" s="10"/>
      <c r="U14" s="10"/>
      <c r="V14" s="10"/>
      <c r="W14" s="10"/>
      <c r="X14" s="10"/>
      <c r="Y14" s="10"/>
      <c r="Z14" s="10"/>
    </row>
    <row r="15" spans="1:26" ht="15.6" x14ac:dyDescent="0.3">
      <c r="A15" s="7">
        <f t="shared" si="4"/>
        <v>6</v>
      </c>
      <c r="B15" s="33" t="s">
        <v>17</v>
      </c>
      <c r="C15" s="25" t="s">
        <v>204</v>
      </c>
      <c r="D15" s="7" t="s">
        <v>9</v>
      </c>
      <c r="E15" s="13">
        <v>1</v>
      </c>
      <c r="F15" s="13">
        <v>2210000</v>
      </c>
      <c r="G15" s="13">
        <f t="shared" si="0"/>
        <v>2210000</v>
      </c>
      <c r="H15" s="26" t="s">
        <v>10</v>
      </c>
      <c r="I15" s="13"/>
      <c r="J15" s="9"/>
      <c r="K15" s="9">
        <f t="shared" si="1"/>
        <v>0</v>
      </c>
      <c r="L15" s="9">
        <f t="shared" ref="L15:M15" si="9">F15-J15</f>
        <v>2210000</v>
      </c>
      <c r="M15" s="9">
        <f t="shared" si="9"/>
        <v>2210000</v>
      </c>
      <c r="N15" s="16">
        <f t="shared" si="3"/>
        <v>1</v>
      </c>
      <c r="O15" s="17"/>
      <c r="P15" s="22"/>
      <c r="Q15" s="27"/>
      <c r="R15" s="10"/>
      <c r="S15" s="10"/>
      <c r="T15" s="10"/>
      <c r="U15" s="10"/>
      <c r="V15" s="10"/>
      <c r="W15" s="10"/>
      <c r="X15" s="10"/>
      <c r="Y15" s="10"/>
      <c r="Z15" s="10"/>
    </row>
    <row r="16" spans="1:26" ht="31.2" x14ac:dyDescent="0.3">
      <c r="A16" s="7">
        <f t="shared" si="4"/>
        <v>7</v>
      </c>
      <c r="B16" s="33" t="s">
        <v>18</v>
      </c>
      <c r="C16" s="25" t="s">
        <v>205</v>
      </c>
      <c r="D16" s="7" t="s">
        <v>9</v>
      </c>
      <c r="E16" s="13">
        <v>1</v>
      </c>
      <c r="F16" s="13">
        <v>2400000</v>
      </c>
      <c r="G16" s="13">
        <f t="shared" si="0"/>
        <v>2400000</v>
      </c>
      <c r="H16" s="26" t="s">
        <v>10</v>
      </c>
      <c r="I16" s="13"/>
      <c r="J16" s="9">
        <v>2130000</v>
      </c>
      <c r="K16" s="9">
        <f t="shared" si="1"/>
        <v>2130000</v>
      </c>
      <c r="L16" s="9">
        <f t="shared" ref="L16:M16" si="10">F16-J16</f>
        <v>270000</v>
      </c>
      <c r="M16" s="9">
        <f t="shared" si="10"/>
        <v>270000</v>
      </c>
      <c r="N16" s="16">
        <f t="shared" si="3"/>
        <v>0.1125</v>
      </c>
      <c r="O16" s="10"/>
      <c r="P16" s="10"/>
      <c r="Q16" s="10"/>
      <c r="R16" s="10"/>
      <c r="S16" s="10"/>
      <c r="T16" s="10"/>
      <c r="U16" s="10"/>
      <c r="V16" s="10"/>
      <c r="W16" s="10"/>
      <c r="X16" s="10"/>
      <c r="Y16" s="10"/>
      <c r="Z16" s="10"/>
    </row>
    <row r="17" spans="1:26" ht="31.2" x14ac:dyDescent="0.3">
      <c r="A17" s="7">
        <f t="shared" si="4"/>
        <v>8</v>
      </c>
      <c r="B17" s="33" t="s">
        <v>67</v>
      </c>
      <c r="C17" s="25" t="s">
        <v>206</v>
      </c>
      <c r="D17" s="7" t="s">
        <v>9</v>
      </c>
      <c r="E17" s="13">
        <v>1</v>
      </c>
      <c r="F17" s="13">
        <v>1650000</v>
      </c>
      <c r="G17" s="13">
        <f t="shared" si="0"/>
        <v>1650000</v>
      </c>
      <c r="H17" s="26" t="s">
        <v>10</v>
      </c>
      <c r="I17" s="13"/>
      <c r="J17" s="9">
        <v>700000</v>
      </c>
      <c r="K17" s="9">
        <f t="shared" si="1"/>
        <v>700000</v>
      </c>
      <c r="L17" s="9">
        <f t="shared" ref="L17:M17" si="11">F17-J17</f>
        <v>950000</v>
      </c>
      <c r="M17" s="9">
        <f t="shared" si="11"/>
        <v>950000</v>
      </c>
      <c r="N17" s="16">
        <f t="shared" si="3"/>
        <v>0.5757575757575758</v>
      </c>
      <c r="O17" s="17"/>
      <c r="P17" s="22"/>
      <c r="Q17" s="27"/>
      <c r="R17" s="10"/>
      <c r="S17" s="10"/>
      <c r="T17" s="10"/>
      <c r="U17" s="10"/>
      <c r="V17" s="10"/>
      <c r="W17" s="10"/>
      <c r="X17" s="10"/>
      <c r="Y17" s="10"/>
      <c r="Z17" s="10"/>
    </row>
    <row r="18" spans="1:26" ht="31.2" x14ac:dyDescent="0.3">
      <c r="A18" s="7">
        <f t="shared" si="4"/>
        <v>9</v>
      </c>
      <c r="B18" s="33" t="s">
        <v>29</v>
      </c>
      <c r="C18" s="25" t="s">
        <v>137</v>
      </c>
      <c r="D18" s="7" t="s">
        <v>9</v>
      </c>
      <c r="E18" s="13">
        <v>1</v>
      </c>
      <c r="F18" s="13">
        <v>650000</v>
      </c>
      <c r="G18" s="13">
        <f t="shared" si="0"/>
        <v>650000</v>
      </c>
      <c r="H18" s="26" t="s">
        <v>20</v>
      </c>
      <c r="I18" s="13"/>
      <c r="J18" s="9">
        <v>445000</v>
      </c>
      <c r="K18" s="9">
        <f t="shared" si="1"/>
        <v>445000</v>
      </c>
      <c r="L18" s="9">
        <f t="shared" ref="L18:M18" si="12">F18-J18</f>
        <v>205000</v>
      </c>
      <c r="M18" s="9">
        <f t="shared" si="12"/>
        <v>205000</v>
      </c>
      <c r="N18" s="16">
        <f t="shared" si="3"/>
        <v>0.31538461538461537</v>
      </c>
      <c r="O18" s="17"/>
      <c r="P18" s="22"/>
      <c r="Q18" s="27"/>
      <c r="R18" s="10"/>
      <c r="S18" s="10"/>
      <c r="T18" s="10"/>
      <c r="U18" s="10"/>
      <c r="V18" s="10"/>
      <c r="W18" s="10"/>
      <c r="X18" s="10"/>
      <c r="Y18" s="10"/>
      <c r="Z18" s="10"/>
    </row>
    <row r="19" spans="1:26" ht="31.2" x14ac:dyDescent="0.3">
      <c r="A19" s="7">
        <f t="shared" si="4"/>
        <v>10</v>
      </c>
      <c r="B19" s="33" t="s">
        <v>207</v>
      </c>
      <c r="C19" s="25" t="s">
        <v>208</v>
      </c>
      <c r="D19" s="7" t="s">
        <v>9</v>
      </c>
      <c r="E19" s="13">
        <v>3</v>
      </c>
      <c r="F19" s="13">
        <v>30000</v>
      </c>
      <c r="G19" s="13">
        <f>F19*E19</f>
        <v>90000</v>
      </c>
      <c r="H19" s="26" t="s">
        <v>20</v>
      </c>
      <c r="I19" s="13"/>
      <c r="J19" s="9">
        <v>40000</v>
      </c>
      <c r="K19" s="9">
        <f t="shared" si="1"/>
        <v>120000</v>
      </c>
      <c r="L19" s="9">
        <f t="shared" ref="L19:M19" si="13">F19-J19</f>
        <v>-10000</v>
      </c>
      <c r="M19" s="9">
        <f t="shared" si="13"/>
        <v>-30000</v>
      </c>
      <c r="N19" s="16">
        <f t="shared" si="3"/>
        <v>-0.33333333333333331</v>
      </c>
      <c r="O19" s="17"/>
      <c r="P19" s="22"/>
      <c r="Q19" s="27"/>
      <c r="R19" s="10"/>
      <c r="S19" s="10"/>
      <c r="T19" s="10"/>
      <c r="U19" s="10"/>
      <c r="V19" s="10"/>
      <c r="W19" s="10"/>
      <c r="X19" s="10"/>
      <c r="Y19" s="10"/>
      <c r="Z19" s="10"/>
    </row>
    <row r="20" spans="1:26" ht="15.6" x14ac:dyDescent="0.3">
      <c r="A20" s="7"/>
      <c r="B20" s="33"/>
      <c r="C20" s="25"/>
      <c r="D20" s="7"/>
      <c r="E20" s="13"/>
      <c r="F20" s="13"/>
      <c r="G20" s="13"/>
      <c r="H20" s="26"/>
      <c r="I20" s="13"/>
      <c r="J20" s="9"/>
      <c r="K20" s="9"/>
      <c r="L20" s="9"/>
      <c r="M20" s="9"/>
      <c r="N20" s="16"/>
      <c r="O20" s="17"/>
      <c r="P20" s="22"/>
      <c r="Q20" s="27"/>
      <c r="R20" s="10"/>
      <c r="S20" s="10"/>
      <c r="T20" s="10"/>
      <c r="U20" s="10"/>
      <c r="V20" s="10"/>
      <c r="W20" s="10"/>
      <c r="X20" s="10"/>
      <c r="Y20" s="10"/>
      <c r="Z20" s="10"/>
    </row>
    <row r="21" spans="1:26" ht="24.75" customHeight="1" x14ac:dyDescent="0.3">
      <c r="A21" s="104" t="s">
        <v>149</v>
      </c>
      <c r="B21" s="102"/>
      <c r="C21" s="102"/>
      <c r="D21" s="102"/>
      <c r="E21" s="103"/>
      <c r="F21" s="19"/>
      <c r="G21" s="28">
        <f>SUM(G10:G20)</f>
        <v>16700000</v>
      </c>
      <c r="H21" s="19"/>
      <c r="I21" s="20"/>
      <c r="J21" s="21">
        <f t="shared" ref="J21:M21" si="14">SUM(J10:J18)</f>
        <v>10675000</v>
      </c>
      <c r="K21" s="21">
        <f t="shared" si="14"/>
        <v>10675000</v>
      </c>
      <c r="L21" s="21">
        <f t="shared" si="14"/>
        <v>5935000</v>
      </c>
      <c r="M21" s="21">
        <f t="shared" si="14"/>
        <v>5935000</v>
      </c>
      <c r="N21" s="29">
        <f t="shared" ref="N21:N31" si="15">M21/G21</f>
        <v>0.35538922155688624</v>
      </c>
      <c r="O21" s="20"/>
      <c r="P21" s="20"/>
      <c r="Q21" s="20"/>
      <c r="R21" s="20"/>
      <c r="S21" s="20"/>
      <c r="T21" s="20"/>
      <c r="U21" s="20"/>
      <c r="V21" s="20"/>
      <c r="W21" s="20"/>
      <c r="X21" s="20"/>
      <c r="Y21" s="20"/>
      <c r="Z21" s="20"/>
    </row>
    <row r="22" spans="1:26" ht="27.6" x14ac:dyDescent="0.3">
      <c r="A22" s="7">
        <v>1</v>
      </c>
      <c r="B22" s="33" t="s">
        <v>8</v>
      </c>
      <c r="C22" s="25" t="s">
        <v>201</v>
      </c>
      <c r="D22" s="7" t="s">
        <v>9</v>
      </c>
      <c r="E22" s="13">
        <v>2</v>
      </c>
      <c r="F22" s="13">
        <v>4000000</v>
      </c>
      <c r="G22" s="13">
        <f t="shared" ref="G22:G30" si="16">E22*F22</f>
        <v>8000000</v>
      </c>
      <c r="H22" s="26" t="s">
        <v>10</v>
      </c>
      <c r="I22" s="13"/>
      <c r="J22" s="9">
        <v>2900000</v>
      </c>
      <c r="K22" s="9">
        <f t="shared" ref="K22:K31" si="17">J22*E22</f>
        <v>5800000</v>
      </c>
      <c r="L22" s="9">
        <f t="shared" ref="L22:M22" si="18">F22-J22</f>
        <v>1100000</v>
      </c>
      <c r="M22" s="9">
        <f t="shared" si="18"/>
        <v>2200000</v>
      </c>
      <c r="N22" s="16">
        <f t="shared" si="15"/>
        <v>0.27500000000000002</v>
      </c>
      <c r="O22" s="17" t="s">
        <v>58</v>
      </c>
      <c r="P22" s="22">
        <f>SUM(P21)</f>
        <v>0</v>
      </c>
      <c r="Q22" s="27">
        <f>P22/G33</f>
        <v>0</v>
      </c>
      <c r="R22" s="10"/>
      <c r="S22" s="10"/>
      <c r="T22" s="10"/>
      <c r="U22" s="10"/>
      <c r="V22" s="10"/>
      <c r="W22" s="10"/>
      <c r="X22" s="10"/>
      <c r="Y22" s="10"/>
      <c r="Z22" s="10"/>
    </row>
    <row r="23" spans="1:26" ht="31.2" x14ac:dyDescent="0.3">
      <c r="A23" s="7">
        <f t="shared" ref="A23:A31" si="19">A22+1</f>
        <v>2</v>
      </c>
      <c r="B23" s="33" t="s">
        <v>187</v>
      </c>
      <c r="C23" s="25" t="s">
        <v>202</v>
      </c>
      <c r="D23" s="7" t="s">
        <v>9</v>
      </c>
      <c r="E23" s="13">
        <v>2</v>
      </c>
      <c r="F23" s="13">
        <v>400000</v>
      </c>
      <c r="G23" s="13">
        <f t="shared" si="16"/>
        <v>800000</v>
      </c>
      <c r="H23" s="26" t="s">
        <v>20</v>
      </c>
      <c r="I23" s="13"/>
      <c r="J23" s="9">
        <v>240000</v>
      </c>
      <c r="K23" s="9">
        <f t="shared" si="17"/>
        <v>480000</v>
      </c>
      <c r="L23" s="9">
        <f t="shared" ref="L23:M23" si="20">F23-J23</f>
        <v>160000</v>
      </c>
      <c r="M23" s="9">
        <f t="shared" si="20"/>
        <v>320000</v>
      </c>
      <c r="N23" s="16">
        <f t="shared" si="15"/>
        <v>0.4</v>
      </c>
      <c r="O23" s="17" t="s">
        <v>62</v>
      </c>
      <c r="P23" s="22">
        <f>M33-P22</f>
        <v>8200000</v>
      </c>
      <c r="Q23" s="27">
        <f>P23/G33</f>
        <v>0.20849224510551742</v>
      </c>
      <c r="R23" s="10"/>
      <c r="S23" s="10"/>
      <c r="T23" s="10"/>
      <c r="U23" s="10"/>
      <c r="V23" s="10"/>
      <c r="W23" s="10"/>
      <c r="X23" s="10"/>
      <c r="Y23" s="10"/>
      <c r="Z23" s="10"/>
    </row>
    <row r="24" spans="1:26" ht="31.2" x14ac:dyDescent="0.3">
      <c r="A24" s="7">
        <f t="shared" si="19"/>
        <v>3</v>
      </c>
      <c r="B24" s="33" t="s">
        <v>59</v>
      </c>
      <c r="C24" s="25" t="s">
        <v>146</v>
      </c>
      <c r="D24" s="7" t="s">
        <v>9</v>
      </c>
      <c r="E24" s="13">
        <v>2</v>
      </c>
      <c r="F24" s="13">
        <v>2700000</v>
      </c>
      <c r="G24" s="13">
        <f t="shared" si="16"/>
        <v>5400000</v>
      </c>
      <c r="H24" s="26" t="s">
        <v>10</v>
      </c>
      <c r="I24" s="13"/>
      <c r="J24" s="9">
        <v>2350000</v>
      </c>
      <c r="K24" s="9">
        <f t="shared" si="17"/>
        <v>4700000</v>
      </c>
      <c r="L24" s="9">
        <f t="shared" ref="L24:M24" si="21">F24-J24</f>
        <v>350000</v>
      </c>
      <c r="M24" s="9">
        <f t="shared" si="21"/>
        <v>700000</v>
      </c>
      <c r="N24" s="16">
        <f t="shared" si="15"/>
        <v>0.12962962962962962</v>
      </c>
      <c r="O24" s="10"/>
      <c r="P24" s="10"/>
      <c r="Q24" s="10"/>
      <c r="R24" s="10"/>
      <c r="S24" s="10"/>
      <c r="T24" s="10"/>
      <c r="U24" s="10"/>
      <c r="V24" s="10"/>
      <c r="W24" s="10"/>
      <c r="X24" s="10"/>
      <c r="Y24" s="10"/>
      <c r="Z24" s="10"/>
    </row>
    <row r="25" spans="1:26" ht="31.2" x14ac:dyDescent="0.3">
      <c r="A25" s="7">
        <f t="shared" si="19"/>
        <v>4</v>
      </c>
      <c r="B25" s="33" t="s">
        <v>13</v>
      </c>
      <c r="C25" s="25" t="s">
        <v>203</v>
      </c>
      <c r="D25" s="7" t="s">
        <v>9</v>
      </c>
      <c r="E25" s="13">
        <v>2</v>
      </c>
      <c r="F25" s="13">
        <v>1550000</v>
      </c>
      <c r="G25" s="13">
        <f t="shared" si="16"/>
        <v>3100000</v>
      </c>
      <c r="H25" s="26" t="s">
        <v>10</v>
      </c>
      <c r="I25" s="10"/>
      <c r="J25" s="9">
        <f>590000*2</f>
        <v>1180000</v>
      </c>
      <c r="K25" s="9">
        <f t="shared" si="17"/>
        <v>2360000</v>
      </c>
      <c r="L25" s="9">
        <f t="shared" ref="L25:M25" si="22">F25-J25</f>
        <v>370000</v>
      </c>
      <c r="M25" s="9">
        <f t="shared" si="22"/>
        <v>740000</v>
      </c>
      <c r="N25" s="16">
        <f t="shared" si="15"/>
        <v>0.23870967741935484</v>
      </c>
      <c r="O25" s="10"/>
      <c r="P25" s="10"/>
      <c r="Q25" s="10"/>
      <c r="R25" s="10"/>
      <c r="S25" s="10"/>
      <c r="T25" s="10"/>
      <c r="U25" s="10"/>
      <c r="V25" s="10"/>
      <c r="W25" s="10"/>
      <c r="X25" s="10"/>
      <c r="Y25" s="10"/>
      <c r="Z25" s="10"/>
    </row>
    <row r="26" spans="1:26" ht="31.2" x14ac:dyDescent="0.3">
      <c r="A26" s="7">
        <f t="shared" si="19"/>
        <v>5</v>
      </c>
      <c r="B26" s="33" t="s">
        <v>148</v>
      </c>
      <c r="C26" s="25" t="s">
        <v>136</v>
      </c>
      <c r="D26" s="7" t="s">
        <v>9</v>
      </c>
      <c r="E26" s="13">
        <v>2</v>
      </c>
      <c r="F26" s="13">
        <v>1050000</v>
      </c>
      <c r="G26" s="13">
        <f t="shared" si="16"/>
        <v>2100000</v>
      </c>
      <c r="H26" s="26" t="s">
        <v>10</v>
      </c>
      <c r="I26" s="10"/>
      <c r="J26" s="9">
        <v>730000</v>
      </c>
      <c r="K26" s="9">
        <f t="shared" si="17"/>
        <v>1460000</v>
      </c>
      <c r="L26" s="9">
        <f t="shared" ref="L26:M26" si="23">F26-J26</f>
        <v>320000</v>
      </c>
      <c r="M26" s="9">
        <f t="shared" si="23"/>
        <v>640000</v>
      </c>
      <c r="N26" s="16">
        <f t="shared" si="15"/>
        <v>0.30476190476190479</v>
      </c>
      <c r="O26" s="17"/>
      <c r="P26" s="22"/>
      <c r="Q26" s="27"/>
      <c r="R26" s="10"/>
      <c r="S26" s="10"/>
      <c r="T26" s="10"/>
      <c r="U26" s="10"/>
      <c r="V26" s="10"/>
      <c r="W26" s="10"/>
      <c r="X26" s="10"/>
      <c r="Y26" s="10"/>
      <c r="Z26" s="10"/>
    </row>
    <row r="27" spans="1:26" ht="46.8" x14ac:dyDescent="0.3">
      <c r="A27" s="7">
        <f t="shared" si="19"/>
        <v>6</v>
      </c>
      <c r="B27" s="33" t="s">
        <v>17</v>
      </c>
      <c r="C27" s="25" t="s">
        <v>182</v>
      </c>
      <c r="D27" s="7" t="s">
        <v>9</v>
      </c>
      <c r="E27" s="13">
        <v>2</v>
      </c>
      <c r="F27" s="13">
        <v>5175000</v>
      </c>
      <c r="G27" s="13">
        <f t="shared" si="16"/>
        <v>10350000</v>
      </c>
      <c r="H27" s="26" t="s">
        <v>10</v>
      </c>
      <c r="I27" s="13"/>
      <c r="J27" s="9">
        <v>4800000</v>
      </c>
      <c r="K27" s="9">
        <f t="shared" si="17"/>
        <v>9600000</v>
      </c>
      <c r="L27" s="9">
        <f t="shared" ref="L27:M27" si="24">F27-J27</f>
        <v>375000</v>
      </c>
      <c r="M27" s="9">
        <f t="shared" si="24"/>
        <v>750000</v>
      </c>
      <c r="N27" s="16">
        <f t="shared" si="15"/>
        <v>7.2463768115942032E-2</v>
      </c>
      <c r="O27" s="17"/>
      <c r="P27" s="22"/>
      <c r="Q27" s="27"/>
      <c r="R27" s="10"/>
      <c r="S27" s="10"/>
      <c r="T27" s="10"/>
      <c r="U27" s="10"/>
      <c r="V27" s="10"/>
      <c r="W27" s="10"/>
      <c r="X27" s="10"/>
      <c r="Y27" s="10"/>
      <c r="Z27" s="10"/>
    </row>
    <row r="28" spans="1:26" ht="31.2" x14ac:dyDescent="0.3">
      <c r="A28" s="7">
        <f t="shared" si="19"/>
        <v>7</v>
      </c>
      <c r="B28" s="33" t="s">
        <v>18</v>
      </c>
      <c r="C28" s="25" t="s">
        <v>205</v>
      </c>
      <c r="D28" s="7" t="s">
        <v>9</v>
      </c>
      <c r="E28" s="13">
        <v>2</v>
      </c>
      <c r="F28" s="13">
        <v>2400000</v>
      </c>
      <c r="G28" s="13">
        <f t="shared" si="16"/>
        <v>4800000</v>
      </c>
      <c r="H28" s="26" t="s">
        <v>10</v>
      </c>
      <c r="I28" s="13"/>
      <c r="J28" s="9">
        <v>2130000</v>
      </c>
      <c r="K28" s="9">
        <f t="shared" si="17"/>
        <v>4260000</v>
      </c>
      <c r="L28" s="9">
        <f t="shared" ref="L28:M28" si="25">F28-J28</f>
        <v>270000</v>
      </c>
      <c r="M28" s="9">
        <f t="shared" si="25"/>
        <v>540000</v>
      </c>
      <c r="N28" s="16">
        <f t="shared" si="15"/>
        <v>0.1125</v>
      </c>
      <c r="O28" s="10"/>
      <c r="P28" s="10"/>
      <c r="Q28" s="10"/>
      <c r="R28" s="10"/>
      <c r="S28" s="10"/>
      <c r="T28" s="10"/>
      <c r="U28" s="10"/>
      <c r="V28" s="10"/>
      <c r="W28" s="10"/>
      <c r="X28" s="10"/>
      <c r="Y28" s="10"/>
      <c r="Z28" s="10"/>
    </row>
    <row r="29" spans="1:26" ht="31.2" x14ac:dyDescent="0.3">
      <c r="A29" s="7">
        <f t="shared" si="19"/>
        <v>8</v>
      </c>
      <c r="B29" s="33" t="s">
        <v>67</v>
      </c>
      <c r="C29" s="25" t="s">
        <v>206</v>
      </c>
      <c r="D29" s="7" t="s">
        <v>9</v>
      </c>
      <c r="E29" s="13">
        <v>2</v>
      </c>
      <c r="F29" s="13">
        <v>1650000</v>
      </c>
      <c r="G29" s="13">
        <f t="shared" si="16"/>
        <v>3300000</v>
      </c>
      <c r="H29" s="26" t="s">
        <v>10</v>
      </c>
      <c r="I29" s="13"/>
      <c r="J29" s="9">
        <v>700000</v>
      </c>
      <c r="K29" s="9">
        <f t="shared" si="17"/>
        <v>1400000</v>
      </c>
      <c r="L29" s="9">
        <f t="shared" ref="L29:M29" si="26">F29-J29</f>
        <v>950000</v>
      </c>
      <c r="M29" s="9">
        <f t="shared" si="26"/>
        <v>1900000</v>
      </c>
      <c r="N29" s="16">
        <f t="shared" si="15"/>
        <v>0.5757575757575758</v>
      </c>
      <c r="O29" s="17"/>
      <c r="P29" s="22"/>
      <c r="Q29" s="27"/>
      <c r="R29" s="10"/>
      <c r="S29" s="10"/>
      <c r="T29" s="10"/>
      <c r="U29" s="10"/>
      <c r="V29" s="10"/>
      <c r="W29" s="10"/>
      <c r="X29" s="10"/>
      <c r="Y29" s="10"/>
      <c r="Z29" s="10"/>
    </row>
    <row r="30" spans="1:26" ht="31.2" x14ac:dyDescent="0.3">
      <c r="A30" s="7">
        <f t="shared" si="19"/>
        <v>9</v>
      </c>
      <c r="B30" s="33" t="s">
        <v>29</v>
      </c>
      <c r="C30" s="25" t="s">
        <v>137</v>
      </c>
      <c r="D30" s="7" t="s">
        <v>9</v>
      </c>
      <c r="E30" s="13">
        <v>2</v>
      </c>
      <c r="F30" s="13">
        <v>650000</v>
      </c>
      <c r="G30" s="13">
        <f t="shared" si="16"/>
        <v>1300000</v>
      </c>
      <c r="H30" s="26" t="s">
        <v>20</v>
      </c>
      <c r="I30" s="13"/>
      <c r="J30" s="9">
        <v>445000</v>
      </c>
      <c r="K30" s="9">
        <f t="shared" si="17"/>
        <v>890000</v>
      </c>
      <c r="L30" s="9">
        <f t="shared" ref="L30:M30" si="27">F30-J30</f>
        <v>205000</v>
      </c>
      <c r="M30" s="9">
        <f t="shared" si="27"/>
        <v>410000</v>
      </c>
      <c r="N30" s="16">
        <f t="shared" si="15"/>
        <v>0.31538461538461537</v>
      </c>
      <c r="O30" s="17"/>
      <c r="P30" s="22"/>
      <c r="Q30" s="27"/>
      <c r="R30" s="10"/>
      <c r="S30" s="10"/>
      <c r="T30" s="10"/>
      <c r="U30" s="10"/>
      <c r="V30" s="10"/>
      <c r="W30" s="10"/>
      <c r="X30" s="10"/>
      <c r="Y30" s="10"/>
      <c r="Z30" s="10"/>
    </row>
    <row r="31" spans="1:26" ht="31.2" x14ac:dyDescent="0.3">
      <c r="A31" s="7">
        <f t="shared" si="19"/>
        <v>10</v>
      </c>
      <c r="B31" s="33" t="s">
        <v>207</v>
      </c>
      <c r="C31" s="25" t="s">
        <v>208</v>
      </c>
      <c r="D31" s="7" t="s">
        <v>9</v>
      </c>
      <c r="E31" s="13">
        <v>6</v>
      </c>
      <c r="F31" s="13">
        <v>30000</v>
      </c>
      <c r="G31" s="13">
        <f>F31*E31</f>
        <v>180000</v>
      </c>
      <c r="H31" s="26" t="s">
        <v>20</v>
      </c>
      <c r="I31" s="13"/>
      <c r="J31" s="9">
        <v>40000</v>
      </c>
      <c r="K31" s="9">
        <f t="shared" si="17"/>
        <v>240000</v>
      </c>
      <c r="L31" s="9">
        <f t="shared" ref="L31:M31" si="28">F31-J31</f>
        <v>-10000</v>
      </c>
      <c r="M31" s="9">
        <f t="shared" si="28"/>
        <v>-60000</v>
      </c>
      <c r="N31" s="16">
        <f t="shared" si="15"/>
        <v>-0.33333333333333331</v>
      </c>
      <c r="O31" s="17"/>
      <c r="P31" s="22"/>
      <c r="Q31" s="27"/>
      <c r="R31" s="10"/>
      <c r="S31" s="10"/>
      <c r="T31" s="10"/>
      <c r="U31" s="10"/>
      <c r="V31" s="10"/>
      <c r="W31" s="10"/>
      <c r="X31" s="10"/>
      <c r="Y31" s="10"/>
      <c r="Z31" s="10"/>
    </row>
    <row r="32" spans="1:26" ht="15.6" x14ac:dyDescent="0.3">
      <c r="A32" s="7"/>
      <c r="B32" s="33"/>
      <c r="C32" s="25"/>
      <c r="D32" s="7"/>
      <c r="E32" s="13"/>
      <c r="F32" s="13"/>
      <c r="G32" s="13"/>
      <c r="H32" s="26"/>
      <c r="I32" s="13"/>
      <c r="J32" s="9"/>
      <c r="K32" s="9"/>
      <c r="L32" s="9"/>
      <c r="M32" s="9"/>
      <c r="N32" s="16"/>
      <c r="O32" s="17"/>
      <c r="P32" s="22"/>
      <c r="Q32" s="27"/>
      <c r="R32" s="10"/>
      <c r="S32" s="10"/>
      <c r="T32" s="10"/>
      <c r="U32" s="10"/>
      <c r="V32" s="10"/>
      <c r="W32" s="10"/>
      <c r="X32" s="10"/>
      <c r="Y32" s="10"/>
      <c r="Z32" s="10"/>
    </row>
    <row r="33" spans="1:26" ht="24.75" customHeight="1" x14ac:dyDescent="0.3">
      <c r="A33" s="104" t="s">
        <v>149</v>
      </c>
      <c r="B33" s="102"/>
      <c r="C33" s="102"/>
      <c r="D33" s="102"/>
      <c r="E33" s="103"/>
      <c r="F33" s="19"/>
      <c r="G33" s="28">
        <f>SUM(G22:G32)</f>
        <v>39330000</v>
      </c>
      <c r="H33" s="19"/>
      <c r="I33" s="20"/>
      <c r="J33" s="21">
        <f t="shared" ref="J33:M33" si="29">SUM(J22:J30)</f>
        <v>15475000</v>
      </c>
      <c r="K33" s="21">
        <f t="shared" si="29"/>
        <v>30950000</v>
      </c>
      <c r="L33" s="21">
        <f t="shared" si="29"/>
        <v>4100000</v>
      </c>
      <c r="M33" s="21">
        <f t="shared" si="29"/>
        <v>8200000</v>
      </c>
      <c r="N33" s="29">
        <f t="shared" ref="N33:N34" si="30">M33/G33</f>
        <v>0.20849224510551742</v>
      </c>
      <c r="O33" s="20"/>
      <c r="P33" s="20"/>
      <c r="Q33" s="20"/>
      <c r="R33" s="20"/>
      <c r="S33" s="20"/>
      <c r="T33" s="20"/>
      <c r="U33" s="20"/>
      <c r="V33" s="20"/>
      <c r="W33" s="20"/>
      <c r="X33" s="20"/>
      <c r="Y33" s="20"/>
      <c r="Z33" s="20"/>
    </row>
    <row r="34" spans="1:26" ht="24.75" customHeight="1" x14ac:dyDescent="0.3">
      <c r="A34" s="104" t="s">
        <v>209</v>
      </c>
      <c r="B34" s="102"/>
      <c r="C34" s="102"/>
      <c r="D34" s="102"/>
      <c r="E34" s="103"/>
      <c r="F34" s="19"/>
      <c r="G34" s="28">
        <f>SUM(G33,G21)</f>
        <v>56030000</v>
      </c>
      <c r="H34" s="19"/>
      <c r="I34" s="20"/>
      <c r="J34" s="21">
        <f t="shared" ref="J34:M34" si="31">SUM(J23:J32)</f>
        <v>12615000</v>
      </c>
      <c r="K34" s="21">
        <f t="shared" si="31"/>
        <v>25390000</v>
      </c>
      <c r="L34" s="21">
        <f t="shared" si="31"/>
        <v>2990000</v>
      </c>
      <c r="M34" s="21">
        <f t="shared" si="31"/>
        <v>5940000</v>
      </c>
      <c r="N34" s="29">
        <f t="shared" si="30"/>
        <v>0.1060146350169552</v>
      </c>
      <c r="O34" s="20"/>
      <c r="P34" s="20"/>
      <c r="Q34" s="20"/>
      <c r="R34" s="20"/>
      <c r="S34" s="20"/>
      <c r="T34" s="20"/>
      <c r="U34" s="20"/>
      <c r="V34" s="20"/>
      <c r="W34" s="20"/>
      <c r="X34" s="20"/>
      <c r="Y34" s="20"/>
      <c r="Z34" s="20"/>
    </row>
    <row r="35" spans="1:26" ht="24.6" x14ac:dyDescent="0.4">
      <c r="A35" s="31"/>
      <c r="B35" s="31"/>
      <c r="C35" s="31"/>
      <c r="D35" s="31"/>
      <c r="E35" s="31"/>
      <c r="F35" s="31"/>
      <c r="G35" s="31"/>
      <c r="H35" s="31"/>
      <c r="I35" s="1"/>
      <c r="J35" s="14"/>
      <c r="K35" s="14"/>
      <c r="L35" s="14"/>
      <c r="M35" s="14"/>
      <c r="N35" s="14"/>
      <c r="O35" s="1"/>
      <c r="P35" s="1"/>
      <c r="Q35" s="1"/>
    </row>
    <row r="36" spans="1:26" ht="24.6" x14ac:dyDescent="0.4">
      <c r="A36" s="105" t="s">
        <v>210</v>
      </c>
      <c r="B36" s="95"/>
      <c r="C36" s="95"/>
      <c r="D36" s="95"/>
      <c r="E36" s="95"/>
      <c r="F36" s="95"/>
      <c r="G36" s="95"/>
      <c r="H36" s="95"/>
      <c r="I36" s="1"/>
      <c r="J36" s="14"/>
      <c r="K36" s="14"/>
      <c r="L36" s="14"/>
      <c r="M36" s="14"/>
      <c r="N36" s="14"/>
      <c r="O36" s="1"/>
      <c r="P36" s="1"/>
      <c r="Q36" s="1"/>
    </row>
    <row r="37" spans="1:26" ht="17.399999999999999" x14ac:dyDescent="0.3">
      <c r="A37" s="109" t="s">
        <v>211</v>
      </c>
      <c r="B37" s="95"/>
      <c r="C37" s="95"/>
      <c r="D37" s="95"/>
      <c r="E37" s="95"/>
      <c r="F37" s="95"/>
      <c r="G37" s="95"/>
      <c r="H37" s="95"/>
      <c r="I37" s="1"/>
      <c r="J37" s="14"/>
      <c r="K37" s="14"/>
      <c r="L37" s="14"/>
      <c r="M37" s="14"/>
      <c r="N37" s="14"/>
      <c r="O37" s="1"/>
      <c r="P37" s="1"/>
      <c r="Q37" s="1"/>
    </row>
    <row r="38" spans="1:26" ht="17.399999999999999" x14ac:dyDescent="0.3">
      <c r="A38" s="109" t="s">
        <v>212</v>
      </c>
      <c r="B38" s="95"/>
      <c r="C38" s="95"/>
      <c r="D38" s="95"/>
      <c r="E38" s="95"/>
      <c r="F38" s="95"/>
      <c r="G38" s="95"/>
      <c r="H38" s="95"/>
      <c r="I38" s="1"/>
      <c r="J38" s="14"/>
      <c r="K38" s="14"/>
      <c r="L38" s="14"/>
      <c r="M38" s="14"/>
      <c r="N38" s="14"/>
      <c r="O38" s="1"/>
      <c r="P38" s="1"/>
      <c r="Q38" s="1"/>
    </row>
    <row r="39" spans="1:26" ht="15.6" x14ac:dyDescent="0.25">
      <c r="A39" s="2"/>
      <c r="B39" s="2"/>
      <c r="C39" s="2"/>
      <c r="D39" s="2"/>
      <c r="E39" s="2"/>
      <c r="F39" s="2"/>
      <c r="G39" s="2"/>
      <c r="H39" s="2"/>
      <c r="I39" s="1"/>
      <c r="J39" s="14"/>
      <c r="K39" s="14"/>
      <c r="O39" s="14"/>
      <c r="P39" s="14"/>
      <c r="Q39" s="14"/>
      <c r="R39" s="14"/>
      <c r="S39" s="1"/>
      <c r="T39" s="1"/>
      <c r="U39" s="1"/>
    </row>
    <row r="40" spans="1:26" ht="15.6" x14ac:dyDescent="0.25">
      <c r="A40" s="98" t="s">
        <v>39</v>
      </c>
      <c r="B40" s="95"/>
      <c r="C40" s="95"/>
      <c r="D40" s="95"/>
      <c r="E40" s="95"/>
      <c r="F40" s="95"/>
      <c r="G40" s="95"/>
      <c r="H40" s="2"/>
      <c r="I40" s="1"/>
      <c r="J40" s="14"/>
      <c r="K40" s="14"/>
      <c r="O40" s="14"/>
      <c r="P40" s="14"/>
      <c r="Q40" s="14"/>
      <c r="R40" s="14"/>
      <c r="S40" s="1"/>
      <c r="T40" s="1"/>
      <c r="U40" s="1"/>
    </row>
    <row r="41" spans="1:26" ht="15.6" x14ac:dyDescent="0.25">
      <c r="A41" s="98" t="s">
        <v>40</v>
      </c>
      <c r="B41" s="95"/>
      <c r="C41" s="95"/>
      <c r="D41" s="95"/>
      <c r="E41" s="95"/>
      <c r="F41" s="95"/>
      <c r="G41" s="95"/>
      <c r="H41" s="2"/>
      <c r="I41" s="1"/>
      <c r="J41" s="14"/>
      <c r="K41" s="14"/>
      <c r="O41" s="14"/>
      <c r="P41" s="14"/>
      <c r="Q41" s="14"/>
      <c r="R41" s="14"/>
      <c r="S41" s="1"/>
      <c r="T41" s="1"/>
      <c r="U41" s="1"/>
    </row>
    <row r="42" spans="1:26" ht="13.8" x14ac:dyDescent="0.25">
      <c r="A42" s="99" t="s">
        <v>213</v>
      </c>
      <c r="B42" s="95"/>
      <c r="C42" s="95"/>
      <c r="D42" s="95"/>
      <c r="E42" s="95"/>
      <c r="F42" s="95"/>
      <c r="G42" s="95"/>
      <c r="H42" s="95"/>
      <c r="I42" s="1"/>
      <c r="J42" s="14"/>
      <c r="K42" s="14"/>
      <c r="O42" s="14"/>
      <c r="P42" s="14"/>
      <c r="Q42" s="14"/>
      <c r="R42" s="14"/>
      <c r="S42" s="1"/>
      <c r="T42" s="1"/>
      <c r="U42" s="1"/>
    </row>
    <row r="43" spans="1:26" ht="13.8" x14ac:dyDescent="0.25">
      <c r="A43" s="14"/>
      <c r="B43" s="14"/>
      <c r="C43" s="14"/>
      <c r="D43" s="14"/>
      <c r="E43" s="14"/>
      <c r="F43" s="14"/>
      <c r="G43" s="14"/>
      <c r="H43" s="14"/>
      <c r="I43" s="1"/>
      <c r="J43" s="14"/>
      <c r="K43" s="14"/>
      <c r="L43" s="14"/>
      <c r="M43" s="14"/>
      <c r="N43" s="14"/>
      <c r="O43" s="1"/>
      <c r="P43" s="1"/>
      <c r="Q43" s="1"/>
    </row>
    <row r="44" spans="1:26" ht="13.8" x14ac:dyDescent="0.25">
      <c r="A44" s="14"/>
      <c r="B44" s="14"/>
      <c r="C44" s="14"/>
      <c r="D44" s="14"/>
      <c r="E44" s="14"/>
      <c r="F44" s="14"/>
      <c r="G44" s="14"/>
      <c r="H44" s="14"/>
      <c r="I44" s="1"/>
      <c r="J44" s="14"/>
      <c r="K44" s="14"/>
      <c r="L44" s="14"/>
      <c r="M44" s="14"/>
      <c r="N44" s="14"/>
      <c r="O44" s="1"/>
      <c r="P44" s="1"/>
      <c r="Q44" s="1"/>
    </row>
    <row r="45" spans="1:26" ht="13.8" x14ac:dyDescent="0.25">
      <c r="A45" s="14"/>
      <c r="B45" s="14"/>
      <c r="C45" s="14"/>
      <c r="D45" s="14"/>
      <c r="E45" s="14"/>
      <c r="F45" s="14"/>
      <c r="G45" s="14"/>
      <c r="H45" s="14"/>
      <c r="I45" s="1"/>
      <c r="J45" s="14"/>
      <c r="K45" s="14"/>
      <c r="L45" s="14"/>
      <c r="M45" s="14"/>
      <c r="N45" s="14"/>
      <c r="O45" s="1"/>
      <c r="P45" s="1"/>
      <c r="Q45" s="1"/>
    </row>
    <row r="46" spans="1:26" ht="13.8" x14ac:dyDescent="0.25">
      <c r="A46" s="14"/>
      <c r="B46" s="14"/>
      <c r="C46" s="14"/>
      <c r="D46" s="14"/>
      <c r="E46" s="14"/>
      <c r="F46" s="14"/>
      <c r="G46" s="14"/>
      <c r="H46" s="14"/>
      <c r="I46" s="1"/>
      <c r="J46" s="14"/>
      <c r="K46" s="14"/>
      <c r="L46" s="14"/>
      <c r="M46" s="14"/>
      <c r="N46" s="14"/>
      <c r="O46" s="1"/>
      <c r="P46" s="1"/>
      <c r="Q46" s="1"/>
    </row>
    <row r="47" spans="1:26" ht="13.8" x14ac:dyDescent="0.25">
      <c r="A47" s="14"/>
      <c r="B47" s="14"/>
      <c r="C47" s="14"/>
      <c r="D47" s="14"/>
      <c r="E47" s="14"/>
      <c r="F47" s="14"/>
      <c r="G47" s="14"/>
      <c r="H47" s="14"/>
      <c r="I47" s="1"/>
      <c r="J47" s="14"/>
      <c r="K47" s="14"/>
      <c r="L47" s="14"/>
      <c r="M47" s="14"/>
      <c r="N47" s="14"/>
      <c r="O47" s="1"/>
      <c r="P47" s="1"/>
      <c r="Q47" s="1"/>
    </row>
    <row r="48" spans="1:26" ht="13.8" x14ac:dyDescent="0.25">
      <c r="A48" s="14"/>
      <c r="B48" s="14"/>
      <c r="C48" s="14"/>
      <c r="D48" s="14"/>
      <c r="E48" s="14"/>
      <c r="F48" s="14"/>
      <c r="G48" s="14"/>
      <c r="H48" s="14"/>
      <c r="I48" s="1"/>
      <c r="J48" s="14"/>
      <c r="K48" s="14"/>
      <c r="L48" s="14"/>
      <c r="M48" s="14"/>
      <c r="N48" s="14"/>
      <c r="O48" s="1"/>
      <c r="P48" s="1"/>
      <c r="Q48" s="1"/>
    </row>
    <row r="49" spans="1:17" ht="13.8" x14ac:dyDescent="0.25">
      <c r="A49" s="14"/>
      <c r="B49" s="14"/>
      <c r="C49" s="14"/>
      <c r="D49" s="14"/>
      <c r="E49" s="14"/>
      <c r="F49" s="14"/>
      <c r="G49" s="14"/>
      <c r="H49" s="14"/>
      <c r="I49" s="1"/>
      <c r="J49" s="14"/>
      <c r="K49" s="14"/>
      <c r="L49" s="14"/>
      <c r="M49" s="14"/>
      <c r="N49" s="14"/>
      <c r="O49" s="1"/>
      <c r="P49" s="1"/>
      <c r="Q49" s="1"/>
    </row>
    <row r="50" spans="1:17" ht="13.8" x14ac:dyDescent="0.25">
      <c r="A50" s="14"/>
      <c r="B50" s="14"/>
      <c r="C50" s="14"/>
      <c r="D50" s="14"/>
      <c r="E50" s="14"/>
      <c r="F50" s="14"/>
      <c r="G50" s="14"/>
      <c r="H50" s="14"/>
      <c r="I50" s="1"/>
      <c r="J50" s="14"/>
      <c r="K50" s="14"/>
      <c r="L50" s="14"/>
      <c r="M50" s="14"/>
      <c r="N50" s="14"/>
      <c r="O50" s="1"/>
      <c r="P50" s="1"/>
      <c r="Q50" s="1"/>
    </row>
    <row r="51" spans="1:17" ht="13.8" x14ac:dyDescent="0.25">
      <c r="A51" s="14"/>
      <c r="B51" s="14"/>
      <c r="C51" s="14"/>
      <c r="D51" s="14"/>
      <c r="E51" s="14"/>
      <c r="F51" s="14"/>
      <c r="G51" s="14"/>
      <c r="H51" s="14"/>
      <c r="I51" s="1"/>
      <c r="J51" s="14"/>
      <c r="K51" s="14"/>
      <c r="L51" s="14"/>
      <c r="M51" s="14"/>
      <c r="N51" s="14"/>
      <c r="O51" s="1"/>
      <c r="P51" s="1"/>
      <c r="Q51" s="1"/>
    </row>
    <row r="52" spans="1:17" ht="13.8" x14ac:dyDescent="0.25">
      <c r="A52" s="14"/>
      <c r="B52" s="14"/>
      <c r="C52" s="14"/>
      <c r="D52" s="14"/>
      <c r="E52" s="14"/>
      <c r="F52" s="14"/>
      <c r="G52" s="14"/>
      <c r="H52" s="14"/>
      <c r="I52" s="1"/>
      <c r="J52" s="14"/>
      <c r="K52" s="14"/>
      <c r="L52" s="14"/>
      <c r="M52" s="14"/>
      <c r="N52" s="14"/>
      <c r="O52" s="1"/>
      <c r="P52" s="1"/>
      <c r="Q52" s="1"/>
    </row>
    <row r="53" spans="1:17" ht="13.8" x14ac:dyDescent="0.25">
      <c r="A53" s="14"/>
      <c r="B53" s="14"/>
      <c r="C53" s="14"/>
      <c r="D53" s="14"/>
      <c r="E53" s="14"/>
      <c r="F53" s="14"/>
      <c r="G53" s="14"/>
      <c r="H53" s="14"/>
      <c r="I53" s="1"/>
      <c r="J53" s="14"/>
      <c r="K53" s="14"/>
      <c r="L53" s="14"/>
      <c r="M53" s="14"/>
      <c r="N53" s="14"/>
      <c r="O53" s="1"/>
      <c r="P53" s="1"/>
      <c r="Q53" s="1"/>
    </row>
    <row r="54" spans="1:17" ht="13.8" x14ac:dyDescent="0.25">
      <c r="A54" s="14"/>
      <c r="B54" s="14"/>
      <c r="C54" s="14"/>
      <c r="D54" s="14"/>
      <c r="E54" s="14"/>
      <c r="F54" s="14"/>
      <c r="G54" s="14"/>
      <c r="H54" s="14"/>
      <c r="I54" s="1"/>
      <c r="J54" s="14"/>
      <c r="K54" s="14"/>
      <c r="L54" s="14"/>
      <c r="M54" s="14"/>
      <c r="N54" s="14"/>
      <c r="O54" s="1"/>
      <c r="P54" s="1"/>
      <c r="Q54" s="1"/>
    </row>
    <row r="55" spans="1:17" ht="13.8" x14ac:dyDescent="0.25">
      <c r="A55" s="14"/>
      <c r="B55" s="14"/>
      <c r="C55" s="14"/>
      <c r="D55" s="14"/>
      <c r="E55" s="14"/>
      <c r="F55" s="14"/>
      <c r="G55" s="14"/>
      <c r="H55" s="14"/>
      <c r="I55" s="1"/>
      <c r="J55" s="14"/>
      <c r="K55" s="14"/>
      <c r="L55" s="14"/>
      <c r="M55" s="14"/>
      <c r="N55" s="14"/>
      <c r="O55" s="1"/>
      <c r="P55" s="1"/>
      <c r="Q55" s="1"/>
    </row>
    <row r="56" spans="1:17" ht="13.8" x14ac:dyDescent="0.25">
      <c r="A56" s="14"/>
      <c r="B56" s="14"/>
      <c r="C56" s="14"/>
      <c r="D56" s="14"/>
      <c r="E56" s="14"/>
      <c r="F56" s="14"/>
      <c r="G56" s="14"/>
      <c r="H56" s="14"/>
      <c r="I56" s="1"/>
      <c r="J56" s="14"/>
      <c r="K56" s="14"/>
      <c r="L56" s="14"/>
      <c r="M56" s="14"/>
      <c r="N56" s="14"/>
      <c r="O56" s="1"/>
      <c r="P56" s="1"/>
      <c r="Q56" s="1"/>
    </row>
    <row r="57" spans="1:17" ht="13.8" x14ac:dyDescent="0.25">
      <c r="A57" s="14"/>
      <c r="B57" s="14"/>
      <c r="C57" s="14"/>
      <c r="D57" s="14"/>
      <c r="E57" s="14"/>
      <c r="F57" s="14"/>
      <c r="G57" s="14"/>
      <c r="H57" s="14"/>
      <c r="I57" s="1"/>
      <c r="J57" s="14"/>
      <c r="K57" s="14"/>
      <c r="L57" s="14"/>
      <c r="M57" s="14"/>
      <c r="N57" s="14"/>
      <c r="O57" s="1"/>
      <c r="P57" s="1"/>
      <c r="Q57" s="1"/>
    </row>
    <row r="58" spans="1:17" ht="13.8" x14ac:dyDescent="0.25">
      <c r="A58" s="14"/>
      <c r="B58" s="14"/>
      <c r="C58" s="14"/>
      <c r="D58" s="14"/>
      <c r="E58" s="14"/>
      <c r="F58" s="14"/>
      <c r="G58" s="14"/>
      <c r="H58" s="14"/>
      <c r="I58" s="1"/>
      <c r="J58" s="14"/>
      <c r="K58" s="14"/>
      <c r="L58" s="14"/>
      <c r="M58" s="14"/>
      <c r="N58" s="14"/>
      <c r="O58" s="1"/>
      <c r="P58" s="1"/>
      <c r="Q58" s="1"/>
    </row>
    <row r="59" spans="1:17" ht="13.8" x14ac:dyDescent="0.25">
      <c r="A59" s="14"/>
      <c r="B59" s="14"/>
      <c r="C59" s="14"/>
      <c r="D59" s="14"/>
      <c r="E59" s="14"/>
      <c r="F59" s="14"/>
      <c r="G59" s="14"/>
      <c r="H59" s="14"/>
      <c r="I59" s="1"/>
      <c r="J59" s="14"/>
      <c r="K59" s="14"/>
      <c r="L59" s="14"/>
      <c r="M59" s="14"/>
      <c r="N59" s="14"/>
      <c r="O59" s="1"/>
      <c r="P59" s="1"/>
      <c r="Q59" s="1"/>
    </row>
    <row r="60" spans="1:17" ht="13.8" x14ac:dyDescent="0.25">
      <c r="A60" s="14"/>
      <c r="B60" s="14"/>
      <c r="C60" s="14"/>
      <c r="D60" s="14"/>
      <c r="E60" s="14"/>
      <c r="F60" s="14"/>
      <c r="G60" s="14"/>
      <c r="H60" s="14"/>
      <c r="I60" s="1"/>
      <c r="J60" s="14"/>
      <c r="K60" s="14"/>
      <c r="L60" s="14"/>
      <c r="M60" s="14"/>
      <c r="N60" s="14"/>
      <c r="O60" s="1"/>
      <c r="P60" s="1"/>
      <c r="Q60" s="1"/>
    </row>
    <row r="61" spans="1:17" ht="13.8" x14ac:dyDescent="0.25">
      <c r="A61" s="14"/>
      <c r="B61" s="14"/>
      <c r="C61" s="14"/>
      <c r="D61" s="14"/>
      <c r="E61" s="14"/>
      <c r="F61" s="14"/>
      <c r="G61" s="14"/>
      <c r="H61" s="14"/>
      <c r="I61" s="1"/>
      <c r="J61" s="14"/>
      <c r="K61" s="14"/>
      <c r="L61" s="14"/>
      <c r="M61" s="14"/>
      <c r="N61" s="14"/>
      <c r="O61" s="1"/>
      <c r="P61" s="1"/>
      <c r="Q61" s="1"/>
    </row>
    <row r="62" spans="1:17" ht="13.8" x14ac:dyDescent="0.25">
      <c r="A62" s="14"/>
      <c r="B62" s="14"/>
      <c r="C62" s="14"/>
      <c r="D62" s="14"/>
      <c r="E62" s="14"/>
      <c r="F62" s="14"/>
      <c r="G62" s="14"/>
      <c r="H62" s="14"/>
      <c r="I62" s="1"/>
      <c r="J62" s="14"/>
      <c r="K62" s="14"/>
      <c r="L62" s="14"/>
      <c r="M62" s="14"/>
      <c r="N62" s="14"/>
      <c r="O62" s="1"/>
      <c r="P62" s="1"/>
      <c r="Q62" s="1"/>
    </row>
    <row r="63" spans="1:17" ht="13.8" x14ac:dyDescent="0.25">
      <c r="A63" s="14"/>
      <c r="B63" s="14"/>
      <c r="C63" s="14"/>
      <c r="D63" s="14"/>
      <c r="E63" s="14"/>
      <c r="F63" s="14"/>
      <c r="G63" s="14"/>
      <c r="H63" s="14"/>
      <c r="I63" s="1"/>
      <c r="J63" s="14"/>
      <c r="K63" s="14"/>
      <c r="L63" s="14"/>
      <c r="M63" s="14"/>
      <c r="N63" s="14"/>
      <c r="O63" s="1"/>
      <c r="P63" s="1"/>
      <c r="Q63" s="1"/>
    </row>
    <row r="64" spans="1:17" ht="13.8" x14ac:dyDescent="0.25">
      <c r="A64" s="14"/>
      <c r="B64" s="14"/>
      <c r="C64" s="14"/>
      <c r="D64" s="14"/>
      <c r="E64" s="14"/>
      <c r="F64" s="14"/>
      <c r="G64" s="14"/>
      <c r="H64" s="14"/>
      <c r="I64" s="1"/>
      <c r="J64" s="14"/>
      <c r="K64" s="14"/>
      <c r="L64" s="14"/>
      <c r="M64" s="14"/>
      <c r="N64" s="14"/>
      <c r="O64" s="1"/>
      <c r="P64" s="1"/>
      <c r="Q64" s="1"/>
    </row>
    <row r="65" spans="1:17" ht="13.8" x14ac:dyDescent="0.25">
      <c r="A65" s="14"/>
      <c r="B65" s="14"/>
      <c r="C65" s="14"/>
      <c r="D65" s="14"/>
      <c r="E65" s="14"/>
      <c r="F65" s="14"/>
      <c r="G65" s="14"/>
      <c r="H65" s="14"/>
      <c r="I65" s="1"/>
      <c r="J65" s="14"/>
      <c r="K65" s="14"/>
      <c r="L65" s="14"/>
      <c r="M65" s="14"/>
      <c r="N65" s="14"/>
      <c r="O65" s="1"/>
      <c r="P65" s="1"/>
      <c r="Q65" s="1"/>
    </row>
    <row r="66" spans="1:17" ht="13.8" x14ac:dyDescent="0.25">
      <c r="A66" s="14"/>
      <c r="B66" s="14"/>
      <c r="C66" s="14"/>
      <c r="D66" s="14"/>
      <c r="E66" s="14"/>
      <c r="F66" s="14"/>
      <c r="G66" s="14"/>
      <c r="H66" s="14"/>
      <c r="I66" s="1"/>
      <c r="J66" s="14"/>
      <c r="K66" s="14"/>
      <c r="L66" s="14"/>
      <c r="M66" s="14"/>
      <c r="N66" s="14"/>
      <c r="O66" s="1"/>
      <c r="P66" s="1"/>
      <c r="Q66" s="1"/>
    </row>
    <row r="67" spans="1:17" ht="13.8" x14ac:dyDescent="0.25">
      <c r="A67" s="14"/>
      <c r="B67" s="14"/>
      <c r="C67" s="14"/>
      <c r="D67" s="14"/>
      <c r="E67" s="14"/>
      <c r="F67" s="14"/>
      <c r="G67" s="14"/>
      <c r="H67" s="14"/>
      <c r="I67" s="1"/>
      <c r="J67" s="14"/>
      <c r="K67" s="14"/>
      <c r="L67" s="14"/>
      <c r="M67" s="14"/>
      <c r="N67" s="14"/>
      <c r="O67" s="1"/>
      <c r="P67" s="1"/>
      <c r="Q67" s="1"/>
    </row>
    <row r="68" spans="1:17" ht="13.8" x14ac:dyDescent="0.25">
      <c r="A68" s="14"/>
      <c r="B68" s="14"/>
      <c r="C68" s="14"/>
      <c r="D68" s="14"/>
      <c r="E68" s="14"/>
      <c r="F68" s="14"/>
      <c r="G68" s="14"/>
      <c r="H68" s="14"/>
      <c r="I68" s="1"/>
      <c r="J68" s="14"/>
      <c r="K68" s="14"/>
      <c r="L68" s="14"/>
      <c r="M68" s="14"/>
      <c r="N68" s="14"/>
      <c r="O68" s="1"/>
      <c r="P68" s="1"/>
      <c r="Q68" s="1"/>
    </row>
    <row r="69" spans="1:17" ht="13.8" x14ac:dyDescent="0.25">
      <c r="A69" s="14"/>
      <c r="B69" s="14"/>
      <c r="C69" s="14"/>
      <c r="D69" s="14"/>
      <c r="E69" s="14"/>
      <c r="F69" s="14"/>
      <c r="G69" s="14"/>
      <c r="H69" s="14"/>
      <c r="I69" s="1"/>
      <c r="J69" s="14"/>
      <c r="K69" s="14"/>
      <c r="L69" s="14"/>
      <c r="M69" s="14"/>
      <c r="N69" s="14"/>
      <c r="O69" s="1"/>
      <c r="P69" s="1"/>
      <c r="Q69" s="1"/>
    </row>
    <row r="70" spans="1:17" ht="13.8" x14ac:dyDescent="0.25">
      <c r="A70" s="14"/>
      <c r="B70" s="14"/>
      <c r="C70" s="14"/>
      <c r="D70" s="14"/>
      <c r="E70" s="14"/>
      <c r="F70" s="14"/>
      <c r="G70" s="14"/>
      <c r="H70" s="14"/>
      <c r="I70" s="1"/>
      <c r="J70" s="14"/>
      <c r="K70" s="14"/>
      <c r="L70" s="14"/>
      <c r="M70" s="14"/>
      <c r="N70" s="14"/>
      <c r="O70" s="1"/>
      <c r="P70" s="1"/>
      <c r="Q70" s="1"/>
    </row>
    <row r="71" spans="1:17" ht="13.8" x14ac:dyDescent="0.25">
      <c r="A71" s="14"/>
      <c r="B71" s="14"/>
      <c r="C71" s="14"/>
      <c r="D71" s="14"/>
      <c r="E71" s="14"/>
      <c r="F71" s="14"/>
      <c r="G71" s="14"/>
      <c r="H71" s="14"/>
      <c r="I71" s="1"/>
      <c r="J71" s="14"/>
      <c r="K71" s="14"/>
      <c r="L71" s="14"/>
      <c r="M71" s="14"/>
      <c r="N71" s="14"/>
      <c r="O71" s="1"/>
      <c r="P71" s="1"/>
      <c r="Q71" s="1"/>
    </row>
    <row r="72" spans="1:17" ht="13.8" x14ac:dyDescent="0.25">
      <c r="A72" s="14"/>
      <c r="B72" s="14"/>
      <c r="C72" s="14"/>
      <c r="D72" s="14"/>
      <c r="E72" s="14"/>
      <c r="F72" s="14"/>
      <c r="G72" s="14"/>
      <c r="H72" s="14"/>
      <c r="I72" s="1"/>
      <c r="J72" s="14"/>
      <c r="K72" s="14"/>
      <c r="L72" s="14"/>
      <c r="M72" s="14"/>
      <c r="N72" s="14"/>
      <c r="O72" s="1"/>
      <c r="P72" s="1"/>
      <c r="Q72" s="1"/>
    </row>
    <row r="73" spans="1:17" ht="13.8" x14ac:dyDescent="0.25">
      <c r="A73" s="14"/>
      <c r="B73" s="14"/>
      <c r="C73" s="14"/>
      <c r="D73" s="14"/>
      <c r="E73" s="14"/>
      <c r="F73" s="14"/>
      <c r="G73" s="14"/>
      <c r="H73" s="14"/>
      <c r="I73" s="1"/>
      <c r="J73" s="14"/>
      <c r="K73" s="14"/>
      <c r="L73" s="14"/>
      <c r="M73" s="14"/>
      <c r="N73" s="14"/>
      <c r="O73" s="1"/>
      <c r="P73" s="1"/>
      <c r="Q73" s="1"/>
    </row>
    <row r="74" spans="1:17" ht="13.8" x14ac:dyDescent="0.25">
      <c r="A74" s="14"/>
      <c r="B74" s="14"/>
      <c r="C74" s="14"/>
      <c r="D74" s="14"/>
      <c r="E74" s="14"/>
      <c r="F74" s="14"/>
      <c r="G74" s="14"/>
      <c r="H74" s="14"/>
      <c r="I74" s="1"/>
      <c r="J74" s="14"/>
      <c r="K74" s="14"/>
      <c r="L74" s="14"/>
      <c r="M74" s="14"/>
      <c r="N74" s="14"/>
      <c r="O74" s="1"/>
      <c r="P74" s="1"/>
      <c r="Q74" s="1"/>
    </row>
    <row r="75" spans="1:17" ht="13.8" x14ac:dyDescent="0.25">
      <c r="A75" s="14"/>
      <c r="B75" s="14"/>
      <c r="C75" s="14"/>
      <c r="D75" s="14"/>
      <c r="E75" s="14"/>
      <c r="F75" s="14"/>
      <c r="G75" s="14"/>
      <c r="H75" s="14"/>
      <c r="I75" s="1"/>
      <c r="J75" s="14"/>
      <c r="K75" s="14"/>
      <c r="L75" s="14"/>
      <c r="M75" s="14"/>
      <c r="N75" s="14"/>
      <c r="O75" s="1"/>
      <c r="P75" s="1"/>
      <c r="Q75" s="1"/>
    </row>
    <row r="76" spans="1:17" ht="13.8" x14ac:dyDescent="0.25">
      <c r="A76" s="14"/>
      <c r="B76" s="14"/>
      <c r="C76" s="14"/>
      <c r="D76" s="14"/>
      <c r="E76" s="14"/>
      <c r="F76" s="14"/>
      <c r="G76" s="14"/>
      <c r="H76" s="14"/>
      <c r="I76" s="1"/>
      <c r="J76" s="14"/>
      <c r="K76" s="14"/>
      <c r="L76" s="14"/>
      <c r="M76" s="14"/>
      <c r="N76" s="14"/>
      <c r="O76" s="1"/>
      <c r="P76" s="1"/>
      <c r="Q76" s="1"/>
    </row>
    <row r="77" spans="1:17" ht="13.8" x14ac:dyDescent="0.25">
      <c r="A77" s="14"/>
      <c r="B77" s="14"/>
      <c r="C77" s="14"/>
      <c r="D77" s="14"/>
      <c r="E77" s="14"/>
      <c r="F77" s="14"/>
      <c r="G77" s="14"/>
      <c r="H77" s="14"/>
      <c r="I77" s="1"/>
      <c r="J77" s="14"/>
      <c r="K77" s="14"/>
      <c r="L77" s="14"/>
      <c r="M77" s="14"/>
      <c r="N77" s="14"/>
      <c r="O77" s="1"/>
      <c r="P77" s="1"/>
      <c r="Q77" s="1"/>
    </row>
    <row r="78" spans="1:17" ht="13.8" x14ac:dyDescent="0.25">
      <c r="A78" s="14"/>
      <c r="B78" s="14"/>
      <c r="C78" s="14"/>
      <c r="D78" s="14"/>
      <c r="E78" s="14"/>
      <c r="F78" s="14"/>
      <c r="G78" s="14"/>
      <c r="H78" s="14"/>
      <c r="I78" s="1"/>
      <c r="J78" s="14"/>
      <c r="K78" s="14"/>
      <c r="L78" s="14"/>
      <c r="M78" s="14"/>
      <c r="N78" s="14"/>
      <c r="O78" s="1"/>
      <c r="P78" s="1"/>
      <c r="Q78" s="1"/>
    </row>
    <row r="79" spans="1:17" ht="13.8" x14ac:dyDescent="0.25">
      <c r="A79" s="14"/>
      <c r="B79" s="14"/>
      <c r="C79" s="14"/>
      <c r="D79" s="14"/>
      <c r="E79" s="14"/>
      <c r="F79" s="14"/>
      <c r="G79" s="14"/>
      <c r="H79" s="14"/>
      <c r="I79" s="1"/>
      <c r="J79" s="14"/>
      <c r="K79" s="14"/>
      <c r="L79" s="14"/>
      <c r="M79" s="14"/>
      <c r="N79" s="14"/>
      <c r="O79" s="1"/>
      <c r="P79" s="1"/>
      <c r="Q79" s="1"/>
    </row>
    <row r="80" spans="1:17" ht="13.8" x14ac:dyDescent="0.25">
      <c r="A80" s="14"/>
      <c r="B80" s="14"/>
      <c r="C80" s="14"/>
      <c r="D80" s="14"/>
      <c r="E80" s="14"/>
      <c r="F80" s="14"/>
      <c r="G80" s="14"/>
      <c r="H80" s="14"/>
      <c r="I80" s="1"/>
      <c r="J80" s="14"/>
      <c r="K80" s="14"/>
      <c r="L80" s="14"/>
      <c r="M80" s="14"/>
      <c r="N80" s="14"/>
      <c r="O80" s="1"/>
      <c r="P80" s="1"/>
      <c r="Q80" s="1"/>
    </row>
    <row r="81" spans="1:17" ht="13.8" x14ac:dyDescent="0.25">
      <c r="A81" s="14"/>
      <c r="B81" s="14"/>
      <c r="C81" s="14"/>
      <c r="D81" s="14"/>
      <c r="E81" s="14"/>
      <c r="F81" s="14"/>
      <c r="G81" s="14"/>
      <c r="H81" s="14"/>
      <c r="I81" s="1"/>
      <c r="J81" s="14"/>
      <c r="K81" s="14"/>
      <c r="L81" s="14"/>
      <c r="M81" s="14"/>
      <c r="N81" s="14"/>
      <c r="O81" s="1"/>
      <c r="P81" s="1"/>
      <c r="Q81" s="1"/>
    </row>
    <row r="82" spans="1:17" ht="13.8" x14ac:dyDescent="0.25">
      <c r="A82" s="14"/>
      <c r="B82" s="14"/>
      <c r="C82" s="14"/>
      <c r="D82" s="14"/>
      <c r="E82" s="14"/>
      <c r="F82" s="14"/>
      <c r="G82" s="14"/>
      <c r="H82" s="14"/>
      <c r="I82" s="1"/>
      <c r="J82" s="14"/>
      <c r="K82" s="14"/>
      <c r="L82" s="14"/>
      <c r="M82" s="14"/>
      <c r="N82" s="14"/>
      <c r="O82" s="1"/>
      <c r="P82" s="1"/>
      <c r="Q82" s="1"/>
    </row>
    <row r="83" spans="1:17" ht="13.8" x14ac:dyDescent="0.25">
      <c r="A83" s="14"/>
      <c r="B83" s="14"/>
      <c r="C83" s="14"/>
      <c r="D83" s="14"/>
      <c r="E83" s="14"/>
      <c r="F83" s="14"/>
      <c r="G83" s="14"/>
      <c r="H83" s="14"/>
      <c r="I83" s="1"/>
      <c r="J83" s="14"/>
      <c r="K83" s="14"/>
      <c r="L83" s="14"/>
      <c r="M83" s="14"/>
      <c r="N83" s="14"/>
      <c r="O83" s="1"/>
      <c r="P83" s="1"/>
      <c r="Q83" s="1"/>
    </row>
    <row r="84" spans="1:17" ht="13.8" x14ac:dyDescent="0.25">
      <c r="A84" s="14"/>
      <c r="B84" s="14"/>
      <c r="C84" s="14"/>
      <c r="D84" s="14"/>
      <c r="E84" s="14"/>
      <c r="F84" s="14"/>
      <c r="G84" s="14"/>
      <c r="H84" s="14"/>
      <c r="I84" s="1"/>
      <c r="J84" s="14"/>
      <c r="K84" s="14"/>
      <c r="L84" s="14"/>
      <c r="M84" s="14"/>
      <c r="N84" s="14"/>
      <c r="O84" s="1"/>
      <c r="P84" s="1"/>
      <c r="Q84" s="1"/>
    </row>
    <row r="85" spans="1:17" ht="13.8" x14ac:dyDescent="0.25">
      <c r="A85" s="14"/>
      <c r="B85" s="14"/>
      <c r="C85" s="14"/>
      <c r="D85" s="14"/>
      <c r="E85" s="14"/>
      <c r="F85" s="14"/>
      <c r="G85" s="14"/>
      <c r="H85" s="14"/>
      <c r="I85" s="1"/>
      <c r="J85" s="14"/>
      <c r="K85" s="14"/>
      <c r="L85" s="14"/>
      <c r="M85" s="14"/>
      <c r="N85" s="14"/>
      <c r="O85" s="1"/>
      <c r="P85" s="1"/>
      <c r="Q85" s="1"/>
    </row>
    <row r="86" spans="1:17" ht="13.8" x14ac:dyDescent="0.25">
      <c r="A86" s="14"/>
      <c r="B86" s="14"/>
      <c r="C86" s="14"/>
      <c r="D86" s="14"/>
      <c r="E86" s="14"/>
      <c r="F86" s="14"/>
      <c r="G86" s="14"/>
      <c r="H86" s="14"/>
      <c r="I86" s="1"/>
      <c r="J86" s="14"/>
      <c r="K86" s="14"/>
      <c r="L86" s="14"/>
      <c r="M86" s="14"/>
      <c r="N86" s="14"/>
      <c r="O86" s="1"/>
      <c r="P86" s="1"/>
      <c r="Q86" s="1"/>
    </row>
    <row r="87" spans="1:17" ht="13.8" x14ac:dyDescent="0.25">
      <c r="A87" s="14"/>
      <c r="B87" s="14"/>
      <c r="C87" s="14"/>
      <c r="D87" s="14"/>
      <c r="E87" s="14"/>
      <c r="F87" s="14"/>
      <c r="G87" s="14"/>
      <c r="H87" s="14"/>
      <c r="I87" s="1"/>
      <c r="J87" s="14"/>
      <c r="K87" s="14"/>
      <c r="L87" s="14"/>
      <c r="M87" s="14"/>
      <c r="N87" s="14"/>
      <c r="O87" s="1"/>
      <c r="P87" s="1"/>
      <c r="Q87" s="1"/>
    </row>
    <row r="88" spans="1:17" ht="13.8" x14ac:dyDescent="0.25">
      <c r="A88" s="14"/>
      <c r="B88" s="14"/>
      <c r="C88" s="14"/>
      <c r="D88" s="14"/>
      <c r="E88" s="14"/>
      <c r="F88" s="14"/>
      <c r="G88" s="14"/>
      <c r="H88" s="14"/>
      <c r="I88" s="1"/>
      <c r="J88" s="14"/>
      <c r="K88" s="14"/>
      <c r="L88" s="14"/>
      <c r="M88" s="14"/>
      <c r="N88" s="14"/>
      <c r="O88" s="1"/>
      <c r="P88" s="1"/>
      <c r="Q88" s="1"/>
    </row>
    <row r="89" spans="1:17" ht="13.8" x14ac:dyDescent="0.25">
      <c r="A89" s="14"/>
      <c r="B89" s="14"/>
      <c r="C89" s="14"/>
      <c r="D89" s="14"/>
      <c r="E89" s="14"/>
      <c r="F89" s="14"/>
      <c r="G89" s="14"/>
      <c r="H89" s="14"/>
      <c r="I89" s="1"/>
      <c r="J89" s="14"/>
      <c r="K89" s="14"/>
      <c r="L89" s="14"/>
      <c r="M89" s="14"/>
      <c r="N89" s="14"/>
      <c r="O89" s="1"/>
      <c r="P89" s="1"/>
      <c r="Q89" s="1"/>
    </row>
    <row r="90" spans="1:17" ht="13.8" x14ac:dyDescent="0.25">
      <c r="A90" s="14"/>
      <c r="B90" s="14"/>
      <c r="C90" s="14"/>
      <c r="D90" s="14"/>
      <c r="E90" s="14"/>
      <c r="F90" s="14"/>
      <c r="G90" s="14"/>
      <c r="H90" s="14"/>
      <c r="I90" s="1"/>
      <c r="J90" s="14"/>
      <c r="K90" s="14"/>
      <c r="L90" s="14"/>
      <c r="M90" s="14"/>
      <c r="N90" s="14"/>
      <c r="O90" s="1"/>
      <c r="P90" s="1"/>
      <c r="Q90" s="1"/>
    </row>
    <row r="91" spans="1:17" ht="13.8" x14ac:dyDescent="0.25">
      <c r="A91" s="14"/>
      <c r="B91" s="14"/>
      <c r="C91" s="14"/>
      <c r="D91" s="14"/>
      <c r="E91" s="14"/>
      <c r="F91" s="14"/>
      <c r="G91" s="14"/>
      <c r="H91" s="14"/>
      <c r="I91" s="1"/>
      <c r="J91" s="14"/>
      <c r="K91" s="14"/>
      <c r="L91" s="14"/>
      <c r="M91" s="14"/>
      <c r="N91" s="14"/>
      <c r="O91" s="1"/>
      <c r="P91" s="1"/>
      <c r="Q91" s="1"/>
    </row>
    <row r="92" spans="1:17" ht="13.8" x14ac:dyDescent="0.25">
      <c r="A92" s="14"/>
      <c r="B92" s="14"/>
      <c r="C92" s="14"/>
      <c r="D92" s="14"/>
      <c r="E92" s="14"/>
      <c r="F92" s="14"/>
      <c r="G92" s="14"/>
      <c r="H92" s="14"/>
      <c r="I92" s="1"/>
      <c r="J92" s="14"/>
      <c r="K92" s="14"/>
      <c r="L92" s="14"/>
      <c r="M92" s="14"/>
      <c r="N92" s="14"/>
      <c r="O92" s="1"/>
      <c r="P92" s="1"/>
      <c r="Q92" s="1"/>
    </row>
    <row r="93" spans="1:17" ht="13.8" x14ac:dyDescent="0.25">
      <c r="A93" s="14"/>
      <c r="B93" s="14"/>
      <c r="C93" s="14"/>
      <c r="D93" s="14"/>
      <c r="E93" s="14"/>
      <c r="F93" s="14"/>
      <c r="G93" s="14"/>
      <c r="H93" s="14"/>
      <c r="I93" s="1"/>
      <c r="J93" s="14"/>
      <c r="K93" s="14"/>
      <c r="L93" s="14"/>
      <c r="M93" s="14"/>
      <c r="N93" s="14"/>
      <c r="O93" s="1"/>
      <c r="P93" s="1"/>
      <c r="Q93" s="1"/>
    </row>
    <row r="94" spans="1:17" ht="13.8" x14ac:dyDescent="0.25">
      <c r="A94" s="14"/>
      <c r="B94" s="14"/>
      <c r="C94" s="14"/>
      <c r="D94" s="14"/>
      <c r="E94" s="14"/>
      <c r="F94" s="14"/>
      <c r="G94" s="14"/>
      <c r="H94" s="14"/>
      <c r="I94" s="1"/>
      <c r="J94" s="14"/>
      <c r="K94" s="14"/>
      <c r="L94" s="14"/>
      <c r="M94" s="14"/>
      <c r="N94" s="14"/>
      <c r="O94" s="1"/>
      <c r="P94" s="1"/>
      <c r="Q94" s="1"/>
    </row>
    <row r="95" spans="1:17" ht="13.8" x14ac:dyDescent="0.25">
      <c r="A95" s="14"/>
      <c r="B95" s="14"/>
      <c r="C95" s="14"/>
      <c r="D95" s="14"/>
      <c r="E95" s="14"/>
      <c r="F95" s="14"/>
      <c r="G95" s="14"/>
      <c r="H95" s="14"/>
      <c r="I95" s="1"/>
      <c r="J95" s="14"/>
      <c r="K95" s="14"/>
      <c r="L95" s="14"/>
      <c r="M95" s="14"/>
      <c r="N95" s="14"/>
      <c r="O95" s="1"/>
      <c r="P95" s="1"/>
      <c r="Q95" s="1"/>
    </row>
    <row r="96" spans="1:17" ht="13.8" x14ac:dyDescent="0.25">
      <c r="A96" s="14"/>
      <c r="B96" s="14"/>
      <c r="C96" s="14"/>
      <c r="D96" s="14"/>
      <c r="E96" s="14"/>
      <c r="F96" s="14"/>
      <c r="G96" s="14"/>
      <c r="H96" s="14"/>
      <c r="I96" s="1"/>
      <c r="J96" s="14"/>
      <c r="K96" s="14"/>
      <c r="L96" s="14"/>
      <c r="M96" s="14"/>
      <c r="N96" s="14"/>
      <c r="O96" s="1"/>
      <c r="P96" s="1"/>
      <c r="Q96" s="1"/>
    </row>
    <row r="97" spans="1:17" ht="13.8" x14ac:dyDescent="0.25">
      <c r="A97" s="14"/>
      <c r="B97" s="14"/>
      <c r="C97" s="14"/>
      <c r="D97" s="14"/>
      <c r="E97" s="14"/>
      <c r="F97" s="14"/>
      <c r="G97" s="14"/>
      <c r="H97" s="14"/>
      <c r="I97" s="1"/>
      <c r="J97" s="14"/>
      <c r="K97" s="14"/>
      <c r="L97" s="14"/>
      <c r="M97" s="14"/>
      <c r="N97" s="14"/>
      <c r="O97" s="1"/>
      <c r="P97" s="1"/>
      <c r="Q97" s="1"/>
    </row>
    <row r="98" spans="1:17" ht="13.8" x14ac:dyDescent="0.25">
      <c r="A98" s="14"/>
      <c r="B98" s="14"/>
      <c r="C98" s="14"/>
      <c r="D98" s="14"/>
      <c r="E98" s="14"/>
      <c r="F98" s="14"/>
      <c r="G98" s="14"/>
      <c r="H98" s="14"/>
      <c r="I98" s="1"/>
      <c r="J98" s="14"/>
      <c r="K98" s="14"/>
      <c r="L98" s="14"/>
      <c r="M98" s="14"/>
      <c r="N98" s="14"/>
      <c r="O98" s="1"/>
      <c r="P98" s="1"/>
      <c r="Q98" s="1"/>
    </row>
    <row r="99" spans="1:17" ht="13.8" x14ac:dyDescent="0.25">
      <c r="A99" s="14"/>
      <c r="B99" s="14"/>
      <c r="C99" s="14"/>
      <c r="D99" s="14"/>
      <c r="E99" s="14"/>
      <c r="F99" s="14"/>
      <c r="G99" s="14"/>
      <c r="H99" s="14"/>
      <c r="I99" s="1"/>
      <c r="J99" s="14"/>
      <c r="K99" s="14"/>
      <c r="L99" s="14"/>
      <c r="M99" s="14"/>
      <c r="N99" s="14"/>
      <c r="O99" s="1"/>
      <c r="P99" s="1"/>
      <c r="Q99" s="1"/>
    </row>
    <row r="100" spans="1:17" ht="13.8" x14ac:dyDescent="0.25">
      <c r="A100" s="14"/>
      <c r="B100" s="14"/>
      <c r="C100" s="14"/>
      <c r="D100" s="14"/>
      <c r="E100" s="14"/>
      <c r="F100" s="14"/>
      <c r="G100" s="14"/>
      <c r="H100" s="14"/>
      <c r="I100" s="1"/>
      <c r="J100" s="14"/>
      <c r="K100" s="14"/>
      <c r="L100" s="14"/>
      <c r="M100" s="14"/>
      <c r="N100" s="14"/>
      <c r="O100" s="1"/>
      <c r="P100" s="1"/>
      <c r="Q100" s="1"/>
    </row>
    <row r="101" spans="1:17" ht="13.8" x14ac:dyDescent="0.25">
      <c r="A101" s="14"/>
      <c r="B101" s="14"/>
      <c r="C101" s="14"/>
      <c r="D101" s="14"/>
      <c r="E101" s="14"/>
      <c r="F101" s="14"/>
      <c r="G101" s="14"/>
      <c r="H101" s="14"/>
      <c r="I101" s="1"/>
      <c r="J101" s="14"/>
      <c r="K101" s="14"/>
      <c r="L101" s="14"/>
      <c r="M101" s="14"/>
      <c r="N101" s="14"/>
      <c r="O101" s="1"/>
      <c r="P101" s="1"/>
      <c r="Q101" s="1"/>
    </row>
    <row r="102" spans="1:17" ht="13.8" x14ac:dyDescent="0.25">
      <c r="A102" s="14"/>
      <c r="B102" s="14"/>
      <c r="C102" s="14"/>
      <c r="D102" s="14"/>
      <c r="E102" s="14"/>
      <c r="F102" s="14"/>
      <c r="G102" s="14"/>
      <c r="H102" s="14"/>
      <c r="I102" s="1"/>
      <c r="J102" s="14"/>
      <c r="K102" s="14"/>
      <c r="L102" s="14"/>
      <c r="M102" s="14"/>
      <c r="N102" s="14"/>
      <c r="O102" s="1"/>
      <c r="P102" s="1"/>
      <c r="Q102" s="1"/>
    </row>
    <row r="103" spans="1:17" ht="13.8" x14ac:dyDescent="0.25">
      <c r="A103" s="14"/>
      <c r="B103" s="14"/>
      <c r="C103" s="14"/>
      <c r="D103" s="14"/>
      <c r="E103" s="14"/>
      <c r="F103" s="14"/>
      <c r="G103" s="14"/>
      <c r="H103" s="14"/>
      <c r="I103" s="1"/>
      <c r="J103" s="14"/>
      <c r="K103" s="14"/>
      <c r="L103" s="14"/>
      <c r="M103" s="14"/>
      <c r="N103" s="14"/>
      <c r="O103" s="1"/>
      <c r="P103" s="1"/>
      <c r="Q103" s="1"/>
    </row>
    <row r="104" spans="1:17" ht="13.8" x14ac:dyDescent="0.25">
      <c r="A104" s="14"/>
      <c r="B104" s="14"/>
      <c r="C104" s="14"/>
      <c r="D104" s="14"/>
      <c r="E104" s="14"/>
      <c r="F104" s="14"/>
      <c r="G104" s="14"/>
      <c r="H104" s="14"/>
      <c r="I104" s="1"/>
      <c r="J104" s="14"/>
      <c r="K104" s="14"/>
      <c r="L104" s="14"/>
      <c r="M104" s="14"/>
      <c r="N104" s="14"/>
      <c r="O104" s="1"/>
      <c r="P104" s="1"/>
      <c r="Q104" s="1"/>
    </row>
    <row r="105" spans="1:17" ht="13.8" x14ac:dyDescent="0.25">
      <c r="A105" s="14"/>
      <c r="B105" s="14"/>
      <c r="C105" s="14"/>
      <c r="D105" s="14"/>
      <c r="E105" s="14"/>
      <c r="F105" s="14"/>
      <c r="G105" s="14"/>
      <c r="H105" s="14"/>
      <c r="I105" s="1"/>
      <c r="J105" s="14"/>
      <c r="K105" s="14"/>
      <c r="L105" s="14"/>
      <c r="M105" s="14"/>
      <c r="N105" s="14"/>
      <c r="O105" s="1"/>
      <c r="P105" s="1"/>
      <c r="Q105" s="1"/>
    </row>
    <row r="106" spans="1:17" ht="13.8" x14ac:dyDescent="0.25">
      <c r="A106" s="14"/>
      <c r="B106" s="14"/>
      <c r="C106" s="14"/>
      <c r="D106" s="14"/>
      <c r="E106" s="14"/>
      <c r="F106" s="14"/>
      <c r="G106" s="14"/>
      <c r="H106" s="14"/>
      <c r="I106" s="1"/>
      <c r="J106" s="14"/>
      <c r="K106" s="14"/>
      <c r="L106" s="14"/>
      <c r="M106" s="14"/>
      <c r="N106" s="14"/>
      <c r="O106" s="1"/>
      <c r="P106" s="1"/>
      <c r="Q106" s="1"/>
    </row>
    <row r="107" spans="1:17" ht="13.8" x14ac:dyDescent="0.25">
      <c r="A107" s="14"/>
      <c r="B107" s="14"/>
      <c r="C107" s="14"/>
      <c r="D107" s="14"/>
      <c r="E107" s="14"/>
      <c r="F107" s="14"/>
      <c r="G107" s="14"/>
      <c r="H107" s="14"/>
      <c r="I107" s="1"/>
      <c r="J107" s="14"/>
      <c r="K107" s="14"/>
      <c r="L107" s="14"/>
      <c r="M107" s="14"/>
      <c r="N107" s="14"/>
      <c r="O107" s="1"/>
      <c r="P107" s="1"/>
      <c r="Q107" s="1"/>
    </row>
    <row r="108" spans="1:17" ht="13.8" x14ac:dyDescent="0.25">
      <c r="A108" s="14"/>
      <c r="B108" s="14"/>
      <c r="C108" s="14"/>
      <c r="D108" s="14"/>
      <c r="E108" s="14"/>
      <c r="F108" s="14"/>
      <c r="G108" s="14"/>
      <c r="H108" s="14"/>
      <c r="I108" s="1"/>
      <c r="J108" s="14"/>
      <c r="K108" s="14"/>
      <c r="L108" s="14"/>
      <c r="M108" s="14"/>
      <c r="N108" s="14"/>
      <c r="O108" s="1"/>
      <c r="P108" s="1"/>
      <c r="Q108" s="1"/>
    </row>
    <row r="109" spans="1:17" ht="13.8" x14ac:dyDescent="0.25">
      <c r="A109" s="14"/>
      <c r="B109" s="14"/>
      <c r="C109" s="14"/>
      <c r="D109" s="14"/>
      <c r="E109" s="14"/>
      <c r="F109" s="14"/>
      <c r="G109" s="14"/>
      <c r="H109" s="14"/>
      <c r="I109" s="1"/>
      <c r="J109" s="14"/>
      <c r="K109" s="14"/>
      <c r="L109" s="14"/>
      <c r="M109" s="14"/>
      <c r="N109" s="14"/>
      <c r="O109" s="1"/>
      <c r="P109" s="1"/>
      <c r="Q109" s="1"/>
    </row>
    <row r="110" spans="1:17" ht="13.8" x14ac:dyDescent="0.3">
      <c r="N110" s="15"/>
    </row>
    <row r="111" spans="1:17" ht="13.8" x14ac:dyDescent="0.3">
      <c r="N111" s="15"/>
    </row>
    <row r="112" spans="1:17" ht="13.8" x14ac:dyDescent="0.3">
      <c r="N112" s="15"/>
    </row>
    <row r="113" spans="14:14" ht="13.8" x14ac:dyDescent="0.3">
      <c r="N113" s="15"/>
    </row>
    <row r="114" spans="14:14" ht="13.8" x14ac:dyDescent="0.3">
      <c r="N114" s="15"/>
    </row>
    <row r="115" spans="14:14" ht="13.8" x14ac:dyDescent="0.3">
      <c r="N115" s="15"/>
    </row>
    <row r="116" spans="14:14" ht="13.8" x14ac:dyDescent="0.3">
      <c r="N116" s="15"/>
    </row>
    <row r="117" spans="14:14" ht="13.8" x14ac:dyDescent="0.3">
      <c r="N117" s="15"/>
    </row>
    <row r="118" spans="14:14" ht="13.8" x14ac:dyDescent="0.3">
      <c r="N118" s="15"/>
    </row>
    <row r="119" spans="14:14" ht="13.8" x14ac:dyDescent="0.3">
      <c r="N119" s="15"/>
    </row>
    <row r="120" spans="14:14" ht="13.8" x14ac:dyDescent="0.3">
      <c r="N120" s="15"/>
    </row>
    <row r="121" spans="14:14" ht="13.8" x14ac:dyDescent="0.3">
      <c r="N121" s="15"/>
    </row>
    <row r="122" spans="14:14" ht="13.8" x14ac:dyDescent="0.3">
      <c r="N122" s="15"/>
    </row>
    <row r="123" spans="14:14" ht="13.8" x14ac:dyDescent="0.3">
      <c r="N123" s="15"/>
    </row>
    <row r="124" spans="14:14" ht="13.8" x14ac:dyDescent="0.3">
      <c r="N124" s="15"/>
    </row>
    <row r="125" spans="14:14" ht="13.8" x14ac:dyDescent="0.3">
      <c r="N125" s="15"/>
    </row>
    <row r="126" spans="14:14" ht="13.8" x14ac:dyDescent="0.3">
      <c r="N126" s="15"/>
    </row>
    <row r="127" spans="14:14" ht="13.8" x14ac:dyDescent="0.3">
      <c r="N127" s="15"/>
    </row>
    <row r="128" spans="14:14" ht="13.8" x14ac:dyDescent="0.3">
      <c r="N128" s="15"/>
    </row>
    <row r="129" spans="14:14" ht="13.8" x14ac:dyDescent="0.3">
      <c r="N129" s="15"/>
    </row>
    <row r="130" spans="14:14" ht="13.8" x14ac:dyDescent="0.3">
      <c r="N130" s="15"/>
    </row>
    <row r="131" spans="14:14" ht="13.8" x14ac:dyDescent="0.3">
      <c r="N131" s="15"/>
    </row>
    <row r="132" spans="14:14" ht="13.8" x14ac:dyDescent="0.3">
      <c r="N132" s="15"/>
    </row>
    <row r="133" spans="14:14" ht="13.8" x14ac:dyDescent="0.3">
      <c r="N133" s="15"/>
    </row>
    <row r="134" spans="14:14" ht="13.8" x14ac:dyDescent="0.3">
      <c r="N134" s="15"/>
    </row>
    <row r="135" spans="14:14" ht="13.8" x14ac:dyDescent="0.3">
      <c r="N135" s="15"/>
    </row>
    <row r="136" spans="14:14" ht="13.8" x14ac:dyDescent="0.3">
      <c r="N136" s="15"/>
    </row>
    <row r="137" spans="14:14" ht="13.8" x14ac:dyDescent="0.3">
      <c r="N137" s="15"/>
    </row>
    <row r="138" spans="14:14" ht="13.8" x14ac:dyDescent="0.3">
      <c r="N138" s="15"/>
    </row>
    <row r="139" spans="14:14" ht="13.8" x14ac:dyDescent="0.3">
      <c r="N139" s="15"/>
    </row>
    <row r="140" spans="14:14" ht="13.8" x14ac:dyDescent="0.3">
      <c r="N140" s="15"/>
    </row>
    <row r="141" spans="14:14" ht="13.8" x14ac:dyDescent="0.3">
      <c r="N141" s="15"/>
    </row>
    <row r="142" spans="14:14" ht="13.8" x14ac:dyDescent="0.3">
      <c r="N142" s="15"/>
    </row>
    <row r="143" spans="14:14" ht="13.8" x14ac:dyDescent="0.3">
      <c r="N143" s="15"/>
    </row>
    <row r="144" spans="14:14" ht="13.8" x14ac:dyDescent="0.3">
      <c r="N144" s="15"/>
    </row>
    <row r="145" spans="14:14" ht="13.8" x14ac:dyDescent="0.3">
      <c r="N145" s="15"/>
    </row>
    <row r="146" spans="14:14" ht="13.8" x14ac:dyDescent="0.3">
      <c r="N146" s="15"/>
    </row>
    <row r="147" spans="14:14" ht="13.8" x14ac:dyDescent="0.3">
      <c r="N147" s="15"/>
    </row>
    <row r="148" spans="14:14" ht="13.8" x14ac:dyDescent="0.3">
      <c r="N148" s="15"/>
    </row>
    <row r="149" spans="14:14" ht="13.8" x14ac:dyDescent="0.3">
      <c r="N149" s="15"/>
    </row>
    <row r="150" spans="14:14" ht="13.8" x14ac:dyDescent="0.3">
      <c r="N150" s="15"/>
    </row>
    <row r="151" spans="14:14" ht="13.8" x14ac:dyDescent="0.3">
      <c r="N151" s="15"/>
    </row>
    <row r="152" spans="14:14" ht="13.8" x14ac:dyDescent="0.3">
      <c r="N152" s="15"/>
    </row>
    <row r="153" spans="14:14" ht="13.8" x14ac:dyDescent="0.3">
      <c r="N153" s="15"/>
    </row>
    <row r="154" spans="14:14" ht="13.8" x14ac:dyDescent="0.3">
      <c r="N154" s="15"/>
    </row>
    <row r="155" spans="14:14" ht="13.8" x14ac:dyDescent="0.3">
      <c r="N155" s="15"/>
    </row>
    <row r="156" spans="14:14" ht="13.8" x14ac:dyDescent="0.3">
      <c r="N156" s="15"/>
    </row>
    <row r="157" spans="14:14" ht="13.8" x14ac:dyDescent="0.3">
      <c r="N157" s="15"/>
    </row>
    <row r="158" spans="14:14" ht="13.8" x14ac:dyDescent="0.3">
      <c r="N158" s="15"/>
    </row>
    <row r="159" spans="14:14" ht="13.8" x14ac:dyDescent="0.3">
      <c r="N159" s="15"/>
    </row>
    <row r="160" spans="14:14" ht="13.8" x14ac:dyDescent="0.3">
      <c r="N160" s="15"/>
    </row>
    <row r="161" spans="14:14" ht="13.8" x14ac:dyDescent="0.3">
      <c r="N161" s="15"/>
    </row>
    <row r="162" spans="14:14" ht="13.8" x14ac:dyDescent="0.3">
      <c r="N162" s="15"/>
    </row>
    <row r="163" spans="14:14" ht="13.8" x14ac:dyDescent="0.3">
      <c r="N163" s="15"/>
    </row>
    <row r="164" spans="14:14" ht="13.8" x14ac:dyDescent="0.3">
      <c r="N164" s="15"/>
    </row>
    <row r="165" spans="14:14" ht="13.8" x14ac:dyDescent="0.3">
      <c r="N165" s="15"/>
    </row>
    <row r="166" spans="14:14" ht="13.8" x14ac:dyDescent="0.3">
      <c r="N166" s="15"/>
    </row>
    <row r="167" spans="14:14" ht="13.8" x14ac:dyDescent="0.3">
      <c r="N167" s="15"/>
    </row>
    <row r="168" spans="14:14" ht="13.8" x14ac:dyDescent="0.3">
      <c r="N168" s="15"/>
    </row>
    <row r="169" spans="14:14" ht="13.8" x14ac:dyDescent="0.3">
      <c r="N169" s="15"/>
    </row>
    <row r="170" spans="14:14" ht="13.8" x14ac:dyDescent="0.3">
      <c r="N170" s="15"/>
    </row>
    <row r="171" spans="14:14" ht="13.8" x14ac:dyDescent="0.3">
      <c r="N171" s="15"/>
    </row>
    <row r="172" spans="14:14" ht="13.8" x14ac:dyDescent="0.3">
      <c r="N172" s="15"/>
    </row>
    <row r="173" spans="14:14" ht="13.8" x14ac:dyDescent="0.3">
      <c r="N173" s="15"/>
    </row>
    <row r="174" spans="14:14" ht="13.8" x14ac:dyDescent="0.3">
      <c r="N174" s="15"/>
    </row>
    <row r="175" spans="14:14" ht="13.8" x14ac:dyDescent="0.3">
      <c r="N175" s="15"/>
    </row>
    <row r="176" spans="14:14" ht="13.8" x14ac:dyDescent="0.3">
      <c r="N176" s="15"/>
    </row>
    <row r="177" spans="14:14" ht="13.8" x14ac:dyDescent="0.3">
      <c r="N177" s="15"/>
    </row>
    <row r="178" spans="14:14" ht="13.8" x14ac:dyDescent="0.3">
      <c r="N178" s="15"/>
    </row>
    <row r="179" spans="14:14" ht="13.8" x14ac:dyDescent="0.3">
      <c r="N179" s="15"/>
    </row>
    <row r="180" spans="14:14" ht="13.8" x14ac:dyDescent="0.3">
      <c r="N180" s="15"/>
    </row>
    <row r="181" spans="14:14" ht="13.8" x14ac:dyDescent="0.3">
      <c r="N181" s="15"/>
    </row>
    <row r="182" spans="14:14" ht="13.8" x14ac:dyDescent="0.3">
      <c r="N182" s="15"/>
    </row>
    <row r="183" spans="14:14" ht="13.8" x14ac:dyDescent="0.3">
      <c r="N183" s="15"/>
    </row>
    <row r="184" spans="14:14" ht="13.8" x14ac:dyDescent="0.3">
      <c r="N184" s="15"/>
    </row>
    <row r="185" spans="14:14" ht="13.8" x14ac:dyDescent="0.3">
      <c r="N185" s="15"/>
    </row>
    <row r="186" spans="14:14" ht="13.8" x14ac:dyDescent="0.3">
      <c r="N186" s="15"/>
    </row>
    <row r="187" spans="14:14" ht="13.8" x14ac:dyDescent="0.3">
      <c r="N187" s="15"/>
    </row>
    <row r="188" spans="14:14" ht="13.8" x14ac:dyDescent="0.3">
      <c r="N188" s="15"/>
    </row>
    <row r="189" spans="14:14" ht="13.8" x14ac:dyDescent="0.3">
      <c r="N189" s="15"/>
    </row>
    <row r="190" spans="14:14" ht="13.8" x14ac:dyDescent="0.3">
      <c r="N190" s="15"/>
    </row>
    <row r="191" spans="14:14" ht="13.8" x14ac:dyDescent="0.3">
      <c r="N191" s="15"/>
    </row>
    <row r="192" spans="14:14" ht="13.8" x14ac:dyDescent="0.3">
      <c r="N192" s="15"/>
    </row>
    <row r="193" spans="14:14" ht="13.8" x14ac:dyDescent="0.3">
      <c r="N193" s="15"/>
    </row>
    <row r="194" spans="14:14" ht="13.8" x14ac:dyDescent="0.3">
      <c r="N194" s="15"/>
    </row>
    <row r="195" spans="14:14" ht="13.8" x14ac:dyDescent="0.3">
      <c r="N195" s="15"/>
    </row>
    <row r="196" spans="14:14" ht="13.8" x14ac:dyDescent="0.3">
      <c r="N196" s="15"/>
    </row>
    <row r="197" spans="14:14" ht="13.8" x14ac:dyDescent="0.3">
      <c r="N197" s="15"/>
    </row>
    <row r="198" spans="14:14" ht="13.8" x14ac:dyDescent="0.3">
      <c r="N198" s="15"/>
    </row>
    <row r="199" spans="14:14" ht="13.8" x14ac:dyDescent="0.3">
      <c r="N199" s="15"/>
    </row>
    <row r="200" spans="14:14" ht="13.8" x14ac:dyDescent="0.3">
      <c r="N200" s="15"/>
    </row>
    <row r="201" spans="14:14" ht="13.8" x14ac:dyDescent="0.3">
      <c r="N201" s="15"/>
    </row>
    <row r="202" spans="14:14" ht="13.8" x14ac:dyDescent="0.3">
      <c r="N202" s="15"/>
    </row>
    <row r="203" spans="14:14" ht="13.8" x14ac:dyDescent="0.3">
      <c r="N203" s="15"/>
    </row>
    <row r="204" spans="14:14" ht="13.8" x14ac:dyDescent="0.3">
      <c r="N204" s="15"/>
    </row>
    <row r="205" spans="14:14" ht="13.8" x14ac:dyDescent="0.3">
      <c r="N205" s="15"/>
    </row>
    <row r="206" spans="14:14" ht="13.8" x14ac:dyDescent="0.3">
      <c r="N206" s="15"/>
    </row>
    <row r="207" spans="14:14" ht="13.8" x14ac:dyDescent="0.3">
      <c r="N207" s="15"/>
    </row>
    <row r="208" spans="14:14" ht="13.8" x14ac:dyDescent="0.3">
      <c r="N208" s="15"/>
    </row>
    <row r="209" spans="14:14" ht="13.8" x14ac:dyDescent="0.3">
      <c r="N209" s="15"/>
    </row>
    <row r="210" spans="14:14" ht="13.8" x14ac:dyDescent="0.3">
      <c r="N210" s="15"/>
    </row>
    <row r="211" spans="14:14" ht="13.8" x14ac:dyDescent="0.3">
      <c r="N211" s="15"/>
    </row>
    <row r="212" spans="14:14" ht="13.8" x14ac:dyDescent="0.3">
      <c r="N212" s="15"/>
    </row>
    <row r="213" spans="14:14" ht="13.8" x14ac:dyDescent="0.3">
      <c r="N213" s="15"/>
    </row>
    <row r="214" spans="14:14" ht="13.8" x14ac:dyDescent="0.3">
      <c r="N214" s="15"/>
    </row>
    <row r="215" spans="14:14" ht="13.8" x14ac:dyDescent="0.3">
      <c r="N215" s="15"/>
    </row>
    <row r="216" spans="14:14" ht="13.8" x14ac:dyDescent="0.3">
      <c r="N216" s="15"/>
    </row>
    <row r="217" spans="14:14" ht="13.8" x14ac:dyDescent="0.3">
      <c r="N217" s="15"/>
    </row>
    <row r="218" spans="14:14" ht="13.8" x14ac:dyDescent="0.3">
      <c r="N218" s="15"/>
    </row>
    <row r="219" spans="14:14" ht="13.8" x14ac:dyDescent="0.3">
      <c r="N219" s="15"/>
    </row>
    <row r="220" spans="14:14" ht="13.8" x14ac:dyDescent="0.3">
      <c r="N220" s="15"/>
    </row>
    <row r="221" spans="14:14" ht="13.8" x14ac:dyDescent="0.3">
      <c r="N221" s="15"/>
    </row>
    <row r="222" spans="14:14" ht="13.8" x14ac:dyDescent="0.3">
      <c r="N222" s="15"/>
    </row>
    <row r="223" spans="14:14" ht="13.8" x14ac:dyDescent="0.3">
      <c r="N223" s="15"/>
    </row>
    <row r="224" spans="14:14" ht="13.8" x14ac:dyDescent="0.3">
      <c r="N224" s="15"/>
    </row>
    <row r="225" spans="14:14" ht="13.8" x14ac:dyDescent="0.3">
      <c r="N225" s="15"/>
    </row>
    <row r="226" spans="14:14" ht="13.8" x14ac:dyDescent="0.3">
      <c r="N226" s="15"/>
    </row>
    <row r="227" spans="14:14" ht="13.8" x14ac:dyDescent="0.3">
      <c r="N227" s="15"/>
    </row>
    <row r="228" spans="14:14" ht="13.8" x14ac:dyDescent="0.3">
      <c r="N228" s="15"/>
    </row>
    <row r="229" spans="14:14" ht="13.8" x14ac:dyDescent="0.3">
      <c r="N229" s="15"/>
    </row>
    <row r="230" spans="14:14" ht="13.8" x14ac:dyDescent="0.3">
      <c r="N230" s="15"/>
    </row>
    <row r="231" spans="14:14" ht="13.8" x14ac:dyDescent="0.3">
      <c r="N231" s="15"/>
    </row>
    <row r="232" spans="14:14" ht="13.8" x14ac:dyDescent="0.3">
      <c r="N232" s="15"/>
    </row>
    <row r="233" spans="14:14" ht="13.8" x14ac:dyDescent="0.3">
      <c r="N233" s="15"/>
    </row>
    <row r="234" spans="14:14" ht="13.8" x14ac:dyDescent="0.3">
      <c r="N234" s="15"/>
    </row>
    <row r="235" spans="14:14" ht="13.8" x14ac:dyDescent="0.3">
      <c r="N235" s="15"/>
    </row>
    <row r="236" spans="14:14" ht="13.8" x14ac:dyDescent="0.3">
      <c r="N236" s="15"/>
    </row>
    <row r="237" spans="14:14" ht="13.8" x14ac:dyDescent="0.3">
      <c r="N237" s="15"/>
    </row>
    <row r="238" spans="14:14" ht="13.8" x14ac:dyDescent="0.3">
      <c r="N238" s="15"/>
    </row>
    <row r="239" spans="14:14" ht="13.8" x14ac:dyDescent="0.3">
      <c r="N239" s="15"/>
    </row>
    <row r="240" spans="14:14" ht="13.8" x14ac:dyDescent="0.3">
      <c r="N240" s="15"/>
    </row>
    <row r="241" spans="14:14" ht="13.8" x14ac:dyDescent="0.3">
      <c r="N241" s="15"/>
    </row>
    <row r="242" spans="14:14" ht="13.8" x14ac:dyDescent="0.3">
      <c r="N242" s="15"/>
    </row>
    <row r="243" spans="14:14" ht="13.8" x14ac:dyDescent="0.3">
      <c r="N243" s="15"/>
    </row>
    <row r="244" spans="14:14" ht="13.8" x14ac:dyDescent="0.3">
      <c r="N244" s="15"/>
    </row>
    <row r="245" spans="14:14" ht="13.8" x14ac:dyDescent="0.3">
      <c r="N245" s="15"/>
    </row>
    <row r="246" spans="14:14" ht="13.8" x14ac:dyDescent="0.3">
      <c r="N246" s="15"/>
    </row>
    <row r="247" spans="14:14" ht="13.8" x14ac:dyDescent="0.3">
      <c r="N247" s="15"/>
    </row>
    <row r="248" spans="14:14" ht="13.8" x14ac:dyDescent="0.3">
      <c r="N248" s="15"/>
    </row>
    <row r="249" spans="14:14" ht="13.8" x14ac:dyDescent="0.3">
      <c r="N249" s="15"/>
    </row>
    <row r="250" spans="14:14" ht="13.8" x14ac:dyDescent="0.3">
      <c r="N250" s="15"/>
    </row>
    <row r="251" spans="14:14" ht="13.8" x14ac:dyDescent="0.3">
      <c r="N251" s="15"/>
    </row>
    <row r="252" spans="14:14" ht="13.8" x14ac:dyDescent="0.3">
      <c r="N252" s="15"/>
    </row>
    <row r="253" spans="14:14" ht="13.8" x14ac:dyDescent="0.3">
      <c r="N253" s="15"/>
    </row>
    <row r="254" spans="14:14" ht="13.8" x14ac:dyDescent="0.3">
      <c r="N254" s="15"/>
    </row>
    <row r="255" spans="14:14" ht="13.8" x14ac:dyDescent="0.3">
      <c r="N255" s="15"/>
    </row>
    <row r="256" spans="14:14" ht="13.8" x14ac:dyDescent="0.3">
      <c r="N256" s="15"/>
    </row>
    <row r="257" spans="14:14" ht="13.8" x14ac:dyDescent="0.3">
      <c r="N257" s="15"/>
    </row>
    <row r="258" spans="14:14" ht="13.8" x14ac:dyDescent="0.3">
      <c r="N258" s="15"/>
    </row>
    <row r="259" spans="14:14" ht="13.8" x14ac:dyDescent="0.3">
      <c r="N259" s="15"/>
    </row>
    <row r="260" spans="14:14" ht="13.8" x14ac:dyDescent="0.3">
      <c r="N260" s="15"/>
    </row>
    <row r="261" spans="14:14" ht="13.8" x14ac:dyDescent="0.3">
      <c r="N261" s="15"/>
    </row>
    <row r="262" spans="14:14" ht="13.8" x14ac:dyDescent="0.3">
      <c r="N262" s="15"/>
    </row>
    <row r="263" spans="14:14" ht="13.8" x14ac:dyDescent="0.3">
      <c r="N263" s="15"/>
    </row>
    <row r="264" spans="14:14" ht="13.8" x14ac:dyDescent="0.3">
      <c r="N264" s="15"/>
    </row>
    <row r="265" spans="14:14" ht="13.8" x14ac:dyDescent="0.3">
      <c r="N265" s="15"/>
    </row>
    <row r="266" spans="14:14" ht="13.8" x14ac:dyDescent="0.3">
      <c r="N266" s="15"/>
    </row>
    <row r="267" spans="14:14" ht="13.8" x14ac:dyDescent="0.3">
      <c r="N267" s="15"/>
    </row>
    <row r="268" spans="14:14" ht="13.8" x14ac:dyDescent="0.3">
      <c r="N268" s="15"/>
    </row>
    <row r="269" spans="14:14" ht="13.8" x14ac:dyDescent="0.3">
      <c r="N269" s="15"/>
    </row>
    <row r="270" spans="14:14" ht="13.8" x14ac:dyDescent="0.3">
      <c r="N270" s="15"/>
    </row>
    <row r="271" spans="14:14" ht="13.8" x14ac:dyDescent="0.3">
      <c r="N271" s="15"/>
    </row>
    <row r="272" spans="14:14" ht="13.8" x14ac:dyDescent="0.3">
      <c r="N272" s="15"/>
    </row>
    <row r="273" spans="14:14" ht="13.8" x14ac:dyDescent="0.3">
      <c r="N273" s="15"/>
    </row>
    <row r="274" spans="14:14" ht="13.8" x14ac:dyDescent="0.3">
      <c r="N274" s="15"/>
    </row>
    <row r="275" spans="14:14" ht="13.8" x14ac:dyDescent="0.3">
      <c r="N275" s="15"/>
    </row>
    <row r="276" spans="14:14" ht="13.8" x14ac:dyDescent="0.3">
      <c r="N276" s="15"/>
    </row>
    <row r="277" spans="14:14" ht="13.8" x14ac:dyDescent="0.3">
      <c r="N277" s="15"/>
    </row>
    <row r="278" spans="14:14" ht="13.8" x14ac:dyDescent="0.3">
      <c r="N278" s="15"/>
    </row>
    <row r="279" spans="14:14" ht="13.8" x14ac:dyDescent="0.3">
      <c r="N279" s="15"/>
    </row>
    <row r="280" spans="14:14" ht="13.8" x14ac:dyDescent="0.3">
      <c r="N280" s="15"/>
    </row>
    <row r="281" spans="14:14" ht="13.8" x14ac:dyDescent="0.3">
      <c r="N281" s="15"/>
    </row>
    <row r="282" spans="14:14" ht="13.8" x14ac:dyDescent="0.3">
      <c r="N282" s="15"/>
    </row>
    <row r="283" spans="14:14" ht="13.8" x14ac:dyDescent="0.3">
      <c r="N283" s="15"/>
    </row>
    <row r="284" spans="14:14" ht="13.8" x14ac:dyDescent="0.3">
      <c r="N284" s="15"/>
    </row>
    <row r="285" spans="14:14" ht="13.8" x14ac:dyDescent="0.3">
      <c r="N285" s="15"/>
    </row>
    <row r="286" spans="14:14" ht="13.8" x14ac:dyDescent="0.3">
      <c r="N286" s="15"/>
    </row>
    <row r="287" spans="14:14" ht="13.8" x14ac:dyDescent="0.3">
      <c r="N287" s="15"/>
    </row>
    <row r="288" spans="14:14" ht="13.8" x14ac:dyDescent="0.3">
      <c r="N288" s="15"/>
    </row>
    <row r="289" spans="14:14" ht="13.8" x14ac:dyDescent="0.3">
      <c r="N289" s="15"/>
    </row>
    <row r="290" spans="14:14" ht="13.8" x14ac:dyDescent="0.3">
      <c r="N290" s="15"/>
    </row>
    <row r="291" spans="14:14" ht="13.8" x14ac:dyDescent="0.3">
      <c r="N291" s="15"/>
    </row>
    <row r="292" spans="14:14" ht="13.8" x14ac:dyDescent="0.3">
      <c r="N292" s="15"/>
    </row>
    <row r="293" spans="14:14" ht="13.8" x14ac:dyDescent="0.3">
      <c r="N293" s="15"/>
    </row>
    <row r="294" spans="14:14" ht="13.8" x14ac:dyDescent="0.3">
      <c r="N294" s="15"/>
    </row>
    <row r="295" spans="14:14" ht="13.8" x14ac:dyDescent="0.3">
      <c r="N295" s="15"/>
    </row>
    <row r="296" spans="14:14" ht="13.8" x14ac:dyDescent="0.3">
      <c r="N296" s="15"/>
    </row>
    <row r="297" spans="14:14" ht="13.8" x14ac:dyDescent="0.3">
      <c r="N297" s="15"/>
    </row>
    <row r="298" spans="14:14" ht="13.8" x14ac:dyDescent="0.3">
      <c r="N298" s="15"/>
    </row>
    <row r="299" spans="14:14" ht="13.8" x14ac:dyDescent="0.3">
      <c r="N299" s="15"/>
    </row>
    <row r="300" spans="14:14" ht="13.8" x14ac:dyDescent="0.3">
      <c r="N300" s="15"/>
    </row>
    <row r="301" spans="14:14" ht="13.8" x14ac:dyDescent="0.3">
      <c r="N301" s="15"/>
    </row>
    <row r="302" spans="14:14" ht="13.8" x14ac:dyDescent="0.3">
      <c r="N302" s="15"/>
    </row>
    <row r="303" spans="14:14" ht="13.8" x14ac:dyDescent="0.3">
      <c r="N303" s="15"/>
    </row>
    <row r="304" spans="14:14" ht="13.8" x14ac:dyDescent="0.3">
      <c r="N304" s="15"/>
    </row>
    <row r="305" spans="14:14" ht="13.8" x14ac:dyDescent="0.3">
      <c r="N305" s="15"/>
    </row>
    <row r="306" spans="14:14" ht="13.8" x14ac:dyDescent="0.3">
      <c r="N306" s="15"/>
    </row>
    <row r="307" spans="14:14" ht="13.8" x14ac:dyDescent="0.3">
      <c r="N307" s="15"/>
    </row>
    <row r="308" spans="14:14" ht="13.8" x14ac:dyDescent="0.3">
      <c r="N308" s="15"/>
    </row>
    <row r="309" spans="14:14" ht="13.8" x14ac:dyDescent="0.3">
      <c r="N309" s="15"/>
    </row>
    <row r="310" spans="14:14" ht="13.8" x14ac:dyDescent="0.3">
      <c r="N310" s="15"/>
    </row>
    <row r="311" spans="14:14" ht="13.8" x14ac:dyDescent="0.3">
      <c r="N311" s="15"/>
    </row>
    <row r="312" spans="14:14" ht="13.8" x14ac:dyDescent="0.3">
      <c r="N312" s="15"/>
    </row>
    <row r="313" spans="14:14" ht="13.8" x14ac:dyDescent="0.3">
      <c r="N313" s="15"/>
    </row>
    <row r="314" spans="14:14" ht="13.8" x14ac:dyDescent="0.3">
      <c r="N314" s="15"/>
    </row>
    <row r="315" spans="14:14" ht="13.8" x14ac:dyDescent="0.3">
      <c r="N315" s="15"/>
    </row>
    <row r="316" spans="14:14" ht="13.8" x14ac:dyDescent="0.3">
      <c r="N316" s="15"/>
    </row>
    <row r="317" spans="14:14" ht="13.8" x14ac:dyDescent="0.3">
      <c r="N317" s="15"/>
    </row>
    <row r="318" spans="14:14" ht="13.8" x14ac:dyDescent="0.3">
      <c r="N318" s="15"/>
    </row>
    <row r="319" spans="14:14" ht="13.8" x14ac:dyDescent="0.3">
      <c r="N319" s="15"/>
    </row>
    <row r="320" spans="14:14" ht="13.8" x14ac:dyDescent="0.3">
      <c r="N320" s="15"/>
    </row>
    <row r="321" spans="14:14" ht="13.8" x14ac:dyDescent="0.3">
      <c r="N321" s="15"/>
    </row>
    <row r="322" spans="14:14" ht="13.8" x14ac:dyDescent="0.3">
      <c r="N322" s="15"/>
    </row>
    <row r="323" spans="14:14" ht="13.8" x14ac:dyDescent="0.3">
      <c r="N323" s="15"/>
    </row>
    <row r="324" spans="14:14" ht="13.8" x14ac:dyDescent="0.3">
      <c r="N324" s="15"/>
    </row>
    <row r="325" spans="14:14" ht="13.8" x14ac:dyDescent="0.3">
      <c r="N325" s="15"/>
    </row>
    <row r="326" spans="14:14" ht="13.8" x14ac:dyDescent="0.3">
      <c r="N326" s="15"/>
    </row>
    <row r="327" spans="14:14" ht="13.8" x14ac:dyDescent="0.3">
      <c r="N327" s="15"/>
    </row>
    <row r="328" spans="14:14" ht="13.8" x14ac:dyDescent="0.3">
      <c r="N328" s="15"/>
    </row>
    <row r="329" spans="14:14" ht="13.8" x14ac:dyDescent="0.3">
      <c r="N329" s="15"/>
    </row>
    <row r="330" spans="14:14" ht="13.8" x14ac:dyDescent="0.3">
      <c r="N330" s="15"/>
    </row>
    <row r="331" spans="14:14" ht="13.8" x14ac:dyDescent="0.3">
      <c r="N331" s="15"/>
    </row>
    <row r="332" spans="14:14" ht="13.8" x14ac:dyDescent="0.3">
      <c r="N332" s="15"/>
    </row>
    <row r="333" spans="14:14" ht="13.8" x14ac:dyDescent="0.3">
      <c r="N333" s="15"/>
    </row>
    <row r="334" spans="14:14" ht="13.8" x14ac:dyDescent="0.3">
      <c r="N334" s="15"/>
    </row>
    <row r="335" spans="14:14" ht="13.8" x14ac:dyDescent="0.3">
      <c r="N335" s="15"/>
    </row>
    <row r="336" spans="14:14" ht="13.8" x14ac:dyDescent="0.3">
      <c r="N336" s="15"/>
    </row>
    <row r="337" spans="14:14" ht="13.8" x14ac:dyDescent="0.3">
      <c r="N337" s="15"/>
    </row>
    <row r="338" spans="14:14" ht="13.8" x14ac:dyDescent="0.3">
      <c r="N338" s="15"/>
    </row>
    <row r="339" spans="14:14" ht="13.8" x14ac:dyDescent="0.3">
      <c r="N339" s="15"/>
    </row>
    <row r="340" spans="14:14" ht="13.8" x14ac:dyDescent="0.3">
      <c r="N340" s="15"/>
    </row>
    <row r="341" spans="14:14" ht="13.8" x14ac:dyDescent="0.3">
      <c r="N341" s="15"/>
    </row>
    <row r="342" spans="14:14" ht="13.8" x14ac:dyDescent="0.3">
      <c r="N342" s="15"/>
    </row>
    <row r="343" spans="14:14" ht="13.8" x14ac:dyDescent="0.3">
      <c r="N343" s="15"/>
    </row>
    <row r="344" spans="14:14" ht="13.8" x14ac:dyDescent="0.3">
      <c r="N344" s="15"/>
    </row>
    <row r="345" spans="14:14" ht="13.8" x14ac:dyDescent="0.3">
      <c r="N345" s="15"/>
    </row>
    <row r="346" spans="14:14" ht="13.8" x14ac:dyDescent="0.3">
      <c r="N346" s="15"/>
    </row>
    <row r="347" spans="14:14" ht="13.8" x14ac:dyDescent="0.3">
      <c r="N347" s="15"/>
    </row>
    <row r="348" spans="14:14" ht="13.8" x14ac:dyDescent="0.3">
      <c r="N348" s="15"/>
    </row>
    <row r="349" spans="14:14" ht="13.8" x14ac:dyDescent="0.3">
      <c r="N349" s="15"/>
    </row>
    <row r="350" spans="14:14" ht="13.8" x14ac:dyDescent="0.3">
      <c r="N350" s="15"/>
    </row>
    <row r="351" spans="14:14" ht="13.8" x14ac:dyDescent="0.3">
      <c r="N351" s="15"/>
    </row>
    <row r="352" spans="14:14" ht="13.8" x14ac:dyDescent="0.3">
      <c r="N352" s="15"/>
    </row>
    <row r="353" spans="14:14" ht="13.8" x14ac:dyDescent="0.3">
      <c r="N353" s="15"/>
    </row>
    <row r="354" spans="14:14" ht="13.8" x14ac:dyDescent="0.3">
      <c r="N354" s="15"/>
    </row>
    <row r="355" spans="14:14" ht="13.8" x14ac:dyDescent="0.3">
      <c r="N355" s="15"/>
    </row>
    <row r="356" spans="14:14" ht="13.8" x14ac:dyDescent="0.3">
      <c r="N356" s="15"/>
    </row>
    <row r="357" spans="14:14" ht="13.8" x14ac:dyDescent="0.3">
      <c r="N357" s="15"/>
    </row>
    <row r="358" spans="14:14" ht="13.8" x14ac:dyDescent="0.3">
      <c r="N358" s="15"/>
    </row>
    <row r="359" spans="14:14" ht="13.8" x14ac:dyDescent="0.3">
      <c r="N359" s="15"/>
    </row>
    <row r="360" spans="14:14" ht="13.8" x14ac:dyDescent="0.3">
      <c r="N360" s="15"/>
    </row>
    <row r="361" spans="14:14" ht="13.8" x14ac:dyDescent="0.3">
      <c r="N361" s="15"/>
    </row>
    <row r="362" spans="14:14" ht="13.8" x14ac:dyDescent="0.3">
      <c r="N362" s="15"/>
    </row>
    <row r="363" spans="14:14" ht="13.8" x14ac:dyDescent="0.3">
      <c r="N363" s="15"/>
    </row>
    <row r="364" spans="14:14" ht="13.8" x14ac:dyDescent="0.3">
      <c r="N364" s="15"/>
    </row>
    <row r="365" spans="14:14" ht="13.8" x14ac:dyDescent="0.3">
      <c r="N365" s="15"/>
    </row>
    <row r="366" spans="14:14" ht="13.8" x14ac:dyDescent="0.3">
      <c r="N366" s="15"/>
    </row>
    <row r="367" spans="14:14" ht="13.8" x14ac:dyDescent="0.3">
      <c r="N367" s="15"/>
    </row>
    <row r="368" spans="14:14" ht="13.8" x14ac:dyDescent="0.3">
      <c r="N368" s="15"/>
    </row>
    <row r="369" spans="14:14" ht="13.8" x14ac:dyDescent="0.3">
      <c r="N369" s="15"/>
    </row>
    <row r="370" spans="14:14" ht="13.8" x14ac:dyDescent="0.3">
      <c r="N370" s="15"/>
    </row>
    <row r="371" spans="14:14" ht="13.8" x14ac:dyDescent="0.3">
      <c r="N371" s="15"/>
    </row>
    <row r="372" spans="14:14" ht="13.8" x14ac:dyDescent="0.3">
      <c r="N372" s="15"/>
    </row>
    <row r="373" spans="14:14" ht="13.8" x14ac:dyDescent="0.3">
      <c r="N373" s="15"/>
    </row>
    <row r="374" spans="14:14" ht="13.8" x14ac:dyDescent="0.3">
      <c r="N374" s="15"/>
    </row>
    <row r="375" spans="14:14" ht="13.8" x14ac:dyDescent="0.3">
      <c r="N375" s="15"/>
    </row>
    <row r="376" spans="14:14" ht="13.8" x14ac:dyDescent="0.3">
      <c r="N376" s="15"/>
    </row>
    <row r="377" spans="14:14" ht="13.8" x14ac:dyDescent="0.3">
      <c r="N377" s="15"/>
    </row>
    <row r="378" spans="14:14" ht="13.8" x14ac:dyDescent="0.3">
      <c r="N378" s="15"/>
    </row>
    <row r="379" spans="14:14" ht="13.8" x14ac:dyDescent="0.3">
      <c r="N379" s="15"/>
    </row>
    <row r="380" spans="14:14" ht="13.8" x14ac:dyDescent="0.3">
      <c r="N380" s="15"/>
    </row>
    <row r="381" spans="14:14" ht="13.8" x14ac:dyDescent="0.3">
      <c r="N381" s="15"/>
    </row>
    <row r="382" spans="14:14" ht="13.8" x14ac:dyDescent="0.3">
      <c r="N382" s="15"/>
    </row>
    <row r="383" spans="14:14" ht="13.8" x14ac:dyDescent="0.3">
      <c r="N383" s="15"/>
    </row>
    <row r="384" spans="14:14" ht="13.8" x14ac:dyDescent="0.3">
      <c r="N384" s="15"/>
    </row>
    <row r="385" spans="14:14" ht="13.8" x14ac:dyDescent="0.3">
      <c r="N385" s="15"/>
    </row>
    <row r="386" spans="14:14" ht="13.8" x14ac:dyDescent="0.3">
      <c r="N386" s="15"/>
    </row>
    <row r="387" spans="14:14" ht="13.8" x14ac:dyDescent="0.3">
      <c r="N387" s="15"/>
    </row>
    <row r="388" spans="14:14" ht="13.8" x14ac:dyDescent="0.3">
      <c r="N388" s="15"/>
    </row>
    <row r="389" spans="14:14" ht="13.8" x14ac:dyDescent="0.3">
      <c r="N389" s="15"/>
    </row>
    <row r="390" spans="14:14" ht="13.8" x14ac:dyDescent="0.3">
      <c r="N390" s="15"/>
    </row>
    <row r="391" spans="14:14" ht="13.8" x14ac:dyDescent="0.3">
      <c r="N391" s="15"/>
    </row>
    <row r="392" spans="14:14" ht="13.8" x14ac:dyDescent="0.3">
      <c r="N392" s="15"/>
    </row>
    <row r="393" spans="14:14" ht="13.8" x14ac:dyDescent="0.3">
      <c r="N393" s="15"/>
    </row>
    <row r="394" spans="14:14" ht="13.8" x14ac:dyDescent="0.3">
      <c r="N394" s="15"/>
    </row>
    <row r="395" spans="14:14" ht="13.8" x14ac:dyDescent="0.3">
      <c r="N395" s="15"/>
    </row>
    <row r="396" spans="14:14" ht="13.8" x14ac:dyDescent="0.3">
      <c r="N396" s="15"/>
    </row>
    <row r="397" spans="14:14" ht="13.8" x14ac:dyDescent="0.3">
      <c r="N397" s="15"/>
    </row>
    <row r="398" spans="14:14" ht="13.8" x14ac:dyDescent="0.3">
      <c r="N398" s="15"/>
    </row>
    <row r="399" spans="14:14" ht="13.8" x14ac:dyDescent="0.3">
      <c r="N399" s="15"/>
    </row>
    <row r="400" spans="14:14" ht="13.8" x14ac:dyDescent="0.3">
      <c r="N400" s="15"/>
    </row>
    <row r="401" spans="14:14" ht="13.8" x14ac:dyDescent="0.3">
      <c r="N401" s="15"/>
    </row>
    <row r="402" spans="14:14" ht="13.8" x14ac:dyDescent="0.3">
      <c r="N402" s="15"/>
    </row>
    <row r="403" spans="14:14" ht="13.8" x14ac:dyDescent="0.3">
      <c r="N403" s="15"/>
    </row>
    <row r="404" spans="14:14" ht="13.8" x14ac:dyDescent="0.3">
      <c r="N404" s="15"/>
    </row>
    <row r="405" spans="14:14" ht="13.8" x14ac:dyDescent="0.3">
      <c r="N405" s="15"/>
    </row>
    <row r="406" spans="14:14" ht="13.8" x14ac:dyDescent="0.3">
      <c r="N406" s="15"/>
    </row>
    <row r="407" spans="14:14" ht="13.8" x14ac:dyDescent="0.3">
      <c r="N407" s="15"/>
    </row>
    <row r="408" spans="14:14" ht="13.8" x14ac:dyDescent="0.3">
      <c r="N408" s="15"/>
    </row>
    <row r="409" spans="14:14" ht="13.8" x14ac:dyDescent="0.3">
      <c r="N409" s="15"/>
    </row>
    <row r="410" spans="14:14" ht="13.8" x14ac:dyDescent="0.3">
      <c r="N410" s="15"/>
    </row>
    <row r="411" spans="14:14" ht="13.8" x14ac:dyDescent="0.3">
      <c r="N411" s="15"/>
    </row>
    <row r="412" spans="14:14" ht="13.8" x14ac:dyDescent="0.3">
      <c r="N412" s="15"/>
    </row>
    <row r="413" spans="14:14" ht="13.8" x14ac:dyDescent="0.3">
      <c r="N413" s="15"/>
    </row>
    <row r="414" spans="14:14" ht="13.8" x14ac:dyDescent="0.3">
      <c r="N414" s="15"/>
    </row>
    <row r="415" spans="14:14" ht="13.8" x14ac:dyDescent="0.3">
      <c r="N415" s="15"/>
    </row>
    <row r="416" spans="14:14" ht="13.8" x14ac:dyDescent="0.3">
      <c r="N416" s="15"/>
    </row>
    <row r="417" spans="14:14" ht="13.8" x14ac:dyDescent="0.3">
      <c r="N417" s="15"/>
    </row>
    <row r="418" spans="14:14" ht="13.8" x14ac:dyDescent="0.3">
      <c r="N418" s="15"/>
    </row>
    <row r="419" spans="14:14" ht="13.8" x14ac:dyDescent="0.3">
      <c r="N419" s="15"/>
    </row>
    <row r="420" spans="14:14" ht="13.8" x14ac:dyDescent="0.3">
      <c r="N420" s="15"/>
    </row>
    <row r="421" spans="14:14" ht="13.8" x14ac:dyDescent="0.3">
      <c r="N421" s="15"/>
    </row>
    <row r="422" spans="14:14" ht="13.8" x14ac:dyDescent="0.3">
      <c r="N422" s="15"/>
    </row>
    <row r="423" spans="14:14" ht="13.8" x14ac:dyDescent="0.3">
      <c r="N423" s="15"/>
    </row>
    <row r="424" spans="14:14" ht="13.8" x14ac:dyDescent="0.3">
      <c r="N424" s="15"/>
    </row>
    <row r="425" spans="14:14" ht="13.8" x14ac:dyDescent="0.3">
      <c r="N425" s="15"/>
    </row>
    <row r="426" spans="14:14" ht="13.8" x14ac:dyDescent="0.3">
      <c r="N426" s="15"/>
    </row>
    <row r="427" spans="14:14" ht="13.8" x14ac:dyDescent="0.3">
      <c r="N427" s="15"/>
    </row>
    <row r="428" spans="14:14" ht="13.8" x14ac:dyDescent="0.3">
      <c r="N428" s="15"/>
    </row>
    <row r="429" spans="14:14" ht="13.8" x14ac:dyDescent="0.3">
      <c r="N429" s="15"/>
    </row>
    <row r="430" spans="14:14" ht="13.8" x14ac:dyDescent="0.3">
      <c r="N430" s="15"/>
    </row>
    <row r="431" spans="14:14" ht="13.8" x14ac:dyDescent="0.3">
      <c r="N431" s="15"/>
    </row>
    <row r="432" spans="14:14" ht="13.8" x14ac:dyDescent="0.3">
      <c r="N432" s="15"/>
    </row>
    <row r="433" spans="14:14" ht="13.8" x14ac:dyDescent="0.3">
      <c r="N433" s="15"/>
    </row>
    <row r="434" spans="14:14" ht="13.8" x14ac:dyDescent="0.3">
      <c r="N434" s="15"/>
    </row>
    <row r="435" spans="14:14" ht="13.8" x14ac:dyDescent="0.3">
      <c r="N435" s="15"/>
    </row>
    <row r="436" spans="14:14" ht="13.8" x14ac:dyDescent="0.3">
      <c r="N436" s="15"/>
    </row>
    <row r="437" spans="14:14" ht="13.8" x14ac:dyDescent="0.3">
      <c r="N437" s="15"/>
    </row>
    <row r="438" spans="14:14" ht="13.8" x14ac:dyDescent="0.3">
      <c r="N438" s="15"/>
    </row>
    <row r="439" spans="14:14" ht="13.8" x14ac:dyDescent="0.3">
      <c r="N439" s="15"/>
    </row>
    <row r="440" spans="14:14" ht="13.8" x14ac:dyDescent="0.3">
      <c r="N440" s="15"/>
    </row>
    <row r="441" spans="14:14" ht="13.8" x14ac:dyDescent="0.3">
      <c r="N441" s="15"/>
    </row>
    <row r="442" spans="14:14" ht="13.8" x14ac:dyDescent="0.3">
      <c r="N442" s="15"/>
    </row>
    <row r="443" spans="14:14" ht="13.8" x14ac:dyDescent="0.3">
      <c r="N443" s="15"/>
    </row>
    <row r="444" spans="14:14" ht="13.8" x14ac:dyDescent="0.3">
      <c r="N444" s="15"/>
    </row>
    <row r="445" spans="14:14" ht="13.8" x14ac:dyDescent="0.3">
      <c r="N445" s="15"/>
    </row>
    <row r="446" spans="14:14" ht="13.8" x14ac:dyDescent="0.3">
      <c r="N446" s="15"/>
    </row>
    <row r="447" spans="14:14" ht="13.8" x14ac:dyDescent="0.3">
      <c r="N447" s="15"/>
    </row>
    <row r="448" spans="14:14" ht="13.8" x14ac:dyDescent="0.3">
      <c r="N448" s="15"/>
    </row>
    <row r="449" spans="14:14" ht="13.8" x14ac:dyDescent="0.3">
      <c r="N449" s="15"/>
    </row>
    <row r="450" spans="14:14" ht="13.8" x14ac:dyDescent="0.3">
      <c r="N450" s="15"/>
    </row>
    <row r="451" spans="14:14" ht="13.8" x14ac:dyDescent="0.3">
      <c r="N451" s="15"/>
    </row>
    <row r="452" spans="14:14" ht="13.8" x14ac:dyDescent="0.3">
      <c r="N452" s="15"/>
    </row>
    <row r="453" spans="14:14" ht="13.8" x14ac:dyDescent="0.3">
      <c r="N453" s="15"/>
    </row>
    <row r="454" spans="14:14" ht="13.8" x14ac:dyDescent="0.3">
      <c r="N454" s="15"/>
    </row>
    <row r="455" spans="14:14" ht="13.8" x14ac:dyDescent="0.3">
      <c r="N455" s="15"/>
    </row>
    <row r="456" spans="14:14" ht="13.8" x14ac:dyDescent="0.3">
      <c r="N456" s="15"/>
    </row>
    <row r="457" spans="14:14" ht="13.8" x14ac:dyDescent="0.3">
      <c r="N457" s="15"/>
    </row>
    <row r="458" spans="14:14" ht="13.8" x14ac:dyDescent="0.3">
      <c r="N458" s="15"/>
    </row>
    <row r="459" spans="14:14" ht="13.8" x14ac:dyDescent="0.3">
      <c r="N459" s="15"/>
    </row>
    <row r="460" spans="14:14" ht="13.8" x14ac:dyDescent="0.3">
      <c r="N460" s="15"/>
    </row>
    <row r="461" spans="14:14" ht="13.8" x14ac:dyDescent="0.3">
      <c r="N461" s="15"/>
    </row>
    <row r="462" spans="14:14" ht="13.8" x14ac:dyDescent="0.3">
      <c r="N462" s="15"/>
    </row>
    <row r="463" spans="14:14" ht="13.8" x14ac:dyDescent="0.3">
      <c r="N463" s="15"/>
    </row>
    <row r="464" spans="14:14" ht="13.8" x14ac:dyDescent="0.3">
      <c r="N464" s="15"/>
    </row>
    <row r="465" spans="14:14" ht="13.8" x14ac:dyDescent="0.3">
      <c r="N465" s="15"/>
    </row>
    <row r="466" spans="14:14" ht="13.8" x14ac:dyDescent="0.3">
      <c r="N466" s="15"/>
    </row>
    <row r="467" spans="14:14" ht="13.8" x14ac:dyDescent="0.3">
      <c r="N467" s="15"/>
    </row>
    <row r="468" spans="14:14" ht="13.8" x14ac:dyDescent="0.3">
      <c r="N468" s="15"/>
    </row>
    <row r="469" spans="14:14" ht="13.8" x14ac:dyDescent="0.3">
      <c r="N469" s="15"/>
    </row>
    <row r="470" spans="14:14" ht="13.8" x14ac:dyDescent="0.3">
      <c r="N470" s="15"/>
    </row>
    <row r="471" spans="14:14" ht="13.8" x14ac:dyDescent="0.3">
      <c r="N471" s="15"/>
    </row>
    <row r="472" spans="14:14" ht="13.8" x14ac:dyDescent="0.3">
      <c r="N472" s="15"/>
    </row>
    <row r="473" spans="14:14" ht="13.8" x14ac:dyDescent="0.3">
      <c r="N473" s="15"/>
    </row>
    <row r="474" spans="14:14" ht="13.8" x14ac:dyDescent="0.3">
      <c r="N474" s="15"/>
    </row>
    <row r="475" spans="14:14" ht="13.8" x14ac:dyDescent="0.3">
      <c r="N475" s="15"/>
    </row>
    <row r="476" spans="14:14" ht="13.8" x14ac:dyDescent="0.3">
      <c r="N476" s="15"/>
    </row>
    <row r="477" spans="14:14" ht="13.8" x14ac:dyDescent="0.3">
      <c r="N477" s="15"/>
    </row>
    <row r="478" spans="14:14" ht="13.8" x14ac:dyDescent="0.3">
      <c r="N478" s="15"/>
    </row>
    <row r="479" spans="14:14" ht="13.8" x14ac:dyDescent="0.3">
      <c r="N479" s="15"/>
    </row>
    <row r="480" spans="14:14" ht="13.8" x14ac:dyDescent="0.3">
      <c r="N480" s="15"/>
    </row>
    <row r="481" spans="14:14" ht="13.8" x14ac:dyDescent="0.3">
      <c r="N481" s="15"/>
    </row>
    <row r="482" spans="14:14" ht="13.8" x14ac:dyDescent="0.3">
      <c r="N482" s="15"/>
    </row>
    <row r="483" spans="14:14" ht="13.8" x14ac:dyDescent="0.3">
      <c r="N483" s="15"/>
    </row>
    <row r="484" spans="14:14" ht="13.8" x14ac:dyDescent="0.3">
      <c r="N484" s="15"/>
    </row>
    <row r="485" spans="14:14" ht="13.8" x14ac:dyDescent="0.3">
      <c r="N485" s="15"/>
    </row>
    <row r="486" spans="14:14" ht="13.8" x14ac:dyDescent="0.3">
      <c r="N486" s="15"/>
    </row>
    <row r="487" spans="14:14" ht="13.8" x14ac:dyDescent="0.3">
      <c r="N487" s="15"/>
    </row>
    <row r="488" spans="14:14" ht="13.8" x14ac:dyDescent="0.3">
      <c r="N488" s="15"/>
    </row>
    <row r="489" spans="14:14" ht="13.8" x14ac:dyDescent="0.3">
      <c r="N489" s="15"/>
    </row>
    <row r="490" spans="14:14" ht="13.8" x14ac:dyDescent="0.3">
      <c r="N490" s="15"/>
    </row>
    <row r="491" spans="14:14" ht="13.8" x14ac:dyDescent="0.3">
      <c r="N491" s="15"/>
    </row>
    <row r="492" spans="14:14" ht="13.8" x14ac:dyDescent="0.3">
      <c r="N492" s="15"/>
    </row>
    <row r="493" spans="14:14" ht="13.8" x14ac:dyDescent="0.3">
      <c r="N493" s="15"/>
    </row>
    <row r="494" spans="14:14" ht="13.8" x14ac:dyDescent="0.3">
      <c r="N494" s="15"/>
    </row>
    <row r="495" spans="14:14" ht="13.8" x14ac:dyDescent="0.3">
      <c r="N495" s="15"/>
    </row>
    <row r="496" spans="14:14" ht="13.8" x14ac:dyDescent="0.3">
      <c r="N496" s="15"/>
    </row>
    <row r="497" spans="14:14" ht="13.8" x14ac:dyDescent="0.3">
      <c r="N497" s="15"/>
    </row>
    <row r="498" spans="14:14" ht="13.8" x14ac:dyDescent="0.3">
      <c r="N498" s="15"/>
    </row>
    <row r="499" spans="14:14" ht="13.8" x14ac:dyDescent="0.3">
      <c r="N499" s="15"/>
    </row>
    <row r="500" spans="14:14" ht="13.8" x14ac:dyDescent="0.3">
      <c r="N500" s="15"/>
    </row>
    <row r="501" spans="14:14" ht="13.8" x14ac:dyDescent="0.3">
      <c r="N501" s="15"/>
    </row>
    <row r="502" spans="14:14" ht="13.8" x14ac:dyDescent="0.3">
      <c r="N502" s="15"/>
    </row>
    <row r="503" spans="14:14" ht="13.8" x14ac:dyDescent="0.3">
      <c r="N503" s="15"/>
    </row>
    <row r="504" spans="14:14" ht="13.8" x14ac:dyDescent="0.3">
      <c r="N504" s="15"/>
    </row>
    <row r="505" spans="14:14" ht="13.8" x14ac:dyDescent="0.3">
      <c r="N505" s="15"/>
    </row>
    <row r="506" spans="14:14" ht="13.8" x14ac:dyDescent="0.3">
      <c r="N506" s="15"/>
    </row>
    <row r="507" spans="14:14" ht="13.8" x14ac:dyDescent="0.3">
      <c r="N507" s="15"/>
    </row>
    <row r="508" spans="14:14" ht="13.8" x14ac:dyDescent="0.3">
      <c r="N508" s="15"/>
    </row>
    <row r="509" spans="14:14" ht="13.8" x14ac:dyDescent="0.3">
      <c r="N509" s="15"/>
    </row>
    <row r="510" spans="14:14" ht="13.8" x14ac:dyDescent="0.3">
      <c r="N510" s="15"/>
    </row>
    <row r="511" spans="14:14" ht="13.8" x14ac:dyDescent="0.3">
      <c r="N511" s="15"/>
    </row>
    <row r="512" spans="14:14" ht="13.8" x14ac:dyDescent="0.3">
      <c r="N512" s="15"/>
    </row>
    <row r="513" spans="14:14" ht="13.8" x14ac:dyDescent="0.3">
      <c r="N513" s="15"/>
    </row>
    <row r="514" spans="14:14" ht="13.8" x14ac:dyDescent="0.3">
      <c r="N514" s="15"/>
    </row>
    <row r="515" spans="14:14" ht="13.8" x14ac:dyDescent="0.3">
      <c r="N515" s="15"/>
    </row>
    <row r="516" spans="14:14" ht="13.8" x14ac:dyDescent="0.3">
      <c r="N516" s="15"/>
    </row>
    <row r="517" spans="14:14" ht="13.8" x14ac:dyDescent="0.3">
      <c r="N517" s="15"/>
    </row>
    <row r="518" spans="14:14" ht="13.8" x14ac:dyDescent="0.3">
      <c r="N518" s="15"/>
    </row>
    <row r="519" spans="14:14" ht="13.8" x14ac:dyDescent="0.3">
      <c r="N519" s="15"/>
    </row>
    <row r="520" spans="14:14" ht="13.8" x14ac:dyDescent="0.3">
      <c r="N520" s="15"/>
    </row>
    <row r="521" spans="14:14" ht="13.8" x14ac:dyDescent="0.3">
      <c r="N521" s="15"/>
    </row>
    <row r="522" spans="14:14" ht="13.8" x14ac:dyDescent="0.3">
      <c r="N522" s="15"/>
    </row>
    <row r="523" spans="14:14" ht="13.8" x14ac:dyDescent="0.3">
      <c r="N523" s="15"/>
    </row>
    <row r="524" spans="14:14" ht="13.8" x14ac:dyDescent="0.3">
      <c r="N524" s="15"/>
    </row>
    <row r="525" spans="14:14" ht="13.8" x14ac:dyDescent="0.3">
      <c r="N525" s="15"/>
    </row>
    <row r="526" spans="14:14" ht="13.8" x14ac:dyDescent="0.3">
      <c r="N526" s="15"/>
    </row>
    <row r="527" spans="14:14" ht="13.8" x14ac:dyDescent="0.3">
      <c r="N527" s="15"/>
    </row>
    <row r="528" spans="14:14" ht="13.8" x14ac:dyDescent="0.3">
      <c r="N528" s="15"/>
    </row>
    <row r="529" spans="14:14" ht="13.8" x14ac:dyDescent="0.3">
      <c r="N529" s="15"/>
    </row>
    <row r="530" spans="14:14" ht="13.8" x14ac:dyDescent="0.3">
      <c r="N530" s="15"/>
    </row>
    <row r="531" spans="14:14" ht="13.8" x14ac:dyDescent="0.3">
      <c r="N531" s="15"/>
    </row>
    <row r="532" spans="14:14" ht="13.8" x14ac:dyDescent="0.3">
      <c r="N532" s="15"/>
    </row>
    <row r="533" spans="14:14" ht="13.8" x14ac:dyDescent="0.3">
      <c r="N533" s="15"/>
    </row>
    <row r="534" spans="14:14" ht="13.8" x14ac:dyDescent="0.3">
      <c r="N534" s="15"/>
    </row>
    <row r="535" spans="14:14" ht="13.8" x14ac:dyDescent="0.3">
      <c r="N535" s="15"/>
    </row>
    <row r="536" spans="14:14" ht="13.8" x14ac:dyDescent="0.3">
      <c r="N536" s="15"/>
    </row>
    <row r="537" spans="14:14" ht="13.8" x14ac:dyDescent="0.3">
      <c r="N537" s="15"/>
    </row>
    <row r="538" spans="14:14" ht="13.8" x14ac:dyDescent="0.3">
      <c r="N538" s="15"/>
    </row>
    <row r="539" spans="14:14" ht="13.8" x14ac:dyDescent="0.3">
      <c r="N539" s="15"/>
    </row>
    <row r="540" spans="14:14" ht="13.8" x14ac:dyDescent="0.3">
      <c r="N540" s="15"/>
    </row>
    <row r="541" spans="14:14" ht="13.8" x14ac:dyDescent="0.3">
      <c r="N541" s="15"/>
    </row>
    <row r="542" spans="14:14" ht="13.8" x14ac:dyDescent="0.3">
      <c r="N542" s="15"/>
    </row>
    <row r="543" spans="14:14" ht="13.8" x14ac:dyDescent="0.3">
      <c r="N543" s="15"/>
    </row>
    <row r="544" spans="14:14" ht="13.8" x14ac:dyDescent="0.3">
      <c r="N544" s="15"/>
    </row>
    <row r="545" spans="14:14" ht="13.8" x14ac:dyDescent="0.3">
      <c r="N545" s="15"/>
    </row>
    <row r="546" spans="14:14" ht="13.8" x14ac:dyDescent="0.3">
      <c r="N546" s="15"/>
    </row>
    <row r="547" spans="14:14" ht="13.8" x14ac:dyDescent="0.3">
      <c r="N547" s="15"/>
    </row>
    <row r="548" spans="14:14" ht="13.8" x14ac:dyDescent="0.3">
      <c r="N548" s="15"/>
    </row>
    <row r="549" spans="14:14" ht="13.8" x14ac:dyDescent="0.3">
      <c r="N549" s="15"/>
    </row>
    <row r="550" spans="14:14" ht="13.8" x14ac:dyDescent="0.3">
      <c r="N550" s="15"/>
    </row>
    <row r="551" spans="14:14" ht="13.8" x14ac:dyDescent="0.3">
      <c r="N551" s="15"/>
    </row>
    <row r="552" spans="14:14" ht="13.8" x14ac:dyDescent="0.3">
      <c r="N552" s="15"/>
    </row>
    <row r="553" spans="14:14" ht="13.8" x14ac:dyDescent="0.3">
      <c r="N553" s="15"/>
    </row>
    <row r="554" spans="14:14" ht="13.8" x14ac:dyDescent="0.3">
      <c r="N554" s="15"/>
    </row>
    <row r="555" spans="14:14" ht="13.8" x14ac:dyDescent="0.3">
      <c r="N555" s="15"/>
    </row>
    <row r="556" spans="14:14" ht="13.8" x14ac:dyDescent="0.3">
      <c r="N556" s="15"/>
    </row>
    <row r="557" spans="14:14" ht="13.8" x14ac:dyDescent="0.3">
      <c r="N557" s="15"/>
    </row>
    <row r="558" spans="14:14" ht="13.8" x14ac:dyDescent="0.3">
      <c r="N558" s="15"/>
    </row>
    <row r="559" spans="14:14" ht="13.8" x14ac:dyDescent="0.3">
      <c r="N559" s="15"/>
    </row>
    <row r="560" spans="14:14" ht="13.8" x14ac:dyDescent="0.3">
      <c r="N560" s="15"/>
    </row>
    <row r="561" spans="14:14" ht="13.8" x14ac:dyDescent="0.3">
      <c r="N561" s="15"/>
    </row>
    <row r="562" spans="14:14" ht="13.8" x14ac:dyDescent="0.3">
      <c r="N562" s="15"/>
    </row>
    <row r="563" spans="14:14" ht="13.8" x14ac:dyDescent="0.3">
      <c r="N563" s="15"/>
    </row>
    <row r="564" spans="14:14" ht="13.8" x14ac:dyDescent="0.3">
      <c r="N564" s="15"/>
    </row>
    <row r="565" spans="14:14" ht="13.8" x14ac:dyDescent="0.3">
      <c r="N565" s="15"/>
    </row>
    <row r="566" spans="14:14" ht="13.8" x14ac:dyDescent="0.3">
      <c r="N566" s="15"/>
    </row>
    <row r="567" spans="14:14" ht="13.8" x14ac:dyDescent="0.3">
      <c r="N567" s="15"/>
    </row>
    <row r="568" spans="14:14" ht="13.8" x14ac:dyDescent="0.3">
      <c r="N568" s="15"/>
    </row>
    <row r="569" spans="14:14" ht="13.8" x14ac:dyDescent="0.3">
      <c r="N569" s="15"/>
    </row>
    <row r="570" spans="14:14" ht="13.8" x14ac:dyDescent="0.3">
      <c r="N570" s="15"/>
    </row>
    <row r="571" spans="14:14" ht="13.8" x14ac:dyDescent="0.3">
      <c r="N571" s="15"/>
    </row>
    <row r="572" spans="14:14" ht="13.8" x14ac:dyDescent="0.3">
      <c r="N572" s="15"/>
    </row>
    <row r="573" spans="14:14" ht="13.8" x14ac:dyDescent="0.3">
      <c r="N573" s="15"/>
    </row>
    <row r="574" spans="14:14" ht="13.8" x14ac:dyDescent="0.3">
      <c r="N574" s="15"/>
    </row>
    <row r="575" spans="14:14" ht="13.8" x14ac:dyDescent="0.3">
      <c r="N575" s="15"/>
    </row>
    <row r="576" spans="14:14" ht="13.8" x14ac:dyDescent="0.3">
      <c r="N576" s="15"/>
    </row>
    <row r="577" spans="14:14" ht="13.8" x14ac:dyDescent="0.3">
      <c r="N577" s="15"/>
    </row>
    <row r="578" spans="14:14" ht="13.8" x14ac:dyDescent="0.3">
      <c r="N578" s="15"/>
    </row>
    <row r="579" spans="14:14" ht="13.8" x14ac:dyDescent="0.3">
      <c r="N579" s="15"/>
    </row>
    <row r="580" spans="14:14" ht="13.8" x14ac:dyDescent="0.3">
      <c r="N580" s="15"/>
    </row>
    <row r="581" spans="14:14" ht="13.8" x14ac:dyDescent="0.3">
      <c r="N581" s="15"/>
    </row>
    <row r="582" spans="14:14" ht="13.8" x14ac:dyDescent="0.3">
      <c r="N582" s="15"/>
    </row>
    <row r="583" spans="14:14" ht="13.8" x14ac:dyDescent="0.3">
      <c r="N583" s="15"/>
    </row>
    <row r="584" spans="14:14" ht="13.8" x14ac:dyDescent="0.3">
      <c r="N584" s="15"/>
    </row>
    <row r="585" spans="14:14" ht="13.8" x14ac:dyDescent="0.3">
      <c r="N585" s="15"/>
    </row>
    <row r="586" spans="14:14" ht="13.8" x14ac:dyDescent="0.3">
      <c r="N586" s="15"/>
    </row>
    <row r="587" spans="14:14" ht="13.8" x14ac:dyDescent="0.3">
      <c r="N587" s="15"/>
    </row>
    <row r="588" spans="14:14" ht="13.8" x14ac:dyDescent="0.3">
      <c r="N588" s="15"/>
    </row>
    <row r="589" spans="14:14" ht="13.8" x14ac:dyDescent="0.3">
      <c r="N589" s="15"/>
    </row>
    <row r="590" spans="14:14" ht="13.8" x14ac:dyDescent="0.3">
      <c r="N590" s="15"/>
    </row>
    <row r="591" spans="14:14" ht="13.8" x14ac:dyDescent="0.3">
      <c r="N591" s="15"/>
    </row>
    <row r="592" spans="14:14" ht="13.8" x14ac:dyDescent="0.3">
      <c r="N592" s="15"/>
    </row>
    <row r="593" spans="14:14" ht="13.8" x14ac:dyDescent="0.3">
      <c r="N593" s="15"/>
    </row>
    <row r="594" spans="14:14" ht="13.8" x14ac:dyDescent="0.3">
      <c r="N594" s="15"/>
    </row>
    <row r="595" spans="14:14" ht="13.8" x14ac:dyDescent="0.3">
      <c r="N595" s="15"/>
    </row>
    <row r="596" spans="14:14" ht="13.8" x14ac:dyDescent="0.3">
      <c r="N596" s="15"/>
    </row>
    <row r="597" spans="14:14" ht="13.8" x14ac:dyDescent="0.3">
      <c r="N597" s="15"/>
    </row>
    <row r="598" spans="14:14" ht="13.8" x14ac:dyDescent="0.3">
      <c r="N598" s="15"/>
    </row>
    <row r="599" spans="14:14" ht="13.8" x14ac:dyDescent="0.3">
      <c r="N599" s="15"/>
    </row>
    <row r="600" spans="14:14" ht="13.8" x14ac:dyDescent="0.3">
      <c r="N600" s="15"/>
    </row>
    <row r="601" spans="14:14" ht="13.8" x14ac:dyDescent="0.3">
      <c r="N601" s="15"/>
    </row>
    <row r="602" spans="14:14" ht="13.8" x14ac:dyDescent="0.3">
      <c r="N602" s="15"/>
    </row>
    <row r="603" spans="14:14" ht="13.8" x14ac:dyDescent="0.3">
      <c r="N603" s="15"/>
    </row>
    <row r="604" spans="14:14" ht="13.8" x14ac:dyDescent="0.3">
      <c r="N604" s="15"/>
    </row>
    <row r="605" spans="14:14" ht="13.8" x14ac:dyDescent="0.3">
      <c r="N605" s="15"/>
    </row>
    <row r="606" spans="14:14" ht="13.8" x14ac:dyDescent="0.3">
      <c r="N606" s="15"/>
    </row>
    <row r="607" spans="14:14" ht="13.8" x14ac:dyDescent="0.3">
      <c r="N607" s="15"/>
    </row>
    <row r="608" spans="14:14" ht="13.8" x14ac:dyDescent="0.3">
      <c r="N608" s="15"/>
    </row>
    <row r="609" spans="14:14" ht="13.8" x14ac:dyDescent="0.3">
      <c r="N609" s="15"/>
    </row>
    <row r="610" spans="14:14" ht="13.8" x14ac:dyDescent="0.3">
      <c r="N610" s="15"/>
    </row>
    <row r="611" spans="14:14" ht="13.8" x14ac:dyDescent="0.3">
      <c r="N611" s="15"/>
    </row>
    <row r="612" spans="14:14" ht="13.8" x14ac:dyDescent="0.3">
      <c r="N612" s="15"/>
    </row>
    <row r="613" spans="14:14" ht="13.8" x14ac:dyDescent="0.3">
      <c r="N613" s="15"/>
    </row>
    <row r="614" spans="14:14" ht="13.8" x14ac:dyDescent="0.3">
      <c r="N614" s="15"/>
    </row>
    <row r="615" spans="14:14" ht="13.8" x14ac:dyDescent="0.3">
      <c r="N615" s="15"/>
    </row>
    <row r="616" spans="14:14" ht="13.8" x14ac:dyDescent="0.3">
      <c r="N616" s="15"/>
    </row>
    <row r="617" spans="14:14" ht="13.8" x14ac:dyDescent="0.3">
      <c r="N617" s="15"/>
    </row>
    <row r="618" spans="14:14" ht="13.8" x14ac:dyDescent="0.3">
      <c r="N618" s="15"/>
    </row>
    <row r="619" spans="14:14" ht="13.8" x14ac:dyDescent="0.3">
      <c r="N619" s="15"/>
    </row>
    <row r="620" spans="14:14" ht="13.8" x14ac:dyDescent="0.3">
      <c r="N620" s="15"/>
    </row>
    <row r="621" spans="14:14" ht="13.8" x14ac:dyDescent="0.3">
      <c r="N621" s="15"/>
    </row>
    <row r="622" spans="14:14" ht="13.8" x14ac:dyDescent="0.3">
      <c r="N622" s="15"/>
    </row>
    <row r="623" spans="14:14" ht="13.8" x14ac:dyDescent="0.3">
      <c r="N623" s="15"/>
    </row>
    <row r="624" spans="14:14" ht="13.8" x14ac:dyDescent="0.3">
      <c r="N624" s="15"/>
    </row>
    <row r="625" spans="14:14" ht="13.8" x14ac:dyDescent="0.3">
      <c r="N625" s="15"/>
    </row>
    <row r="626" spans="14:14" ht="13.8" x14ac:dyDescent="0.3">
      <c r="N626" s="15"/>
    </row>
    <row r="627" spans="14:14" ht="13.8" x14ac:dyDescent="0.3">
      <c r="N627" s="15"/>
    </row>
    <row r="628" spans="14:14" ht="13.8" x14ac:dyDescent="0.3">
      <c r="N628" s="15"/>
    </row>
    <row r="629" spans="14:14" ht="13.8" x14ac:dyDescent="0.3">
      <c r="N629" s="15"/>
    </row>
    <row r="630" spans="14:14" ht="13.8" x14ac:dyDescent="0.3">
      <c r="N630" s="15"/>
    </row>
    <row r="631" spans="14:14" ht="13.8" x14ac:dyDescent="0.3">
      <c r="N631" s="15"/>
    </row>
    <row r="632" spans="14:14" ht="13.8" x14ac:dyDescent="0.3">
      <c r="N632" s="15"/>
    </row>
    <row r="633" spans="14:14" ht="13.8" x14ac:dyDescent="0.3">
      <c r="N633" s="15"/>
    </row>
    <row r="634" spans="14:14" ht="13.8" x14ac:dyDescent="0.3">
      <c r="N634" s="15"/>
    </row>
    <row r="635" spans="14:14" ht="13.8" x14ac:dyDescent="0.3">
      <c r="N635" s="15"/>
    </row>
    <row r="636" spans="14:14" ht="13.8" x14ac:dyDescent="0.3">
      <c r="N636" s="15"/>
    </row>
    <row r="637" spans="14:14" ht="13.8" x14ac:dyDescent="0.3">
      <c r="N637" s="15"/>
    </row>
    <row r="638" spans="14:14" ht="13.8" x14ac:dyDescent="0.3">
      <c r="N638" s="15"/>
    </row>
    <row r="639" spans="14:14" ht="13.8" x14ac:dyDescent="0.3">
      <c r="N639" s="15"/>
    </row>
    <row r="640" spans="14:14" ht="13.8" x14ac:dyDescent="0.3">
      <c r="N640" s="15"/>
    </row>
    <row r="641" spans="14:14" ht="13.8" x14ac:dyDescent="0.3">
      <c r="N641" s="15"/>
    </row>
    <row r="642" spans="14:14" ht="13.8" x14ac:dyDescent="0.3">
      <c r="N642" s="15"/>
    </row>
    <row r="643" spans="14:14" ht="13.8" x14ac:dyDescent="0.3">
      <c r="N643" s="15"/>
    </row>
    <row r="644" spans="14:14" ht="13.8" x14ac:dyDescent="0.3">
      <c r="N644" s="15"/>
    </row>
    <row r="645" spans="14:14" ht="13.8" x14ac:dyDescent="0.3">
      <c r="N645" s="15"/>
    </row>
    <row r="646" spans="14:14" ht="13.8" x14ac:dyDescent="0.3">
      <c r="N646" s="15"/>
    </row>
    <row r="647" spans="14:14" ht="13.8" x14ac:dyDescent="0.3">
      <c r="N647" s="15"/>
    </row>
    <row r="648" spans="14:14" ht="13.8" x14ac:dyDescent="0.3">
      <c r="N648" s="15"/>
    </row>
    <row r="649" spans="14:14" ht="13.8" x14ac:dyDescent="0.3">
      <c r="N649" s="15"/>
    </row>
    <row r="650" spans="14:14" ht="13.8" x14ac:dyDescent="0.3">
      <c r="N650" s="15"/>
    </row>
    <row r="651" spans="14:14" ht="13.8" x14ac:dyDescent="0.3">
      <c r="N651" s="15"/>
    </row>
    <row r="652" spans="14:14" ht="13.8" x14ac:dyDescent="0.3">
      <c r="N652" s="15"/>
    </row>
    <row r="653" spans="14:14" ht="13.8" x14ac:dyDescent="0.3">
      <c r="N653" s="15"/>
    </row>
    <row r="654" spans="14:14" ht="13.8" x14ac:dyDescent="0.3">
      <c r="N654" s="15"/>
    </row>
    <row r="655" spans="14:14" ht="13.8" x14ac:dyDescent="0.3">
      <c r="N655" s="15"/>
    </row>
    <row r="656" spans="14:14" ht="13.8" x14ac:dyDescent="0.3">
      <c r="N656" s="15"/>
    </row>
    <row r="657" spans="14:14" ht="13.8" x14ac:dyDescent="0.3">
      <c r="N657" s="15"/>
    </row>
    <row r="658" spans="14:14" ht="13.8" x14ac:dyDescent="0.3">
      <c r="N658" s="15"/>
    </row>
    <row r="659" spans="14:14" ht="13.8" x14ac:dyDescent="0.3">
      <c r="N659" s="15"/>
    </row>
    <row r="660" spans="14:14" ht="13.8" x14ac:dyDescent="0.3">
      <c r="N660" s="15"/>
    </row>
    <row r="661" spans="14:14" ht="13.8" x14ac:dyDescent="0.3">
      <c r="N661" s="15"/>
    </row>
    <row r="662" spans="14:14" ht="13.8" x14ac:dyDescent="0.3">
      <c r="N662" s="15"/>
    </row>
    <row r="663" spans="14:14" ht="13.8" x14ac:dyDescent="0.3">
      <c r="N663" s="15"/>
    </row>
    <row r="664" spans="14:14" ht="13.8" x14ac:dyDescent="0.3">
      <c r="N664" s="15"/>
    </row>
    <row r="665" spans="14:14" ht="13.8" x14ac:dyDescent="0.3">
      <c r="N665" s="15"/>
    </row>
    <row r="666" spans="14:14" ht="13.8" x14ac:dyDescent="0.3">
      <c r="N666" s="15"/>
    </row>
    <row r="667" spans="14:14" ht="13.8" x14ac:dyDescent="0.3">
      <c r="N667" s="15"/>
    </row>
    <row r="668" spans="14:14" ht="13.8" x14ac:dyDescent="0.3">
      <c r="N668" s="15"/>
    </row>
    <row r="669" spans="14:14" ht="13.8" x14ac:dyDescent="0.3">
      <c r="N669" s="15"/>
    </row>
    <row r="670" spans="14:14" ht="13.8" x14ac:dyDescent="0.3">
      <c r="N670" s="15"/>
    </row>
    <row r="671" spans="14:14" ht="13.8" x14ac:dyDescent="0.3">
      <c r="N671" s="15"/>
    </row>
    <row r="672" spans="14:14" ht="13.8" x14ac:dyDescent="0.3">
      <c r="N672" s="15"/>
    </row>
    <row r="673" spans="14:14" ht="13.8" x14ac:dyDescent="0.3">
      <c r="N673" s="15"/>
    </row>
    <row r="674" spans="14:14" ht="13.8" x14ac:dyDescent="0.3">
      <c r="N674" s="15"/>
    </row>
    <row r="675" spans="14:14" ht="13.8" x14ac:dyDescent="0.3">
      <c r="N675" s="15"/>
    </row>
    <row r="676" spans="14:14" ht="13.8" x14ac:dyDescent="0.3">
      <c r="N676" s="15"/>
    </row>
    <row r="677" spans="14:14" ht="13.8" x14ac:dyDescent="0.3">
      <c r="N677" s="15"/>
    </row>
    <row r="678" spans="14:14" ht="13.8" x14ac:dyDescent="0.3">
      <c r="N678" s="15"/>
    </row>
    <row r="679" spans="14:14" ht="13.8" x14ac:dyDescent="0.3">
      <c r="N679" s="15"/>
    </row>
    <row r="680" spans="14:14" ht="13.8" x14ac:dyDescent="0.3">
      <c r="N680" s="15"/>
    </row>
    <row r="681" spans="14:14" ht="13.8" x14ac:dyDescent="0.3">
      <c r="N681" s="15"/>
    </row>
    <row r="682" spans="14:14" ht="13.8" x14ac:dyDescent="0.3">
      <c r="N682" s="15"/>
    </row>
    <row r="683" spans="14:14" ht="13.8" x14ac:dyDescent="0.3">
      <c r="N683" s="15"/>
    </row>
    <row r="684" spans="14:14" ht="13.8" x14ac:dyDescent="0.3">
      <c r="N684" s="15"/>
    </row>
    <row r="685" spans="14:14" ht="13.8" x14ac:dyDescent="0.3">
      <c r="N685" s="15"/>
    </row>
    <row r="686" spans="14:14" ht="13.8" x14ac:dyDescent="0.3">
      <c r="N686" s="15"/>
    </row>
    <row r="687" spans="14:14" ht="13.8" x14ac:dyDescent="0.3">
      <c r="N687" s="15"/>
    </row>
    <row r="688" spans="14:14" ht="13.8" x14ac:dyDescent="0.3">
      <c r="N688" s="15"/>
    </row>
    <row r="689" spans="14:14" ht="13.8" x14ac:dyDescent="0.3">
      <c r="N689" s="15"/>
    </row>
    <row r="690" spans="14:14" ht="13.8" x14ac:dyDescent="0.3">
      <c r="N690" s="15"/>
    </row>
    <row r="691" spans="14:14" ht="13.8" x14ac:dyDescent="0.3">
      <c r="N691" s="15"/>
    </row>
    <row r="692" spans="14:14" ht="13.8" x14ac:dyDescent="0.3">
      <c r="N692" s="15"/>
    </row>
    <row r="693" spans="14:14" ht="13.8" x14ac:dyDescent="0.3">
      <c r="N693" s="15"/>
    </row>
    <row r="694" spans="14:14" ht="13.8" x14ac:dyDescent="0.3">
      <c r="N694" s="15"/>
    </row>
    <row r="695" spans="14:14" ht="13.8" x14ac:dyDescent="0.3">
      <c r="N695" s="15"/>
    </row>
    <row r="696" spans="14:14" ht="13.8" x14ac:dyDescent="0.3">
      <c r="N696" s="15"/>
    </row>
    <row r="697" spans="14:14" ht="13.8" x14ac:dyDescent="0.3">
      <c r="N697" s="15"/>
    </row>
    <row r="698" spans="14:14" ht="13.8" x14ac:dyDescent="0.3">
      <c r="N698" s="15"/>
    </row>
    <row r="699" spans="14:14" ht="13.8" x14ac:dyDescent="0.3">
      <c r="N699" s="15"/>
    </row>
    <row r="700" spans="14:14" ht="13.8" x14ac:dyDescent="0.3">
      <c r="N700" s="15"/>
    </row>
    <row r="701" spans="14:14" ht="13.8" x14ac:dyDescent="0.3">
      <c r="N701" s="15"/>
    </row>
    <row r="702" spans="14:14" ht="13.8" x14ac:dyDescent="0.3">
      <c r="N702" s="15"/>
    </row>
    <row r="703" spans="14:14" ht="13.8" x14ac:dyDescent="0.3">
      <c r="N703" s="15"/>
    </row>
    <row r="704" spans="14:14" ht="13.8" x14ac:dyDescent="0.3">
      <c r="N704" s="15"/>
    </row>
    <row r="705" spans="14:14" ht="13.8" x14ac:dyDescent="0.3">
      <c r="N705" s="15"/>
    </row>
    <row r="706" spans="14:14" ht="13.8" x14ac:dyDescent="0.3">
      <c r="N706" s="15"/>
    </row>
    <row r="707" spans="14:14" ht="13.8" x14ac:dyDescent="0.3">
      <c r="N707" s="15"/>
    </row>
    <row r="708" spans="14:14" ht="13.8" x14ac:dyDescent="0.3">
      <c r="N708" s="15"/>
    </row>
    <row r="709" spans="14:14" ht="13.8" x14ac:dyDescent="0.3">
      <c r="N709" s="15"/>
    </row>
    <row r="710" spans="14:14" ht="13.8" x14ac:dyDescent="0.3">
      <c r="N710" s="15"/>
    </row>
    <row r="711" spans="14:14" ht="13.8" x14ac:dyDescent="0.3">
      <c r="N711" s="15"/>
    </row>
    <row r="712" spans="14:14" ht="13.8" x14ac:dyDescent="0.3">
      <c r="N712" s="15"/>
    </row>
    <row r="713" spans="14:14" ht="13.8" x14ac:dyDescent="0.3">
      <c r="N713" s="15"/>
    </row>
    <row r="714" spans="14:14" ht="13.8" x14ac:dyDescent="0.3">
      <c r="N714" s="15"/>
    </row>
    <row r="715" spans="14:14" ht="13.8" x14ac:dyDescent="0.3">
      <c r="N715" s="15"/>
    </row>
    <row r="716" spans="14:14" ht="13.8" x14ac:dyDescent="0.3">
      <c r="N716" s="15"/>
    </row>
    <row r="717" spans="14:14" ht="13.8" x14ac:dyDescent="0.3">
      <c r="N717" s="15"/>
    </row>
    <row r="718" spans="14:14" ht="13.8" x14ac:dyDescent="0.3">
      <c r="N718" s="15"/>
    </row>
    <row r="719" spans="14:14" ht="13.8" x14ac:dyDescent="0.3">
      <c r="N719" s="15"/>
    </row>
    <row r="720" spans="14:14" ht="13.8" x14ac:dyDescent="0.3">
      <c r="N720" s="15"/>
    </row>
    <row r="721" spans="14:14" ht="13.8" x14ac:dyDescent="0.3">
      <c r="N721" s="15"/>
    </row>
    <row r="722" spans="14:14" ht="13.8" x14ac:dyDescent="0.3">
      <c r="N722" s="15"/>
    </row>
    <row r="723" spans="14:14" ht="13.8" x14ac:dyDescent="0.3">
      <c r="N723" s="15"/>
    </row>
    <row r="724" spans="14:14" ht="13.8" x14ac:dyDescent="0.3">
      <c r="N724" s="15"/>
    </row>
    <row r="725" spans="14:14" ht="13.8" x14ac:dyDescent="0.3">
      <c r="N725" s="15"/>
    </row>
    <row r="726" spans="14:14" ht="13.8" x14ac:dyDescent="0.3">
      <c r="N726" s="15"/>
    </row>
    <row r="727" spans="14:14" ht="13.8" x14ac:dyDescent="0.3">
      <c r="N727" s="15"/>
    </row>
    <row r="728" spans="14:14" ht="13.8" x14ac:dyDescent="0.3">
      <c r="N728" s="15"/>
    </row>
    <row r="729" spans="14:14" ht="13.8" x14ac:dyDescent="0.3">
      <c r="N729" s="15"/>
    </row>
    <row r="730" spans="14:14" ht="13.8" x14ac:dyDescent="0.3">
      <c r="N730" s="15"/>
    </row>
    <row r="731" spans="14:14" ht="13.8" x14ac:dyDescent="0.3">
      <c r="N731" s="15"/>
    </row>
    <row r="732" spans="14:14" ht="13.8" x14ac:dyDescent="0.3">
      <c r="N732" s="15"/>
    </row>
    <row r="733" spans="14:14" ht="13.8" x14ac:dyDescent="0.3">
      <c r="N733" s="15"/>
    </row>
    <row r="734" spans="14:14" ht="13.8" x14ac:dyDescent="0.3">
      <c r="N734" s="15"/>
    </row>
    <row r="735" spans="14:14" ht="13.8" x14ac:dyDescent="0.3">
      <c r="N735" s="15"/>
    </row>
    <row r="736" spans="14:14" ht="13.8" x14ac:dyDescent="0.3">
      <c r="N736" s="15"/>
    </row>
    <row r="737" spans="14:14" ht="13.8" x14ac:dyDescent="0.3">
      <c r="N737" s="15"/>
    </row>
    <row r="738" spans="14:14" ht="13.8" x14ac:dyDescent="0.3">
      <c r="N738" s="15"/>
    </row>
    <row r="739" spans="14:14" ht="13.8" x14ac:dyDescent="0.3">
      <c r="N739" s="15"/>
    </row>
    <row r="740" spans="14:14" ht="13.8" x14ac:dyDescent="0.3">
      <c r="N740" s="15"/>
    </row>
    <row r="741" spans="14:14" ht="13.8" x14ac:dyDescent="0.3">
      <c r="N741" s="15"/>
    </row>
    <row r="742" spans="14:14" ht="13.8" x14ac:dyDescent="0.3">
      <c r="N742" s="15"/>
    </row>
    <row r="743" spans="14:14" ht="13.8" x14ac:dyDescent="0.3">
      <c r="N743" s="15"/>
    </row>
    <row r="744" spans="14:14" ht="13.8" x14ac:dyDescent="0.3">
      <c r="N744" s="15"/>
    </row>
    <row r="745" spans="14:14" ht="13.8" x14ac:dyDescent="0.3">
      <c r="N745" s="15"/>
    </row>
    <row r="746" spans="14:14" ht="13.8" x14ac:dyDescent="0.3">
      <c r="N746" s="15"/>
    </row>
    <row r="747" spans="14:14" ht="13.8" x14ac:dyDescent="0.3">
      <c r="N747" s="15"/>
    </row>
    <row r="748" spans="14:14" ht="13.8" x14ac:dyDescent="0.3">
      <c r="N748" s="15"/>
    </row>
    <row r="749" spans="14:14" ht="13.8" x14ac:dyDescent="0.3">
      <c r="N749" s="15"/>
    </row>
    <row r="750" spans="14:14" ht="13.8" x14ac:dyDescent="0.3">
      <c r="N750" s="15"/>
    </row>
    <row r="751" spans="14:14" ht="13.8" x14ac:dyDescent="0.3">
      <c r="N751" s="15"/>
    </row>
    <row r="752" spans="14:14" ht="13.8" x14ac:dyDescent="0.3">
      <c r="N752" s="15"/>
    </row>
    <row r="753" spans="14:14" ht="13.8" x14ac:dyDescent="0.3">
      <c r="N753" s="15"/>
    </row>
    <row r="754" spans="14:14" ht="13.8" x14ac:dyDescent="0.3">
      <c r="N754" s="15"/>
    </row>
    <row r="755" spans="14:14" ht="13.8" x14ac:dyDescent="0.3">
      <c r="N755" s="15"/>
    </row>
    <row r="756" spans="14:14" ht="13.8" x14ac:dyDescent="0.3">
      <c r="N756" s="15"/>
    </row>
    <row r="757" spans="14:14" ht="13.8" x14ac:dyDescent="0.3">
      <c r="N757" s="15"/>
    </row>
    <row r="758" spans="14:14" ht="13.8" x14ac:dyDescent="0.3">
      <c r="N758" s="15"/>
    </row>
    <row r="759" spans="14:14" ht="13.8" x14ac:dyDescent="0.3">
      <c r="N759" s="15"/>
    </row>
    <row r="760" spans="14:14" ht="13.8" x14ac:dyDescent="0.3">
      <c r="N760" s="15"/>
    </row>
    <row r="761" spans="14:14" ht="13.8" x14ac:dyDescent="0.3">
      <c r="N761" s="15"/>
    </row>
    <row r="762" spans="14:14" ht="13.8" x14ac:dyDescent="0.3">
      <c r="N762" s="15"/>
    </row>
    <row r="763" spans="14:14" ht="13.8" x14ac:dyDescent="0.3">
      <c r="N763" s="15"/>
    </row>
    <row r="764" spans="14:14" ht="13.8" x14ac:dyDescent="0.3">
      <c r="N764" s="15"/>
    </row>
    <row r="765" spans="14:14" ht="13.8" x14ac:dyDescent="0.3">
      <c r="N765" s="15"/>
    </row>
    <row r="766" spans="14:14" ht="13.8" x14ac:dyDescent="0.3">
      <c r="N766" s="15"/>
    </row>
    <row r="767" spans="14:14" ht="13.8" x14ac:dyDescent="0.3">
      <c r="N767" s="15"/>
    </row>
    <row r="768" spans="14:14" ht="13.8" x14ac:dyDescent="0.3">
      <c r="N768" s="15"/>
    </row>
    <row r="769" spans="14:14" ht="13.8" x14ac:dyDescent="0.3">
      <c r="N769" s="15"/>
    </row>
    <row r="770" spans="14:14" ht="13.8" x14ac:dyDescent="0.3">
      <c r="N770" s="15"/>
    </row>
    <row r="771" spans="14:14" ht="13.8" x14ac:dyDescent="0.3">
      <c r="N771" s="15"/>
    </row>
    <row r="772" spans="14:14" ht="13.8" x14ac:dyDescent="0.3">
      <c r="N772" s="15"/>
    </row>
    <row r="773" spans="14:14" ht="13.8" x14ac:dyDescent="0.3">
      <c r="N773" s="15"/>
    </row>
    <row r="774" spans="14:14" ht="13.8" x14ac:dyDescent="0.3">
      <c r="N774" s="15"/>
    </row>
    <row r="775" spans="14:14" ht="13.8" x14ac:dyDescent="0.3">
      <c r="N775" s="15"/>
    </row>
    <row r="776" spans="14:14" ht="13.8" x14ac:dyDescent="0.3">
      <c r="N776" s="15"/>
    </row>
    <row r="777" spans="14:14" ht="13.8" x14ac:dyDescent="0.3">
      <c r="N777" s="15"/>
    </row>
    <row r="778" spans="14:14" ht="13.8" x14ac:dyDescent="0.3">
      <c r="N778" s="15"/>
    </row>
    <row r="779" spans="14:14" ht="13.8" x14ac:dyDescent="0.3">
      <c r="N779" s="15"/>
    </row>
    <row r="780" spans="14:14" ht="13.8" x14ac:dyDescent="0.3">
      <c r="N780" s="15"/>
    </row>
    <row r="781" spans="14:14" ht="13.8" x14ac:dyDescent="0.3">
      <c r="N781" s="15"/>
    </row>
    <row r="782" spans="14:14" ht="13.8" x14ac:dyDescent="0.3">
      <c r="N782" s="15"/>
    </row>
    <row r="783" spans="14:14" ht="13.8" x14ac:dyDescent="0.3">
      <c r="N783" s="15"/>
    </row>
    <row r="784" spans="14:14" ht="13.8" x14ac:dyDescent="0.3">
      <c r="N784" s="15"/>
    </row>
    <row r="785" spans="14:14" ht="13.8" x14ac:dyDescent="0.3">
      <c r="N785" s="15"/>
    </row>
    <row r="786" spans="14:14" ht="13.8" x14ac:dyDescent="0.3">
      <c r="N786" s="15"/>
    </row>
    <row r="787" spans="14:14" ht="13.8" x14ac:dyDescent="0.3">
      <c r="N787" s="15"/>
    </row>
    <row r="788" spans="14:14" ht="13.8" x14ac:dyDescent="0.3">
      <c r="N788" s="15"/>
    </row>
    <row r="789" spans="14:14" ht="13.8" x14ac:dyDescent="0.3">
      <c r="N789" s="15"/>
    </row>
    <row r="790" spans="14:14" ht="13.8" x14ac:dyDescent="0.3">
      <c r="N790" s="15"/>
    </row>
    <row r="791" spans="14:14" ht="13.8" x14ac:dyDescent="0.3">
      <c r="N791" s="15"/>
    </row>
    <row r="792" spans="14:14" ht="13.8" x14ac:dyDescent="0.3">
      <c r="N792" s="15"/>
    </row>
    <row r="793" spans="14:14" ht="13.8" x14ac:dyDescent="0.3">
      <c r="N793" s="15"/>
    </row>
    <row r="794" spans="14:14" ht="13.8" x14ac:dyDescent="0.3">
      <c r="N794" s="15"/>
    </row>
    <row r="795" spans="14:14" ht="13.8" x14ac:dyDescent="0.3">
      <c r="N795" s="15"/>
    </row>
    <row r="796" spans="14:14" ht="13.8" x14ac:dyDescent="0.3">
      <c r="N796" s="15"/>
    </row>
    <row r="797" spans="14:14" ht="13.8" x14ac:dyDescent="0.3">
      <c r="N797" s="15"/>
    </row>
    <row r="798" spans="14:14" ht="13.8" x14ac:dyDescent="0.3">
      <c r="N798" s="15"/>
    </row>
    <row r="799" spans="14:14" ht="13.8" x14ac:dyDescent="0.3">
      <c r="N799" s="15"/>
    </row>
    <row r="800" spans="14:14" ht="13.8" x14ac:dyDescent="0.3">
      <c r="N800" s="15"/>
    </row>
    <row r="801" spans="14:14" ht="13.8" x14ac:dyDescent="0.3">
      <c r="N801" s="15"/>
    </row>
    <row r="802" spans="14:14" ht="13.8" x14ac:dyDescent="0.3">
      <c r="N802" s="15"/>
    </row>
    <row r="803" spans="14:14" ht="13.8" x14ac:dyDescent="0.3">
      <c r="N803" s="15"/>
    </row>
    <row r="804" spans="14:14" ht="13.8" x14ac:dyDescent="0.3">
      <c r="N804" s="15"/>
    </row>
    <row r="805" spans="14:14" ht="13.8" x14ac:dyDescent="0.3">
      <c r="N805" s="15"/>
    </row>
    <row r="806" spans="14:14" ht="13.8" x14ac:dyDescent="0.3">
      <c r="N806" s="15"/>
    </row>
    <row r="807" spans="14:14" ht="13.8" x14ac:dyDescent="0.3">
      <c r="N807" s="15"/>
    </row>
    <row r="808" spans="14:14" ht="13.8" x14ac:dyDescent="0.3">
      <c r="N808" s="15"/>
    </row>
    <row r="809" spans="14:14" ht="13.8" x14ac:dyDescent="0.3">
      <c r="N809" s="15"/>
    </row>
    <row r="810" spans="14:14" ht="13.8" x14ac:dyDescent="0.3">
      <c r="N810" s="15"/>
    </row>
    <row r="811" spans="14:14" ht="13.8" x14ac:dyDescent="0.3">
      <c r="N811" s="15"/>
    </row>
    <row r="812" spans="14:14" ht="13.8" x14ac:dyDescent="0.3">
      <c r="N812" s="15"/>
    </row>
    <row r="813" spans="14:14" ht="13.8" x14ac:dyDescent="0.3">
      <c r="N813" s="15"/>
    </row>
    <row r="814" spans="14:14" ht="13.8" x14ac:dyDescent="0.3">
      <c r="N814" s="15"/>
    </row>
    <row r="815" spans="14:14" ht="13.8" x14ac:dyDescent="0.3">
      <c r="N815" s="15"/>
    </row>
    <row r="816" spans="14:14" ht="13.8" x14ac:dyDescent="0.3">
      <c r="N816" s="15"/>
    </row>
    <row r="817" spans="14:14" ht="13.8" x14ac:dyDescent="0.3">
      <c r="N817" s="15"/>
    </row>
    <row r="818" spans="14:14" ht="13.8" x14ac:dyDescent="0.3">
      <c r="N818" s="15"/>
    </row>
    <row r="819" spans="14:14" ht="13.8" x14ac:dyDescent="0.3">
      <c r="N819" s="15"/>
    </row>
    <row r="820" spans="14:14" ht="13.8" x14ac:dyDescent="0.3">
      <c r="N820" s="15"/>
    </row>
    <row r="821" spans="14:14" ht="13.8" x14ac:dyDescent="0.3">
      <c r="N821" s="15"/>
    </row>
    <row r="822" spans="14:14" ht="13.8" x14ac:dyDescent="0.3">
      <c r="N822" s="15"/>
    </row>
    <row r="823" spans="14:14" ht="13.8" x14ac:dyDescent="0.3">
      <c r="N823" s="15"/>
    </row>
    <row r="824" spans="14:14" ht="13.8" x14ac:dyDescent="0.3">
      <c r="N824" s="15"/>
    </row>
    <row r="825" spans="14:14" ht="13.8" x14ac:dyDescent="0.3">
      <c r="N825" s="15"/>
    </row>
    <row r="826" spans="14:14" ht="13.8" x14ac:dyDescent="0.3">
      <c r="N826" s="15"/>
    </row>
    <row r="827" spans="14:14" ht="13.8" x14ac:dyDescent="0.3">
      <c r="N827" s="15"/>
    </row>
    <row r="828" spans="14:14" ht="13.8" x14ac:dyDescent="0.3">
      <c r="N828" s="15"/>
    </row>
    <row r="829" spans="14:14" ht="13.8" x14ac:dyDescent="0.3">
      <c r="N829" s="15"/>
    </row>
    <row r="830" spans="14:14" ht="13.8" x14ac:dyDescent="0.3">
      <c r="N830" s="15"/>
    </row>
    <row r="831" spans="14:14" ht="13.8" x14ac:dyDescent="0.3">
      <c r="N831" s="15"/>
    </row>
    <row r="832" spans="14:14" ht="13.8" x14ac:dyDescent="0.3">
      <c r="N832" s="15"/>
    </row>
    <row r="833" spans="14:14" ht="13.8" x14ac:dyDescent="0.3">
      <c r="N833" s="15"/>
    </row>
    <row r="834" spans="14:14" ht="13.8" x14ac:dyDescent="0.3">
      <c r="N834" s="15"/>
    </row>
    <row r="835" spans="14:14" ht="13.8" x14ac:dyDescent="0.3">
      <c r="N835" s="15"/>
    </row>
  </sheetData>
  <mergeCells count="20">
    <mergeCell ref="A41:G41"/>
    <mergeCell ref="A42:H42"/>
    <mergeCell ref="A5:E5"/>
    <mergeCell ref="A6:H6"/>
    <mergeCell ref="A7:H7"/>
    <mergeCell ref="A8:H8"/>
    <mergeCell ref="A21:E21"/>
    <mergeCell ref="A33:E33"/>
    <mergeCell ref="A34:E34"/>
    <mergeCell ref="F5:H5"/>
    <mergeCell ref="A36:H36"/>
    <mergeCell ref="A37:H37"/>
    <mergeCell ref="A38:H38"/>
    <mergeCell ref="A40:G40"/>
    <mergeCell ref="A1:H1"/>
    <mergeCell ref="A2:H2"/>
    <mergeCell ref="A3:E3"/>
    <mergeCell ref="F3:H3"/>
    <mergeCell ref="A4:E4"/>
    <mergeCell ref="F4:H4"/>
  </mergeCells>
  <printOptions horizontalCentered="1"/>
  <pageMargins left="0.25" right="0.25" top="0.75" bottom="0.75" header="0" footer="0"/>
  <pageSetup paperSize="9" fitToHeight="0" pageOrder="overThenDown"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pageSetUpPr fitToPage="1"/>
  </sheetPr>
  <dimension ref="A1:Y818"/>
  <sheetViews>
    <sheetView workbookViewId="0"/>
  </sheetViews>
  <sheetFormatPr defaultColWidth="12.5546875" defaultRowHeight="15.75" customHeight="1" x14ac:dyDescent="0.25"/>
  <cols>
    <col min="1" max="1" width="5.5546875" customWidth="1"/>
    <col min="2" max="2" width="12.6640625" customWidth="1"/>
    <col min="3" max="3" width="51" customWidth="1"/>
    <col min="4" max="4" width="7.5546875" customWidth="1"/>
    <col min="5" max="5" width="7.109375" customWidth="1"/>
    <col min="6" max="6" width="16.44140625" customWidth="1"/>
    <col min="7" max="7" width="14.88671875" customWidth="1"/>
    <col min="8" max="8" width="15.88671875" customWidth="1"/>
    <col min="9" max="10" width="12.33203125" customWidth="1"/>
    <col min="11" max="11" width="12.5546875" customWidth="1"/>
    <col min="12" max="12" width="12.33203125" customWidth="1"/>
    <col min="13" max="13" width="12.44140625" customWidth="1"/>
    <col min="14" max="15" width="11" customWidth="1"/>
    <col min="16" max="16" width="16.6640625" customWidth="1"/>
    <col min="17" max="25" width="11" customWidth="1"/>
  </cols>
  <sheetData>
    <row r="1" spans="1:25" ht="155.25" customHeight="1" x14ac:dyDescent="0.3">
      <c r="A1" s="94"/>
      <c r="B1" s="95"/>
      <c r="C1" s="95"/>
      <c r="D1" s="95"/>
      <c r="E1" s="95"/>
      <c r="F1" s="95"/>
      <c r="G1" s="95"/>
      <c r="H1" s="95"/>
      <c r="M1" s="15"/>
    </row>
    <row r="2" spans="1:25" ht="65.25" customHeight="1" x14ac:dyDescent="0.25">
      <c r="A2" s="108" t="s">
        <v>214</v>
      </c>
      <c r="B2" s="95"/>
      <c r="C2" s="95"/>
      <c r="D2" s="95"/>
      <c r="E2" s="95"/>
      <c r="F2" s="95"/>
      <c r="G2" s="95"/>
      <c r="H2" s="95"/>
      <c r="I2" s="1"/>
      <c r="J2" s="1"/>
      <c r="K2" s="1"/>
      <c r="L2" s="1"/>
      <c r="M2" s="1"/>
      <c r="N2" s="1"/>
      <c r="O2" s="1"/>
      <c r="P2" s="1"/>
    </row>
    <row r="3" spans="1:25" ht="13.8" x14ac:dyDescent="0.3">
      <c r="A3" s="111" t="s">
        <v>215</v>
      </c>
      <c r="B3" s="102"/>
      <c r="C3" s="102"/>
      <c r="D3" s="102"/>
      <c r="E3" s="103"/>
      <c r="F3" s="111" t="s">
        <v>1</v>
      </c>
      <c r="G3" s="102"/>
      <c r="H3" s="103"/>
      <c r="I3" s="3"/>
      <c r="J3" s="3"/>
      <c r="K3" s="3"/>
      <c r="L3" s="3"/>
      <c r="M3" s="3"/>
      <c r="N3" s="3"/>
      <c r="O3" s="3"/>
      <c r="P3" s="3"/>
      <c r="Q3" s="4"/>
      <c r="R3" s="4"/>
      <c r="S3" s="4"/>
      <c r="T3" s="4"/>
      <c r="U3" s="4"/>
      <c r="V3" s="4"/>
      <c r="W3" s="4"/>
      <c r="X3" s="4"/>
      <c r="Y3" s="4"/>
    </row>
    <row r="4" spans="1:25" ht="33.75" customHeight="1" x14ac:dyDescent="0.3">
      <c r="A4" s="111" t="s">
        <v>143</v>
      </c>
      <c r="B4" s="102"/>
      <c r="C4" s="102"/>
      <c r="D4" s="102"/>
      <c r="E4" s="103"/>
      <c r="F4" s="111" t="s">
        <v>3</v>
      </c>
      <c r="G4" s="102"/>
      <c r="H4" s="103"/>
      <c r="I4" s="3"/>
      <c r="J4" s="3"/>
      <c r="K4" s="3"/>
      <c r="L4" s="3"/>
      <c r="M4" s="3"/>
      <c r="N4" s="3"/>
      <c r="O4" s="3"/>
      <c r="P4" s="3"/>
      <c r="Q4" s="4"/>
      <c r="R4" s="4"/>
      <c r="S4" s="4"/>
      <c r="T4" s="4"/>
      <c r="U4" s="4"/>
      <c r="V4" s="4"/>
      <c r="W4" s="4"/>
      <c r="X4" s="4"/>
      <c r="Y4" s="4"/>
    </row>
    <row r="5" spans="1:25" ht="24.75" customHeight="1" x14ac:dyDescent="0.3">
      <c r="A5" s="111" t="s">
        <v>216</v>
      </c>
      <c r="B5" s="102"/>
      <c r="C5" s="102"/>
      <c r="D5" s="102"/>
      <c r="E5" s="103"/>
      <c r="F5" s="111" t="s">
        <v>4</v>
      </c>
      <c r="G5" s="102"/>
      <c r="H5" s="103"/>
      <c r="I5" s="3"/>
      <c r="J5" s="3"/>
      <c r="K5" s="3"/>
      <c r="L5" s="3"/>
      <c r="M5" s="3"/>
      <c r="N5" s="3"/>
      <c r="O5" s="3"/>
      <c r="P5" s="3"/>
      <c r="Q5" s="4"/>
      <c r="R5" s="4"/>
      <c r="S5" s="4"/>
      <c r="T5" s="4"/>
      <c r="U5" s="4"/>
      <c r="V5" s="4"/>
      <c r="W5" s="4"/>
      <c r="X5" s="4"/>
      <c r="Y5" s="4"/>
    </row>
    <row r="6" spans="1:25" ht="24.75" customHeight="1" x14ac:dyDescent="0.3">
      <c r="A6" s="100" t="s">
        <v>45</v>
      </c>
      <c r="B6" s="95"/>
      <c r="C6" s="95"/>
      <c r="D6" s="95"/>
      <c r="E6" s="95"/>
      <c r="F6" s="95"/>
      <c r="G6" s="95"/>
      <c r="H6" s="95"/>
      <c r="I6" s="3"/>
      <c r="J6" s="3"/>
      <c r="K6" s="3"/>
      <c r="L6" s="3"/>
      <c r="M6" s="3"/>
      <c r="N6" s="3"/>
      <c r="O6" s="3"/>
      <c r="P6" s="3"/>
      <c r="Q6" s="4"/>
      <c r="R6" s="4"/>
      <c r="S6" s="4"/>
      <c r="T6" s="4"/>
      <c r="U6" s="4"/>
      <c r="V6" s="4"/>
      <c r="W6" s="4"/>
      <c r="X6" s="4"/>
      <c r="Y6" s="4"/>
    </row>
    <row r="7" spans="1:25" ht="24.75" customHeight="1" x14ac:dyDescent="0.3">
      <c r="A7" s="97"/>
      <c r="B7" s="95"/>
      <c r="C7" s="95"/>
      <c r="D7" s="95"/>
      <c r="E7" s="95"/>
      <c r="F7" s="95"/>
      <c r="G7" s="95"/>
      <c r="H7" s="95"/>
      <c r="I7" s="3"/>
      <c r="J7" s="3"/>
      <c r="K7" s="3"/>
      <c r="L7" s="3"/>
      <c r="M7" s="3"/>
      <c r="Q7" s="4"/>
      <c r="R7" s="4"/>
      <c r="S7" s="4"/>
      <c r="T7" s="4"/>
      <c r="U7" s="4"/>
      <c r="V7" s="4"/>
      <c r="W7" s="4"/>
      <c r="X7" s="4"/>
      <c r="Y7" s="4"/>
    </row>
    <row r="8" spans="1:25" ht="24" customHeight="1" x14ac:dyDescent="0.3">
      <c r="A8" s="101"/>
      <c r="B8" s="102"/>
      <c r="C8" s="102"/>
      <c r="D8" s="102"/>
      <c r="E8" s="102"/>
      <c r="F8" s="102"/>
      <c r="G8" s="102"/>
      <c r="H8" s="103"/>
      <c r="I8" s="9"/>
      <c r="J8" s="9"/>
      <c r="K8" s="9"/>
      <c r="L8" s="9"/>
      <c r="M8" s="16"/>
      <c r="N8" s="17" t="s">
        <v>47</v>
      </c>
      <c r="O8" s="18">
        <f>13000+50000</f>
        <v>63000</v>
      </c>
      <c r="P8" s="3"/>
      <c r="Q8" s="10"/>
      <c r="R8" s="10"/>
      <c r="S8" s="10"/>
      <c r="T8" s="10"/>
      <c r="U8" s="10"/>
      <c r="V8" s="10"/>
      <c r="W8" s="10"/>
      <c r="X8" s="10"/>
      <c r="Y8" s="10"/>
    </row>
    <row r="9" spans="1:25" ht="36" customHeight="1" x14ac:dyDescent="0.3">
      <c r="A9" s="19" t="s">
        <v>5</v>
      </c>
      <c r="B9" s="19" t="s">
        <v>48</v>
      </c>
      <c r="C9" s="19" t="s">
        <v>49</v>
      </c>
      <c r="D9" s="19" t="s">
        <v>50</v>
      </c>
      <c r="E9" s="19" t="s">
        <v>6</v>
      </c>
      <c r="F9" s="19" t="s">
        <v>7</v>
      </c>
      <c r="G9" s="19" t="s">
        <v>51</v>
      </c>
      <c r="H9" s="19" t="s">
        <v>52</v>
      </c>
      <c r="I9" s="19" t="s">
        <v>53</v>
      </c>
      <c r="J9" s="19" t="s">
        <v>51</v>
      </c>
      <c r="K9" s="19" t="s">
        <v>54</v>
      </c>
      <c r="L9" s="19" t="s">
        <v>55</v>
      </c>
      <c r="M9" s="21"/>
      <c r="N9" s="17" t="s">
        <v>56</v>
      </c>
      <c r="O9" s="22"/>
      <c r="P9" s="23"/>
      <c r="Q9" s="20"/>
      <c r="R9" s="20"/>
      <c r="S9" s="20"/>
      <c r="T9" s="20"/>
      <c r="U9" s="20"/>
      <c r="V9" s="20"/>
      <c r="W9" s="20"/>
      <c r="X9" s="20"/>
      <c r="Y9" s="20"/>
    </row>
    <row r="10" spans="1:25" ht="31.2" x14ac:dyDescent="0.3">
      <c r="A10" s="7">
        <v>1</v>
      </c>
      <c r="B10" s="33" t="s">
        <v>8</v>
      </c>
      <c r="C10" s="25" t="s">
        <v>95</v>
      </c>
      <c r="D10" s="7" t="s">
        <v>9</v>
      </c>
      <c r="E10" s="13">
        <v>100</v>
      </c>
      <c r="F10" s="13">
        <v>3590000</v>
      </c>
      <c r="G10" s="13">
        <f t="shared" ref="G10:G15" si="0">E10*F10</f>
        <v>359000000</v>
      </c>
      <c r="H10" s="26" t="s">
        <v>10</v>
      </c>
      <c r="I10" s="9">
        <v>3490000</v>
      </c>
      <c r="J10" s="9">
        <f t="shared" ref="J10:J20" si="1">I10*E10</f>
        <v>349000000</v>
      </c>
      <c r="K10" s="9">
        <f t="shared" ref="K10:L10" si="2">F10-I10</f>
        <v>100000</v>
      </c>
      <c r="L10" s="9">
        <f t="shared" si="2"/>
        <v>10000000</v>
      </c>
      <c r="M10" s="16">
        <f t="shared" ref="M10:M21" si="3">L10/G10</f>
        <v>2.7855153203342618E-2</v>
      </c>
      <c r="N10" s="17" t="s">
        <v>58</v>
      </c>
      <c r="O10" s="22">
        <f>SUM(O8:O9)</f>
        <v>63000</v>
      </c>
      <c r="P10" s="27">
        <f>O10/G21</f>
        <v>6.1254253767622753E-5</v>
      </c>
      <c r="Q10" s="10"/>
      <c r="R10" s="10"/>
      <c r="S10" s="10"/>
      <c r="T10" s="10"/>
      <c r="U10" s="10"/>
      <c r="V10" s="10"/>
      <c r="W10" s="10"/>
      <c r="X10" s="10"/>
      <c r="Y10" s="10"/>
    </row>
    <row r="11" spans="1:25" ht="31.2" x14ac:dyDescent="0.3">
      <c r="A11" s="7">
        <f t="shared" ref="A11:A20" si="4">A10+1</f>
        <v>2</v>
      </c>
      <c r="B11" s="33" t="s">
        <v>59</v>
      </c>
      <c r="C11" s="25" t="s">
        <v>217</v>
      </c>
      <c r="D11" s="7" t="s">
        <v>9</v>
      </c>
      <c r="E11" s="13">
        <v>100</v>
      </c>
      <c r="F11" s="13">
        <v>1580000</v>
      </c>
      <c r="G11" s="13">
        <f t="shared" si="0"/>
        <v>158000000</v>
      </c>
      <c r="H11" s="26" t="s">
        <v>10</v>
      </c>
      <c r="I11" s="9">
        <v>1520000</v>
      </c>
      <c r="J11" s="9">
        <f t="shared" si="1"/>
        <v>152000000</v>
      </c>
      <c r="K11" s="9">
        <f t="shared" ref="K11:L11" si="5">F11-I11</f>
        <v>60000</v>
      </c>
      <c r="L11" s="9">
        <f t="shared" si="5"/>
        <v>6000000</v>
      </c>
      <c r="M11" s="16">
        <f t="shared" si="3"/>
        <v>3.7974683544303799E-2</v>
      </c>
      <c r="N11" s="10"/>
      <c r="O11" s="10"/>
      <c r="P11" s="10"/>
      <c r="Q11" s="10"/>
      <c r="R11" s="10"/>
      <c r="S11" s="10"/>
      <c r="T11" s="10"/>
      <c r="U11" s="10"/>
      <c r="V11" s="10"/>
      <c r="W11" s="10"/>
      <c r="X11" s="10"/>
      <c r="Y11" s="10"/>
    </row>
    <row r="12" spans="1:25" ht="15.6" x14ac:dyDescent="0.3">
      <c r="A12" s="7">
        <f t="shared" si="4"/>
        <v>3</v>
      </c>
      <c r="B12" s="33" t="s">
        <v>13</v>
      </c>
      <c r="C12" s="25" t="s">
        <v>147</v>
      </c>
      <c r="D12" s="7" t="s">
        <v>9</v>
      </c>
      <c r="E12" s="13">
        <v>100</v>
      </c>
      <c r="F12" s="13">
        <v>580000</v>
      </c>
      <c r="G12" s="13">
        <f t="shared" si="0"/>
        <v>58000000</v>
      </c>
      <c r="H12" s="26" t="s">
        <v>10</v>
      </c>
      <c r="I12" s="9">
        <v>530000</v>
      </c>
      <c r="J12" s="9">
        <f t="shared" si="1"/>
        <v>53000000</v>
      </c>
      <c r="K12" s="9">
        <f t="shared" ref="K12:L12" si="6">F12-I12</f>
        <v>50000</v>
      </c>
      <c r="L12" s="9">
        <f t="shared" si="6"/>
        <v>5000000</v>
      </c>
      <c r="M12" s="16">
        <f t="shared" si="3"/>
        <v>8.6206896551724144E-2</v>
      </c>
      <c r="N12" s="10"/>
      <c r="O12" s="10"/>
      <c r="P12" s="10"/>
      <c r="Q12" s="10"/>
      <c r="R12" s="10"/>
      <c r="S12" s="10"/>
      <c r="T12" s="10"/>
      <c r="U12" s="10"/>
      <c r="V12" s="10"/>
      <c r="W12" s="10"/>
      <c r="X12" s="10"/>
      <c r="Y12" s="10"/>
    </row>
    <row r="13" spans="1:25" ht="31.2" x14ac:dyDescent="0.3">
      <c r="A13" s="7">
        <f t="shared" si="4"/>
        <v>4</v>
      </c>
      <c r="B13" s="33" t="s">
        <v>63</v>
      </c>
      <c r="C13" s="25" t="s">
        <v>102</v>
      </c>
      <c r="D13" s="7" t="s">
        <v>9</v>
      </c>
      <c r="E13" s="13">
        <v>100</v>
      </c>
      <c r="F13" s="13">
        <v>440000</v>
      </c>
      <c r="G13" s="13">
        <f t="shared" si="0"/>
        <v>44000000</v>
      </c>
      <c r="H13" s="26" t="s">
        <v>10</v>
      </c>
      <c r="I13" s="9">
        <v>410000</v>
      </c>
      <c r="J13" s="9">
        <f t="shared" si="1"/>
        <v>41000000</v>
      </c>
      <c r="K13" s="9">
        <f t="shared" ref="K13:L13" si="7">F13-I13</f>
        <v>30000</v>
      </c>
      <c r="L13" s="9">
        <f t="shared" si="7"/>
        <v>3000000</v>
      </c>
      <c r="M13" s="16">
        <f t="shared" si="3"/>
        <v>6.8181818181818177E-2</v>
      </c>
      <c r="N13" s="17"/>
      <c r="O13" s="22"/>
      <c r="P13" s="27"/>
      <c r="Q13" s="10"/>
      <c r="R13" s="10"/>
      <c r="S13" s="10"/>
      <c r="T13" s="10"/>
      <c r="U13" s="10"/>
      <c r="V13" s="10"/>
      <c r="W13" s="10"/>
      <c r="X13" s="10"/>
      <c r="Y13" s="10"/>
    </row>
    <row r="14" spans="1:25" ht="31.2" x14ac:dyDescent="0.3">
      <c r="A14" s="7">
        <f t="shared" si="4"/>
        <v>5</v>
      </c>
      <c r="B14" s="33" t="s">
        <v>65</v>
      </c>
      <c r="C14" s="25" t="s">
        <v>141</v>
      </c>
      <c r="D14" s="7" t="s">
        <v>9</v>
      </c>
      <c r="E14" s="13">
        <v>100</v>
      </c>
      <c r="F14" s="13">
        <v>1900000</v>
      </c>
      <c r="G14" s="13">
        <f t="shared" si="0"/>
        <v>190000000</v>
      </c>
      <c r="H14" s="26" t="s">
        <v>10</v>
      </c>
      <c r="I14" s="9">
        <v>1797000</v>
      </c>
      <c r="J14" s="9">
        <f t="shared" si="1"/>
        <v>179700000</v>
      </c>
      <c r="K14" s="9">
        <f t="shared" ref="K14:L14" si="8">F14-I14</f>
        <v>103000</v>
      </c>
      <c r="L14" s="9">
        <f t="shared" si="8"/>
        <v>10300000</v>
      </c>
      <c r="M14" s="16">
        <f t="shared" si="3"/>
        <v>5.4210526315789473E-2</v>
      </c>
      <c r="N14" s="10"/>
      <c r="O14" s="10"/>
      <c r="P14" s="10"/>
      <c r="Q14" s="10"/>
      <c r="R14" s="10"/>
      <c r="S14" s="10"/>
      <c r="T14" s="10"/>
      <c r="U14" s="10"/>
      <c r="V14" s="10"/>
      <c r="W14" s="10"/>
      <c r="X14" s="10"/>
      <c r="Y14" s="10"/>
    </row>
    <row r="15" spans="1:25" ht="31.2" x14ac:dyDescent="0.3">
      <c r="A15" s="7">
        <f t="shared" si="4"/>
        <v>6</v>
      </c>
      <c r="B15" s="33" t="s">
        <v>67</v>
      </c>
      <c r="C15" s="25" t="s">
        <v>28</v>
      </c>
      <c r="D15" s="7" t="s">
        <v>9</v>
      </c>
      <c r="E15" s="13">
        <v>100</v>
      </c>
      <c r="F15" s="13">
        <v>480000</v>
      </c>
      <c r="G15" s="13">
        <f t="shared" si="0"/>
        <v>48000000</v>
      </c>
      <c r="H15" s="26" t="s">
        <v>10</v>
      </c>
      <c r="I15" s="9">
        <v>420000</v>
      </c>
      <c r="J15" s="9">
        <f t="shared" si="1"/>
        <v>42000000</v>
      </c>
      <c r="K15" s="9">
        <f t="shared" ref="K15:L15" si="9">F15-I15</f>
        <v>60000</v>
      </c>
      <c r="L15" s="9">
        <f t="shared" si="9"/>
        <v>6000000</v>
      </c>
      <c r="M15" s="16">
        <f t="shared" si="3"/>
        <v>0.125</v>
      </c>
      <c r="N15" s="17"/>
      <c r="O15" s="22"/>
      <c r="P15" s="27"/>
      <c r="Q15" s="10"/>
      <c r="R15" s="10"/>
      <c r="S15" s="10"/>
      <c r="T15" s="10"/>
      <c r="U15" s="10"/>
      <c r="V15" s="10"/>
      <c r="W15" s="10"/>
      <c r="X15" s="10"/>
      <c r="Y15" s="10"/>
    </row>
    <row r="16" spans="1:25" ht="15.6" x14ac:dyDescent="0.3">
      <c r="A16" s="7">
        <f t="shared" si="4"/>
        <v>7</v>
      </c>
      <c r="B16" s="33" t="s">
        <v>84</v>
      </c>
      <c r="C16" s="25" t="s">
        <v>218</v>
      </c>
      <c r="D16" s="7" t="s">
        <v>9</v>
      </c>
      <c r="E16" s="13">
        <v>100</v>
      </c>
      <c r="F16" s="13">
        <v>1320000</v>
      </c>
      <c r="G16" s="13">
        <f>F16*E16</f>
        <v>132000000</v>
      </c>
      <c r="H16" s="26" t="s">
        <v>22</v>
      </c>
      <c r="I16" s="9">
        <v>1220000</v>
      </c>
      <c r="J16" s="9">
        <f t="shared" si="1"/>
        <v>122000000</v>
      </c>
      <c r="K16" s="9">
        <f t="shared" ref="K16:L16" si="10">F16-I16</f>
        <v>100000</v>
      </c>
      <c r="L16" s="9">
        <f t="shared" si="10"/>
        <v>10000000</v>
      </c>
      <c r="M16" s="16">
        <f t="shared" si="3"/>
        <v>7.575757575757576E-2</v>
      </c>
      <c r="N16" s="17"/>
      <c r="O16" s="22"/>
      <c r="P16" s="27"/>
      <c r="Q16" s="10"/>
      <c r="R16" s="10"/>
      <c r="S16" s="10"/>
      <c r="T16" s="10"/>
      <c r="U16" s="10"/>
      <c r="V16" s="10"/>
      <c r="W16" s="10"/>
      <c r="X16" s="10"/>
      <c r="Y16" s="10"/>
    </row>
    <row r="17" spans="1:25" ht="15.6" x14ac:dyDescent="0.3">
      <c r="A17" s="7">
        <f t="shared" si="4"/>
        <v>8</v>
      </c>
      <c r="B17" s="33" t="s">
        <v>29</v>
      </c>
      <c r="C17" s="25" t="s">
        <v>219</v>
      </c>
      <c r="D17" s="7" t="s">
        <v>9</v>
      </c>
      <c r="E17" s="13">
        <v>100</v>
      </c>
      <c r="F17" s="13">
        <v>230000</v>
      </c>
      <c r="G17" s="13">
        <f t="shared" ref="G17:G19" si="11">E17*F17</f>
        <v>23000000</v>
      </c>
      <c r="H17" s="26" t="s">
        <v>20</v>
      </c>
      <c r="I17" s="9">
        <v>205000</v>
      </c>
      <c r="J17" s="9">
        <f t="shared" si="1"/>
        <v>20500000</v>
      </c>
      <c r="K17" s="9">
        <f t="shared" ref="K17:L17" si="12">F17-I17</f>
        <v>25000</v>
      </c>
      <c r="L17" s="9">
        <f t="shared" si="12"/>
        <v>2500000</v>
      </c>
      <c r="M17" s="16">
        <f t="shared" si="3"/>
        <v>0.10869565217391304</v>
      </c>
      <c r="N17" s="17"/>
      <c r="O17" s="22"/>
      <c r="P17" s="27"/>
      <c r="Q17" s="10"/>
      <c r="R17" s="10"/>
      <c r="S17" s="10"/>
      <c r="T17" s="10"/>
      <c r="U17" s="10"/>
      <c r="V17" s="10"/>
      <c r="W17" s="10"/>
      <c r="X17" s="10"/>
      <c r="Y17" s="10"/>
    </row>
    <row r="18" spans="1:25" ht="15.6" x14ac:dyDescent="0.3">
      <c r="A18" s="7">
        <f t="shared" si="4"/>
        <v>9</v>
      </c>
      <c r="B18" s="33" t="s">
        <v>74</v>
      </c>
      <c r="C18" s="25" t="s">
        <v>189</v>
      </c>
      <c r="D18" s="7" t="s">
        <v>9</v>
      </c>
      <c r="E18" s="13">
        <v>100</v>
      </c>
      <c r="F18" s="13">
        <v>90000</v>
      </c>
      <c r="G18" s="13">
        <f t="shared" si="11"/>
        <v>9000000</v>
      </c>
      <c r="H18" s="26" t="s">
        <v>20</v>
      </c>
      <c r="I18" s="9">
        <v>85000</v>
      </c>
      <c r="J18" s="9">
        <f t="shared" si="1"/>
        <v>8500000</v>
      </c>
      <c r="K18" s="9">
        <f t="shared" ref="K18:L18" si="13">F18-I18</f>
        <v>5000</v>
      </c>
      <c r="L18" s="9">
        <f t="shared" si="13"/>
        <v>500000</v>
      </c>
      <c r="M18" s="16">
        <f t="shared" si="3"/>
        <v>5.5555555555555552E-2</v>
      </c>
      <c r="N18" s="17"/>
      <c r="O18" s="22"/>
      <c r="P18" s="27"/>
      <c r="Q18" s="10"/>
      <c r="R18" s="10"/>
      <c r="S18" s="10"/>
      <c r="T18" s="10"/>
      <c r="U18" s="10"/>
      <c r="V18" s="10"/>
      <c r="W18" s="10"/>
      <c r="X18" s="10"/>
      <c r="Y18" s="10"/>
    </row>
    <row r="19" spans="1:25" ht="15.6" x14ac:dyDescent="0.3">
      <c r="A19" s="7">
        <f t="shared" si="4"/>
        <v>10</v>
      </c>
      <c r="B19" s="33" t="s">
        <v>76</v>
      </c>
      <c r="C19" s="25" t="s">
        <v>77</v>
      </c>
      <c r="D19" s="7" t="s">
        <v>9</v>
      </c>
      <c r="E19" s="13">
        <v>100</v>
      </c>
      <c r="F19" s="13">
        <v>60000</v>
      </c>
      <c r="G19" s="13">
        <f t="shared" si="11"/>
        <v>6000000</v>
      </c>
      <c r="H19" s="26" t="s">
        <v>20</v>
      </c>
      <c r="I19" s="9">
        <v>50000</v>
      </c>
      <c r="J19" s="9">
        <f t="shared" si="1"/>
        <v>5000000</v>
      </c>
      <c r="K19" s="9">
        <f t="shared" ref="K19:L19" si="14">F19-I19</f>
        <v>10000</v>
      </c>
      <c r="L19" s="9">
        <f t="shared" si="14"/>
        <v>1000000</v>
      </c>
      <c r="M19" s="16">
        <f t="shared" si="3"/>
        <v>0.16666666666666666</v>
      </c>
      <c r="N19" s="17"/>
      <c r="O19" s="22"/>
      <c r="P19" s="27"/>
      <c r="Q19" s="10"/>
      <c r="R19" s="10"/>
      <c r="S19" s="10"/>
      <c r="T19" s="10"/>
      <c r="U19" s="10"/>
      <c r="V19" s="10"/>
      <c r="W19" s="10"/>
      <c r="X19" s="10"/>
      <c r="Y19" s="10"/>
    </row>
    <row r="20" spans="1:25" ht="15.6" x14ac:dyDescent="0.3">
      <c r="A20" s="7">
        <f t="shared" si="4"/>
        <v>11</v>
      </c>
      <c r="B20" s="33" t="s">
        <v>24</v>
      </c>
      <c r="C20" s="25" t="s">
        <v>78</v>
      </c>
      <c r="D20" s="7" t="s">
        <v>9</v>
      </c>
      <c r="E20" s="13">
        <v>100</v>
      </c>
      <c r="F20" s="13">
        <v>15000</v>
      </c>
      <c r="G20" s="13">
        <f>F20*E20</f>
        <v>1500000</v>
      </c>
      <c r="H20" s="26" t="s">
        <v>20</v>
      </c>
      <c r="I20" s="9">
        <v>13000</v>
      </c>
      <c r="J20" s="9">
        <f t="shared" si="1"/>
        <v>1300000</v>
      </c>
      <c r="K20" s="9">
        <f t="shared" ref="K20:L20" si="15">F20-I20</f>
        <v>2000</v>
      </c>
      <c r="L20" s="9">
        <f t="shared" si="15"/>
        <v>200000</v>
      </c>
      <c r="M20" s="16">
        <f t="shared" si="3"/>
        <v>0.13333333333333333</v>
      </c>
      <c r="N20" s="17"/>
      <c r="O20" s="22"/>
      <c r="P20" s="27"/>
      <c r="Q20" s="10"/>
      <c r="R20" s="10"/>
      <c r="S20" s="10"/>
      <c r="T20" s="10"/>
      <c r="U20" s="10"/>
      <c r="V20" s="10"/>
      <c r="W20" s="10"/>
      <c r="X20" s="10"/>
      <c r="Y20" s="10"/>
    </row>
    <row r="21" spans="1:25" ht="24.75" customHeight="1" x14ac:dyDescent="0.3">
      <c r="A21" s="104" t="s">
        <v>149</v>
      </c>
      <c r="B21" s="102"/>
      <c r="C21" s="102"/>
      <c r="D21" s="102"/>
      <c r="E21" s="103"/>
      <c r="F21" s="28">
        <f t="shared" ref="F21:G21" si="16">SUM(F10:F20)</f>
        <v>10285000</v>
      </c>
      <c r="G21" s="28">
        <f t="shared" si="16"/>
        <v>1028500000</v>
      </c>
      <c r="H21" s="19"/>
      <c r="I21" s="21">
        <f t="shared" ref="I21:L21" si="17">SUM(I10:I20)</f>
        <v>9740000</v>
      </c>
      <c r="J21" s="21">
        <f t="shared" si="17"/>
        <v>974000000</v>
      </c>
      <c r="K21" s="21">
        <f t="shared" si="17"/>
        <v>545000</v>
      </c>
      <c r="L21" s="21">
        <f t="shared" si="17"/>
        <v>54500000</v>
      </c>
      <c r="M21" s="29">
        <f t="shared" si="3"/>
        <v>5.2989790957705396E-2</v>
      </c>
      <c r="N21" s="20"/>
      <c r="O21" s="20"/>
      <c r="P21" s="20"/>
      <c r="Q21" s="20"/>
      <c r="R21" s="20"/>
      <c r="S21" s="20"/>
      <c r="T21" s="20"/>
      <c r="U21" s="20"/>
      <c r="V21" s="20"/>
      <c r="W21" s="20"/>
      <c r="X21" s="20"/>
      <c r="Y21" s="20"/>
    </row>
    <row r="22" spans="1:25" ht="24.6" x14ac:dyDescent="0.4">
      <c r="A22" s="31"/>
      <c r="B22" s="31"/>
      <c r="C22" s="31"/>
      <c r="D22" s="31"/>
      <c r="E22" s="31"/>
      <c r="F22" s="31"/>
      <c r="G22" s="31"/>
      <c r="H22" s="31"/>
      <c r="I22" s="14"/>
      <c r="J22" s="14"/>
      <c r="K22" s="14"/>
      <c r="L22" s="14"/>
      <c r="M22" s="14"/>
      <c r="N22" s="1"/>
      <c r="O22" s="1"/>
      <c r="P22" s="1"/>
    </row>
    <row r="23" spans="1:25" ht="15.6" x14ac:dyDescent="0.25">
      <c r="A23" s="98" t="s">
        <v>39</v>
      </c>
      <c r="B23" s="95"/>
      <c r="C23" s="95"/>
      <c r="D23" s="95"/>
      <c r="E23" s="95"/>
      <c r="F23" s="95"/>
      <c r="G23" s="95"/>
      <c r="H23" s="2"/>
      <c r="I23" s="14"/>
      <c r="J23" s="14"/>
      <c r="N23" s="14"/>
      <c r="O23" s="14"/>
      <c r="P23" s="14"/>
      <c r="Q23" s="14"/>
      <c r="R23" s="1"/>
      <c r="S23" s="1"/>
      <c r="T23" s="1"/>
    </row>
    <row r="24" spans="1:25" ht="15.6" x14ac:dyDescent="0.25">
      <c r="A24" s="98" t="s">
        <v>40</v>
      </c>
      <c r="B24" s="95"/>
      <c r="C24" s="95"/>
      <c r="D24" s="95"/>
      <c r="E24" s="95"/>
      <c r="F24" s="95"/>
      <c r="G24" s="95"/>
      <c r="H24" s="2"/>
      <c r="I24" s="14"/>
      <c r="J24" s="14"/>
      <c r="N24" s="14"/>
      <c r="O24" s="14"/>
      <c r="P24" s="14"/>
      <c r="Q24" s="14"/>
      <c r="R24" s="1"/>
      <c r="S24" s="1"/>
      <c r="T24" s="1"/>
    </row>
    <row r="25" spans="1:25" ht="13.8" x14ac:dyDescent="0.25">
      <c r="A25" s="99" t="s">
        <v>220</v>
      </c>
      <c r="B25" s="95"/>
      <c r="C25" s="95"/>
      <c r="D25" s="95"/>
      <c r="E25" s="95"/>
      <c r="F25" s="95"/>
      <c r="G25" s="95"/>
      <c r="H25" s="95"/>
      <c r="I25" s="14"/>
      <c r="J25" s="14"/>
      <c r="N25" s="14"/>
      <c r="O25" s="14"/>
      <c r="P25" s="14"/>
      <c r="Q25" s="14"/>
      <c r="R25" s="1"/>
      <c r="S25" s="1"/>
      <c r="T25" s="1"/>
    </row>
    <row r="26" spans="1:25" ht="13.8" x14ac:dyDescent="0.25">
      <c r="A26" s="14"/>
      <c r="B26" s="14"/>
      <c r="C26" s="14"/>
      <c r="D26" s="14"/>
      <c r="E26" s="14"/>
      <c r="F26" s="14"/>
      <c r="G26" s="14"/>
      <c r="H26" s="14"/>
      <c r="I26" s="14"/>
      <c r="J26" s="14"/>
      <c r="K26" s="14"/>
      <c r="L26" s="14"/>
      <c r="M26" s="14"/>
      <c r="N26" s="1"/>
      <c r="O26" s="1"/>
      <c r="P26" s="1"/>
    </row>
    <row r="27" spans="1:25" ht="13.8" x14ac:dyDescent="0.25">
      <c r="A27" s="14"/>
      <c r="B27" s="14"/>
      <c r="C27" s="14"/>
      <c r="D27" s="14"/>
      <c r="E27" s="14"/>
      <c r="F27" s="14"/>
      <c r="G27" s="14"/>
      <c r="H27" s="14"/>
      <c r="I27" s="14"/>
      <c r="J27" s="14"/>
      <c r="K27" s="14"/>
      <c r="L27" s="14"/>
      <c r="M27" s="14"/>
      <c r="N27" s="1"/>
      <c r="O27" s="1"/>
      <c r="P27" s="1"/>
    </row>
    <row r="28" spans="1:25" ht="13.8" x14ac:dyDescent="0.25">
      <c r="A28" s="14"/>
      <c r="B28" s="14"/>
      <c r="C28" s="14"/>
      <c r="D28" s="14"/>
      <c r="E28" s="14"/>
      <c r="F28" s="14"/>
      <c r="G28" s="14"/>
      <c r="H28" s="14"/>
      <c r="I28" s="14"/>
      <c r="J28" s="14"/>
      <c r="K28" s="14"/>
      <c r="L28" s="14"/>
      <c r="M28" s="14"/>
      <c r="N28" s="1"/>
      <c r="O28" s="1"/>
      <c r="P28" s="1"/>
    </row>
    <row r="29" spans="1:25" ht="13.8" x14ac:dyDescent="0.25">
      <c r="A29" s="14"/>
      <c r="B29" s="14"/>
      <c r="C29" s="14"/>
      <c r="D29" s="14"/>
      <c r="E29" s="14"/>
      <c r="F29" s="14"/>
      <c r="G29" s="14"/>
      <c r="H29" s="14"/>
      <c r="I29" s="14"/>
      <c r="J29" s="14"/>
      <c r="K29" s="14"/>
      <c r="L29" s="14"/>
      <c r="M29" s="14"/>
      <c r="N29" s="1"/>
      <c r="O29" s="1"/>
      <c r="P29" s="1"/>
    </row>
    <row r="30" spans="1:25" ht="13.8" x14ac:dyDescent="0.25">
      <c r="A30" s="14"/>
      <c r="B30" s="14"/>
      <c r="C30" s="14"/>
      <c r="D30" s="14"/>
      <c r="E30" s="14"/>
      <c r="F30" s="14"/>
      <c r="G30" s="14"/>
      <c r="H30" s="14"/>
      <c r="I30" s="14"/>
      <c r="J30" s="14"/>
      <c r="K30" s="14"/>
      <c r="L30" s="14"/>
      <c r="M30" s="14"/>
      <c r="N30" s="1"/>
      <c r="O30" s="1"/>
      <c r="P30" s="1"/>
    </row>
    <row r="31" spans="1:25" ht="13.8" x14ac:dyDescent="0.25">
      <c r="A31" s="14"/>
      <c r="B31" s="14"/>
      <c r="C31" s="14"/>
      <c r="D31" s="14"/>
      <c r="E31" s="14"/>
      <c r="F31" s="14"/>
      <c r="G31" s="14"/>
      <c r="H31" s="14"/>
      <c r="I31" s="14"/>
      <c r="J31" s="14"/>
      <c r="K31" s="14"/>
      <c r="L31" s="14"/>
      <c r="M31" s="14"/>
      <c r="N31" s="1"/>
      <c r="O31" s="1"/>
      <c r="P31" s="1"/>
    </row>
    <row r="32" spans="1:25" ht="13.8" x14ac:dyDescent="0.25">
      <c r="A32" s="14"/>
      <c r="B32" s="14"/>
      <c r="C32" s="14"/>
      <c r="D32" s="14"/>
      <c r="E32" s="14"/>
      <c r="F32" s="14"/>
      <c r="G32" s="14"/>
      <c r="H32" s="14"/>
      <c r="I32" s="14"/>
      <c r="J32" s="14"/>
      <c r="K32" s="14"/>
      <c r="L32" s="14"/>
      <c r="M32" s="14"/>
      <c r="N32" s="1"/>
      <c r="O32" s="1"/>
      <c r="P32" s="1"/>
    </row>
    <row r="33" spans="1:16" ht="13.8" x14ac:dyDescent="0.25">
      <c r="A33" s="14"/>
      <c r="B33" s="14"/>
      <c r="C33" s="14"/>
      <c r="D33" s="14"/>
      <c r="E33" s="14"/>
      <c r="F33" s="14"/>
      <c r="G33" s="14"/>
      <c r="H33" s="14"/>
      <c r="I33" s="14"/>
      <c r="J33" s="14"/>
      <c r="K33" s="14"/>
      <c r="L33" s="14"/>
      <c r="M33" s="14"/>
      <c r="N33" s="1"/>
      <c r="O33" s="1"/>
      <c r="P33" s="1"/>
    </row>
    <row r="34" spans="1:16" ht="13.8" x14ac:dyDescent="0.25">
      <c r="A34" s="14"/>
      <c r="B34" s="14"/>
      <c r="C34" s="14"/>
      <c r="D34" s="14"/>
      <c r="E34" s="14"/>
      <c r="F34" s="14"/>
      <c r="G34" s="14"/>
      <c r="H34" s="14"/>
      <c r="I34" s="14"/>
      <c r="J34" s="14"/>
      <c r="K34" s="14"/>
      <c r="L34" s="14"/>
      <c r="M34" s="14"/>
      <c r="N34" s="1"/>
      <c r="O34" s="1"/>
      <c r="P34" s="1"/>
    </row>
    <row r="35" spans="1:16" ht="13.8" x14ac:dyDescent="0.25">
      <c r="A35" s="14"/>
      <c r="B35" s="14"/>
      <c r="C35" s="14"/>
      <c r="D35" s="14"/>
      <c r="E35" s="14"/>
      <c r="F35" s="14"/>
      <c r="G35" s="14"/>
      <c r="H35" s="14"/>
      <c r="I35" s="14"/>
      <c r="J35" s="14"/>
      <c r="K35" s="14"/>
      <c r="L35" s="14"/>
      <c r="M35" s="14"/>
      <c r="N35" s="1"/>
      <c r="O35" s="1"/>
      <c r="P35" s="1"/>
    </row>
    <row r="36" spans="1:16" ht="13.8" x14ac:dyDescent="0.25">
      <c r="A36" s="14"/>
      <c r="B36" s="14"/>
      <c r="C36" s="14"/>
      <c r="D36" s="14"/>
      <c r="E36" s="14"/>
      <c r="F36" s="14"/>
      <c r="G36" s="14"/>
      <c r="H36" s="14"/>
      <c r="I36" s="14"/>
      <c r="J36" s="14"/>
      <c r="K36" s="14"/>
      <c r="L36" s="14"/>
      <c r="M36" s="14"/>
      <c r="N36" s="1"/>
      <c r="O36" s="1"/>
      <c r="P36" s="1"/>
    </row>
    <row r="37" spans="1:16" ht="13.8" x14ac:dyDescent="0.25">
      <c r="A37" s="14"/>
      <c r="B37" s="14"/>
      <c r="C37" s="14"/>
      <c r="D37" s="14"/>
      <c r="E37" s="14"/>
      <c r="F37" s="14"/>
      <c r="G37" s="14"/>
      <c r="H37" s="14"/>
      <c r="I37" s="14"/>
      <c r="J37" s="14"/>
      <c r="K37" s="14"/>
      <c r="L37" s="14"/>
      <c r="M37" s="14"/>
      <c r="N37" s="1"/>
      <c r="O37" s="1"/>
      <c r="P37" s="1"/>
    </row>
    <row r="38" spans="1:16" ht="13.8" x14ac:dyDescent="0.25">
      <c r="A38" s="14"/>
      <c r="B38" s="14"/>
      <c r="C38" s="14"/>
      <c r="D38" s="14"/>
      <c r="E38" s="14"/>
      <c r="F38" s="14"/>
      <c r="G38" s="14"/>
      <c r="H38" s="14"/>
      <c r="I38" s="14"/>
      <c r="J38" s="14"/>
      <c r="K38" s="14"/>
      <c r="L38" s="14"/>
      <c r="M38" s="14"/>
      <c r="N38" s="1"/>
      <c r="O38" s="1"/>
      <c r="P38" s="1"/>
    </row>
    <row r="39" spans="1:16" ht="13.8" x14ac:dyDescent="0.25">
      <c r="A39" s="14"/>
      <c r="B39" s="14"/>
      <c r="C39" s="14"/>
      <c r="D39" s="14"/>
      <c r="E39" s="14"/>
      <c r="F39" s="14"/>
      <c r="G39" s="14"/>
      <c r="H39" s="14"/>
      <c r="I39" s="14"/>
      <c r="J39" s="14"/>
      <c r="K39" s="14"/>
      <c r="L39" s="14"/>
      <c r="M39" s="14"/>
      <c r="N39" s="1"/>
      <c r="O39" s="1"/>
      <c r="P39" s="1"/>
    </row>
    <row r="40" spans="1:16" ht="13.8" x14ac:dyDescent="0.25">
      <c r="A40" s="14"/>
      <c r="B40" s="14"/>
      <c r="C40" s="14"/>
      <c r="D40" s="14"/>
      <c r="E40" s="14"/>
      <c r="F40" s="14"/>
      <c r="G40" s="14"/>
      <c r="H40" s="14"/>
      <c r="I40" s="14"/>
      <c r="J40" s="14"/>
      <c r="K40" s="14"/>
      <c r="L40" s="14"/>
      <c r="M40" s="14"/>
      <c r="N40" s="1"/>
      <c r="O40" s="1"/>
      <c r="P40" s="1"/>
    </row>
    <row r="41" spans="1:16" ht="13.8" x14ac:dyDescent="0.25">
      <c r="A41" s="14"/>
      <c r="B41" s="14"/>
      <c r="C41" s="14"/>
      <c r="D41" s="14"/>
      <c r="E41" s="14"/>
      <c r="F41" s="14"/>
      <c r="G41" s="14"/>
      <c r="H41" s="14"/>
      <c r="I41" s="14"/>
      <c r="J41" s="14"/>
      <c r="K41" s="14"/>
      <c r="L41" s="14"/>
      <c r="M41" s="14"/>
      <c r="N41" s="1"/>
      <c r="O41" s="1"/>
      <c r="P41" s="1"/>
    </row>
    <row r="42" spans="1:16" ht="13.8" x14ac:dyDescent="0.25">
      <c r="A42" s="14"/>
      <c r="B42" s="14"/>
      <c r="C42" s="14"/>
      <c r="D42" s="14"/>
      <c r="E42" s="14"/>
      <c r="F42" s="14"/>
      <c r="G42" s="14"/>
      <c r="H42" s="14"/>
      <c r="I42" s="14"/>
      <c r="J42" s="14"/>
      <c r="K42" s="14"/>
      <c r="L42" s="14"/>
      <c r="M42" s="14"/>
      <c r="N42" s="1"/>
      <c r="O42" s="1"/>
      <c r="P42" s="1"/>
    </row>
    <row r="43" spans="1:16" ht="13.8" x14ac:dyDescent="0.25">
      <c r="A43" s="14"/>
      <c r="B43" s="14"/>
      <c r="C43" s="14"/>
      <c r="D43" s="14"/>
      <c r="E43" s="14"/>
      <c r="F43" s="14"/>
      <c r="G43" s="14"/>
      <c r="H43" s="14"/>
      <c r="I43" s="14"/>
      <c r="J43" s="14"/>
      <c r="K43" s="14"/>
      <c r="L43" s="14"/>
      <c r="M43" s="14"/>
      <c r="N43" s="1"/>
      <c r="O43" s="1"/>
      <c r="P43" s="1"/>
    </row>
    <row r="44" spans="1:16" ht="13.8" x14ac:dyDescent="0.25">
      <c r="A44" s="14"/>
      <c r="B44" s="14"/>
      <c r="C44" s="14"/>
      <c r="D44" s="14"/>
      <c r="E44" s="14"/>
      <c r="F44" s="14"/>
      <c r="G44" s="14"/>
      <c r="H44" s="14"/>
      <c r="I44" s="14"/>
      <c r="J44" s="14"/>
      <c r="K44" s="14"/>
      <c r="L44" s="14"/>
      <c r="M44" s="14"/>
      <c r="N44" s="1"/>
      <c r="O44" s="1"/>
      <c r="P44" s="1"/>
    </row>
    <row r="45" spans="1:16" ht="13.8" x14ac:dyDescent="0.25">
      <c r="A45" s="14"/>
      <c r="B45" s="14"/>
      <c r="C45" s="14"/>
      <c r="D45" s="14"/>
      <c r="E45" s="14"/>
      <c r="F45" s="14"/>
      <c r="G45" s="14"/>
      <c r="H45" s="14"/>
      <c r="I45" s="14"/>
      <c r="J45" s="14"/>
      <c r="K45" s="14"/>
      <c r="L45" s="14"/>
      <c r="M45" s="14"/>
      <c r="N45" s="1"/>
      <c r="O45" s="1"/>
      <c r="P45" s="1"/>
    </row>
    <row r="46" spans="1:16" ht="13.8" x14ac:dyDescent="0.25">
      <c r="A46" s="14"/>
      <c r="B46" s="14"/>
      <c r="C46" s="14"/>
      <c r="D46" s="14"/>
      <c r="E46" s="14"/>
      <c r="F46" s="14"/>
      <c r="G46" s="14"/>
      <c r="H46" s="14"/>
      <c r="I46" s="14"/>
      <c r="J46" s="14"/>
      <c r="K46" s="14"/>
      <c r="L46" s="14"/>
      <c r="M46" s="14"/>
      <c r="N46" s="1"/>
      <c r="O46" s="1"/>
      <c r="P46" s="1"/>
    </row>
    <row r="47" spans="1:16" ht="13.8" x14ac:dyDescent="0.25">
      <c r="A47" s="14"/>
      <c r="B47" s="14"/>
      <c r="C47" s="14"/>
      <c r="D47" s="14"/>
      <c r="E47" s="14"/>
      <c r="F47" s="14"/>
      <c r="G47" s="14"/>
      <c r="H47" s="14"/>
      <c r="I47" s="14"/>
      <c r="J47" s="14"/>
      <c r="K47" s="14"/>
      <c r="L47" s="14"/>
      <c r="M47" s="14"/>
      <c r="N47" s="1"/>
      <c r="O47" s="1"/>
      <c r="P47" s="1"/>
    </row>
    <row r="48" spans="1:16" ht="13.8" x14ac:dyDescent="0.25">
      <c r="A48" s="14"/>
      <c r="B48" s="14"/>
      <c r="C48" s="14"/>
      <c r="D48" s="14"/>
      <c r="E48" s="14"/>
      <c r="F48" s="14"/>
      <c r="G48" s="14"/>
      <c r="H48" s="14"/>
      <c r="I48" s="14"/>
      <c r="J48" s="14"/>
      <c r="K48" s="14"/>
      <c r="L48" s="14"/>
      <c r="M48" s="14"/>
      <c r="N48" s="1"/>
      <c r="O48" s="1"/>
      <c r="P48" s="1"/>
    </row>
    <row r="49" spans="1:16" ht="13.8" x14ac:dyDescent="0.25">
      <c r="A49" s="14"/>
      <c r="B49" s="14"/>
      <c r="C49" s="14"/>
      <c r="D49" s="14"/>
      <c r="E49" s="14"/>
      <c r="F49" s="14"/>
      <c r="G49" s="14"/>
      <c r="H49" s="14"/>
      <c r="I49" s="14"/>
      <c r="J49" s="14"/>
      <c r="K49" s="14"/>
      <c r="L49" s="14"/>
      <c r="M49" s="14"/>
      <c r="N49" s="1"/>
      <c r="O49" s="1"/>
      <c r="P49" s="1"/>
    </row>
    <row r="50" spans="1:16" ht="13.8" x14ac:dyDescent="0.25">
      <c r="A50" s="14"/>
      <c r="B50" s="14"/>
      <c r="C50" s="14"/>
      <c r="D50" s="14"/>
      <c r="E50" s="14"/>
      <c r="F50" s="14"/>
      <c r="G50" s="14"/>
      <c r="H50" s="14"/>
      <c r="I50" s="14"/>
      <c r="J50" s="14"/>
      <c r="K50" s="14"/>
      <c r="L50" s="14"/>
      <c r="M50" s="14"/>
      <c r="N50" s="1"/>
      <c r="O50" s="1"/>
      <c r="P50" s="1"/>
    </row>
    <row r="51" spans="1:16" ht="13.8" x14ac:dyDescent="0.25">
      <c r="A51" s="14"/>
      <c r="B51" s="14"/>
      <c r="C51" s="14"/>
      <c r="D51" s="14"/>
      <c r="E51" s="14"/>
      <c r="F51" s="14"/>
      <c r="G51" s="14"/>
      <c r="H51" s="14"/>
      <c r="I51" s="14"/>
      <c r="J51" s="14"/>
      <c r="K51" s="14"/>
      <c r="L51" s="14"/>
      <c r="M51" s="14"/>
      <c r="N51" s="1"/>
      <c r="O51" s="1"/>
      <c r="P51" s="1"/>
    </row>
    <row r="52" spans="1:16" ht="13.8" x14ac:dyDescent="0.25">
      <c r="A52" s="14"/>
      <c r="B52" s="14"/>
      <c r="C52" s="14"/>
      <c r="D52" s="14"/>
      <c r="E52" s="14"/>
      <c r="F52" s="14"/>
      <c r="G52" s="14"/>
      <c r="H52" s="14"/>
      <c r="I52" s="14"/>
      <c r="J52" s="14"/>
      <c r="K52" s="14"/>
      <c r="L52" s="14"/>
      <c r="M52" s="14"/>
      <c r="N52" s="1"/>
      <c r="O52" s="1"/>
      <c r="P52" s="1"/>
    </row>
    <row r="53" spans="1:16" ht="13.8" x14ac:dyDescent="0.25">
      <c r="A53" s="14"/>
      <c r="B53" s="14"/>
      <c r="C53" s="14"/>
      <c r="D53" s="14"/>
      <c r="E53" s="14"/>
      <c r="F53" s="14"/>
      <c r="G53" s="14"/>
      <c r="H53" s="14"/>
      <c r="I53" s="14"/>
      <c r="J53" s="14"/>
      <c r="K53" s="14"/>
      <c r="L53" s="14"/>
      <c r="M53" s="14"/>
      <c r="N53" s="1"/>
      <c r="O53" s="1"/>
      <c r="P53" s="1"/>
    </row>
    <row r="54" spans="1:16" ht="13.8" x14ac:dyDescent="0.25">
      <c r="A54" s="14"/>
      <c r="B54" s="14"/>
      <c r="C54" s="14"/>
      <c r="D54" s="14"/>
      <c r="E54" s="14"/>
      <c r="F54" s="14"/>
      <c r="G54" s="14"/>
      <c r="H54" s="14"/>
      <c r="I54" s="14"/>
      <c r="J54" s="14"/>
      <c r="K54" s="14"/>
      <c r="L54" s="14"/>
      <c r="M54" s="14"/>
      <c r="N54" s="1"/>
      <c r="O54" s="1"/>
      <c r="P54" s="1"/>
    </row>
    <row r="55" spans="1:16" ht="13.8" x14ac:dyDescent="0.25">
      <c r="A55" s="14"/>
      <c r="B55" s="14"/>
      <c r="C55" s="14"/>
      <c r="D55" s="14"/>
      <c r="E55" s="14"/>
      <c r="F55" s="14"/>
      <c r="G55" s="14"/>
      <c r="H55" s="14"/>
      <c r="I55" s="14"/>
      <c r="J55" s="14"/>
      <c r="K55" s="14"/>
      <c r="L55" s="14"/>
      <c r="M55" s="14"/>
      <c r="N55" s="1"/>
      <c r="O55" s="1"/>
      <c r="P55" s="1"/>
    </row>
    <row r="56" spans="1:16" ht="13.8" x14ac:dyDescent="0.25">
      <c r="A56" s="14"/>
      <c r="B56" s="14"/>
      <c r="C56" s="14"/>
      <c r="D56" s="14"/>
      <c r="E56" s="14"/>
      <c r="F56" s="14"/>
      <c r="G56" s="14"/>
      <c r="H56" s="14"/>
      <c r="I56" s="14"/>
      <c r="J56" s="14"/>
      <c r="K56" s="14"/>
      <c r="L56" s="14"/>
      <c r="M56" s="14"/>
      <c r="N56" s="1"/>
      <c r="O56" s="1"/>
      <c r="P56" s="1"/>
    </row>
    <row r="57" spans="1:16" ht="13.8" x14ac:dyDescent="0.25">
      <c r="A57" s="14"/>
      <c r="B57" s="14"/>
      <c r="C57" s="14"/>
      <c r="D57" s="14"/>
      <c r="E57" s="14"/>
      <c r="F57" s="14"/>
      <c r="G57" s="14"/>
      <c r="H57" s="14"/>
      <c r="I57" s="14"/>
      <c r="J57" s="14"/>
      <c r="K57" s="14"/>
      <c r="L57" s="14"/>
      <c r="M57" s="14"/>
      <c r="N57" s="1"/>
      <c r="O57" s="1"/>
      <c r="P57" s="1"/>
    </row>
    <row r="58" spans="1:16" ht="13.8" x14ac:dyDescent="0.25">
      <c r="A58" s="14"/>
      <c r="B58" s="14"/>
      <c r="C58" s="14"/>
      <c r="D58" s="14"/>
      <c r="E58" s="14"/>
      <c r="F58" s="14"/>
      <c r="G58" s="14"/>
      <c r="H58" s="14"/>
      <c r="I58" s="14"/>
      <c r="J58" s="14"/>
      <c r="K58" s="14"/>
      <c r="L58" s="14"/>
      <c r="M58" s="14"/>
      <c r="N58" s="1"/>
      <c r="O58" s="1"/>
      <c r="P58" s="1"/>
    </row>
    <row r="59" spans="1:16" ht="13.8" x14ac:dyDescent="0.25">
      <c r="A59" s="14"/>
      <c r="B59" s="14"/>
      <c r="C59" s="14"/>
      <c r="D59" s="14"/>
      <c r="E59" s="14"/>
      <c r="F59" s="14"/>
      <c r="G59" s="14"/>
      <c r="H59" s="14"/>
      <c r="I59" s="14"/>
      <c r="J59" s="14"/>
      <c r="K59" s="14"/>
      <c r="L59" s="14"/>
      <c r="M59" s="14"/>
      <c r="N59" s="1"/>
      <c r="O59" s="1"/>
      <c r="P59" s="1"/>
    </row>
    <row r="60" spans="1:16" ht="13.8" x14ac:dyDescent="0.25">
      <c r="A60" s="14"/>
      <c r="B60" s="14"/>
      <c r="C60" s="14"/>
      <c r="D60" s="14"/>
      <c r="E60" s="14"/>
      <c r="F60" s="14"/>
      <c r="G60" s="14"/>
      <c r="H60" s="14"/>
      <c r="I60" s="14"/>
      <c r="J60" s="14"/>
      <c r="K60" s="14"/>
      <c r="L60" s="14"/>
      <c r="M60" s="14"/>
      <c r="N60" s="1"/>
      <c r="O60" s="1"/>
      <c r="P60" s="1"/>
    </row>
    <row r="61" spans="1:16" ht="13.8" x14ac:dyDescent="0.25">
      <c r="A61" s="14"/>
      <c r="B61" s="14"/>
      <c r="C61" s="14"/>
      <c r="D61" s="14"/>
      <c r="E61" s="14"/>
      <c r="F61" s="14"/>
      <c r="G61" s="14"/>
      <c r="H61" s="14"/>
      <c r="I61" s="14"/>
      <c r="J61" s="14"/>
      <c r="K61" s="14"/>
      <c r="L61" s="14"/>
      <c r="M61" s="14"/>
      <c r="N61" s="1"/>
      <c r="O61" s="1"/>
      <c r="P61" s="1"/>
    </row>
    <row r="62" spans="1:16" ht="13.8" x14ac:dyDescent="0.25">
      <c r="A62" s="14"/>
      <c r="B62" s="14"/>
      <c r="C62" s="14"/>
      <c r="D62" s="14"/>
      <c r="E62" s="14"/>
      <c r="F62" s="14"/>
      <c r="G62" s="14"/>
      <c r="H62" s="14"/>
      <c r="I62" s="14"/>
      <c r="J62" s="14"/>
      <c r="K62" s="14"/>
      <c r="L62" s="14"/>
      <c r="M62" s="14"/>
      <c r="N62" s="1"/>
      <c r="O62" s="1"/>
      <c r="P62" s="1"/>
    </row>
    <row r="63" spans="1:16" ht="13.8" x14ac:dyDescent="0.25">
      <c r="A63" s="14"/>
      <c r="B63" s="14"/>
      <c r="C63" s="14"/>
      <c r="D63" s="14"/>
      <c r="E63" s="14"/>
      <c r="F63" s="14"/>
      <c r="G63" s="14"/>
      <c r="H63" s="14"/>
      <c r="I63" s="14"/>
      <c r="J63" s="14"/>
      <c r="K63" s="14"/>
      <c r="L63" s="14"/>
      <c r="M63" s="14"/>
      <c r="N63" s="1"/>
      <c r="O63" s="1"/>
      <c r="P63" s="1"/>
    </row>
    <row r="64" spans="1:16" ht="13.8" x14ac:dyDescent="0.25">
      <c r="A64" s="14"/>
      <c r="B64" s="14"/>
      <c r="C64" s="14"/>
      <c r="D64" s="14"/>
      <c r="E64" s="14"/>
      <c r="F64" s="14"/>
      <c r="G64" s="14"/>
      <c r="H64" s="14"/>
      <c r="I64" s="14"/>
      <c r="J64" s="14"/>
      <c r="K64" s="14"/>
      <c r="L64" s="14"/>
      <c r="M64" s="14"/>
      <c r="N64" s="1"/>
      <c r="O64" s="1"/>
      <c r="P64" s="1"/>
    </row>
    <row r="65" spans="1:16" ht="13.8" x14ac:dyDescent="0.25">
      <c r="A65" s="14"/>
      <c r="B65" s="14"/>
      <c r="C65" s="14"/>
      <c r="D65" s="14"/>
      <c r="E65" s="14"/>
      <c r="F65" s="14"/>
      <c r="G65" s="14"/>
      <c r="H65" s="14"/>
      <c r="I65" s="14"/>
      <c r="J65" s="14"/>
      <c r="K65" s="14"/>
      <c r="L65" s="14"/>
      <c r="M65" s="14"/>
      <c r="N65" s="1"/>
      <c r="O65" s="1"/>
      <c r="P65" s="1"/>
    </row>
    <row r="66" spans="1:16" ht="13.8" x14ac:dyDescent="0.25">
      <c r="A66" s="14"/>
      <c r="B66" s="14"/>
      <c r="C66" s="14"/>
      <c r="D66" s="14"/>
      <c r="E66" s="14"/>
      <c r="F66" s="14"/>
      <c r="G66" s="14"/>
      <c r="H66" s="14"/>
      <c r="I66" s="14"/>
      <c r="J66" s="14"/>
      <c r="K66" s="14"/>
      <c r="L66" s="14"/>
      <c r="M66" s="14"/>
      <c r="N66" s="1"/>
      <c r="O66" s="1"/>
      <c r="P66" s="1"/>
    </row>
    <row r="67" spans="1:16" ht="13.8" x14ac:dyDescent="0.25">
      <c r="A67" s="14"/>
      <c r="B67" s="14"/>
      <c r="C67" s="14"/>
      <c r="D67" s="14"/>
      <c r="E67" s="14"/>
      <c r="F67" s="14"/>
      <c r="G67" s="14"/>
      <c r="H67" s="14"/>
      <c r="I67" s="14"/>
      <c r="J67" s="14"/>
      <c r="K67" s="14"/>
      <c r="L67" s="14"/>
      <c r="M67" s="14"/>
      <c r="N67" s="1"/>
      <c r="O67" s="1"/>
      <c r="P67" s="1"/>
    </row>
    <row r="68" spans="1:16" ht="13.8" x14ac:dyDescent="0.25">
      <c r="A68" s="14"/>
      <c r="B68" s="14"/>
      <c r="C68" s="14"/>
      <c r="D68" s="14"/>
      <c r="E68" s="14"/>
      <c r="F68" s="14"/>
      <c r="G68" s="14"/>
      <c r="H68" s="14"/>
      <c r="I68" s="14"/>
      <c r="J68" s="14"/>
      <c r="K68" s="14"/>
      <c r="L68" s="14"/>
      <c r="M68" s="14"/>
      <c r="N68" s="1"/>
      <c r="O68" s="1"/>
      <c r="P68" s="1"/>
    </row>
    <row r="69" spans="1:16" ht="13.8" x14ac:dyDescent="0.25">
      <c r="A69" s="14"/>
      <c r="B69" s="14"/>
      <c r="C69" s="14"/>
      <c r="D69" s="14"/>
      <c r="E69" s="14"/>
      <c r="F69" s="14"/>
      <c r="G69" s="14"/>
      <c r="H69" s="14"/>
      <c r="I69" s="14"/>
      <c r="J69" s="14"/>
      <c r="K69" s="14"/>
      <c r="L69" s="14"/>
      <c r="M69" s="14"/>
      <c r="N69" s="1"/>
      <c r="O69" s="1"/>
      <c r="P69" s="1"/>
    </row>
    <row r="70" spans="1:16" ht="13.8" x14ac:dyDescent="0.25">
      <c r="A70" s="14"/>
      <c r="B70" s="14"/>
      <c r="C70" s="14"/>
      <c r="D70" s="14"/>
      <c r="E70" s="14"/>
      <c r="F70" s="14"/>
      <c r="G70" s="14"/>
      <c r="H70" s="14"/>
      <c r="I70" s="14"/>
      <c r="J70" s="14"/>
      <c r="K70" s="14"/>
      <c r="L70" s="14"/>
      <c r="M70" s="14"/>
      <c r="N70" s="1"/>
      <c r="O70" s="1"/>
      <c r="P70" s="1"/>
    </row>
    <row r="71" spans="1:16" ht="13.8" x14ac:dyDescent="0.25">
      <c r="A71" s="14"/>
      <c r="B71" s="14"/>
      <c r="C71" s="14"/>
      <c r="D71" s="14"/>
      <c r="E71" s="14"/>
      <c r="F71" s="14"/>
      <c r="G71" s="14"/>
      <c r="H71" s="14"/>
      <c r="I71" s="14"/>
      <c r="J71" s="14"/>
      <c r="K71" s="14"/>
      <c r="L71" s="14"/>
      <c r="M71" s="14"/>
      <c r="N71" s="1"/>
      <c r="O71" s="1"/>
      <c r="P71" s="1"/>
    </row>
    <row r="72" spans="1:16" ht="13.8" x14ac:dyDescent="0.25">
      <c r="A72" s="14"/>
      <c r="B72" s="14"/>
      <c r="C72" s="14"/>
      <c r="D72" s="14"/>
      <c r="E72" s="14"/>
      <c r="F72" s="14"/>
      <c r="G72" s="14"/>
      <c r="H72" s="14"/>
      <c r="I72" s="14"/>
      <c r="J72" s="14"/>
      <c r="K72" s="14"/>
      <c r="L72" s="14"/>
      <c r="M72" s="14"/>
      <c r="N72" s="1"/>
      <c r="O72" s="1"/>
      <c r="P72" s="1"/>
    </row>
    <row r="73" spans="1:16" ht="13.8" x14ac:dyDescent="0.25">
      <c r="A73" s="14"/>
      <c r="B73" s="14"/>
      <c r="C73" s="14"/>
      <c r="D73" s="14"/>
      <c r="E73" s="14"/>
      <c r="F73" s="14"/>
      <c r="G73" s="14"/>
      <c r="H73" s="14"/>
      <c r="I73" s="14"/>
      <c r="J73" s="14"/>
      <c r="K73" s="14"/>
      <c r="L73" s="14"/>
      <c r="M73" s="14"/>
      <c r="N73" s="1"/>
      <c r="O73" s="1"/>
      <c r="P73" s="1"/>
    </row>
    <row r="74" spans="1:16" ht="13.8" x14ac:dyDescent="0.25">
      <c r="A74" s="14"/>
      <c r="B74" s="14"/>
      <c r="C74" s="14"/>
      <c r="D74" s="14"/>
      <c r="E74" s="14"/>
      <c r="F74" s="14"/>
      <c r="G74" s="14"/>
      <c r="H74" s="14"/>
      <c r="I74" s="14"/>
      <c r="J74" s="14"/>
      <c r="K74" s="14"/>
      <c r="L74" s="14"/>
      <c r="M74" s="14"/>
      <c r="N74" s="1"/>
      <c r="O74" s="1"/>
      <c r="P74" s="1"/>
    </row>
    <row r="75" spans="1:16" ht="13.8" x14ac:dyDescent="0.25">
      <c r="A75" s="14"/>
      <c r="B75" s="14"/>
      <c r="C75" s="14"/>
      <c r="D75" s="14"/>
      <c r="E75" s="14"/>
      <c r="F75" s="14"/>
      <c r="G75" s="14"/>
      <c r="H75" s="14"/>
      <c r="I75" s="14"/>
      <c r="J75" s="14"/>
      <c r="K75" s="14"/>
      <c r="L75" s="14"/>
      <c r="M75" s="14"/>
      <c r="N75" s="1"/>
      <c r="O75" s="1"/>
      <c r="P75" s="1"/>
    </row>
    <row r="76" spans="1:16" ht="13.8" x14ac:dyDescent="0.25">
      <c r="A76" s="14"/>
      <c r="B76" s="14"/>
      <c r="C76" s="14"/>
      <c r="D76" s="14"/>
      <c r="E76" s="14"/>
      <c r="F76" s="14"/>
      <c r="G76" s="14"/>
      <c r="H76" s="14"/>
      <c r="I76" s="14"/>
      <c r="J76" s="14"/>
      <c r="K76" s="14"/>
      <c r="L76" s="14"/>
      <c r="M76" s="14"/>
      <c r="N76" s="1"/>
      <c r="O76" s="1"/>
      <c r="P76" s="1"/>
    </row>
    <row r="77" spans="1:16" ht="13.8" x14ac:dyDescent="0.25">
      <c r="A77" s="14"/>
      <c r="B77" s="14"/>
      <c r="C77" s="14"/>
      <c r="D77" s="14"/>
      <c r="E77" s="14"/>
      <c r="F77" s="14"/>
      <c r="G77" s="14"/>
      <c r="H77" s="14"/>
      <c r="I77" s="14"/>
      <c r="J77" s="14"/>
      <c r="K77" s="14"/>
      <c r="L77" s="14"/>
      <c r="M77" s="14"/>
      <c r="N77" s="1"/>
      <c r="O77" s="1"/>
      <c r="P77" s="1"/>
    </row>
    <row r="78" spans="1:16" ht="13.8" x14ac:dyDescent="0.25">
      <c r="A78" s="14"/>
      <c r="B78" s="14"/>
      <c r="C78" s="14"/>
      <c r="D78" s="14"/>
      <c r="E78" s="14"/>
      <c r="F78" s="14"/>
      <c r="G78" s="14"/>
      <c r="H78" s="14"/>
      <c r="I78" s="14"/>
      <c r="J78" s="14"/>
      <c r="K78" s="14"/>
      <c r="L78" s="14"/>
      <c r="M78" s="14"/>
      <c r="N78" s="1"/>
      <c r="O78" s="1"/>
      <c r="P78" s="1"/>
    </row>
    <row r="79" spans="1:16" ht="13.8" x14ac:dyDescent="0.25">
      <c r="A79" s="14"/>
      <c r="B79" s="14"/>
      <c r="C79" s="14"/>
      <c r="D79" s="14"/>
      <c r="E79" s="14"/>
      <c r="F79" s="14"/>
      <c r="G79" s="14"/>
      <c r="H79" s="14"/>
      <c r="I79" s="14"/>
      <c r="J79" s="14"/>
      <c r="K79" s="14"/>
      <c r="L79" s="14"/>
      <c r="M79" s="14"/>
      <c r="N79" s="1"/>
      <c r="O79" s="1"/>
      <c r="P79" s="1"/>
    </row>
    <row r="80" spans="1:16" ht="13.8" x14ac:dyDescent="0.25">
      <c r="A80" s="14"/>
      <c r="B80" s="14"/>
      <c r="C80" s="14"/>
      <c r="D80" s="14"/>
      <c r="E80" s="14"/>
      <c r="F80" s="14"/>
      <c r="G80" s="14"/>
      <c r="H80" s="14"/>
      <c r="I80" s="14"/>
      <c r="J80" s="14"/>
      <c r="K80" s="14"/>
      <c r="L80" s="14"/>
      <c r="M80" s="14"/>
      <c r="N80" s="1"/>
      <c r="O80" s="1"/>
      <c r="P80" s="1"/>
    </row>
    <row r="81" spans="1:16" ht="13.8" x14ac:dyDescent="0.25">
      <c r="A81" s="14"/>
      <c r="B81" s="14"/>
      <c r="C81" s="14"/>
      <c r="D81" s="14"/>
      <c r="E81" s="14"/>
      <c r="F81" s="14"/>
      <c r="G81" s="14"/>
      <c r="H81" s="14"/>
      <c r="I81" s="14"/>
      <c r="J81" s="14"/>
      <c r="K81" s="14"/>
      <c r="L81" s="14"/>
      <c r="M81" s="14"/>
      <c r="N81" s="1"/>
      <c r="O81" s="1"/>
      <c r="P81" s="1"/>
    </row>
    <row r="82" spans="1:16" ht="13.8" x14ac:dyDescent="0.25">
      <c r="A82" s="14"/>
      <c r="B82" s="14"/>
      <c r="C82" s="14"/>
      <c r="D82" s="14"/>
      <c r="E82" s="14"/>
      <c r="F82" s="14"/>
      <c r="G82" s="14"/>
      <c r="H82" s="14"/>
      <c r="I82" s="14"/>
      <c r="J82" s="14"/>
      <c r="K82" s="14"/>
      <c r="L82" s="14"/>
      <c r="M82" s="14"/>
      <c r="N82" s="1"/>
      <c r="O82" s="1"/>
      <c r="P82" s="1"/>
    </row>
    <row r="83" spans="1:16" ht="13.8" x14ac:dyDescent="0.25">
      <c r="A83" s="14"/>
      <c r="B83" s="14"/>
      <c r="C83" s="14"/>
      <c r="D83" s="14"/>
      <c r="E83" s="14"/>
      <c r="F83" s="14"/>
      <c r="G83" s="14"/>
      <c r="H83" s="14"/>
      <c r="I83" s="14"/>
      <c r="J83" s="14"/>
      <c r="K83" s="14"/>
      <c r="L83" s="14"/>
      <c r="M83" s="14"/>
      <c r="N83" s="1"/>
      <c r="O83" s="1"/>
      <c r="P83" s="1"/>
    </row>
    <row r="84" spans="1:16" ht="13.8" x14ac:dyDescent="0.25">
      <c r="A84" s="14"/>
      <c r="B84" s="14"/>
      <c r="C84" s="14"/>
      <c r="D84" s="14"/>
      <c r="E84" s="14"/>
      <c r="F84" s="14"/>
      <c r="G84" s="14"/>
      <c r="H84" s="14"/>
      <c r="I84" s="14"/>
      <c r="J84" s="14"/>
      <c r="K84" s="14"/>
      <c r="L84" s="14"/>
      <c r="M84" s="14"/>
      <c r="N84" s="1"/>
      <c r="O84" s="1"/>
      <c r="P84" s="1"/>
    </row>
    <row r="85" spans="1:16" ht="13.8" x14ac:dyDescent="0.25">
      <c r="A85" s="14"/>
      <c r="B85" s="14"/>
      <c r="C85" s="14"/>
      <c r="D85" s="14"/>
      <c r="E85" s="14"/>
      <c r="F85" s="14"/>
      <c r="G85" s="14"/>
      <c r="H85" s="14"/>
      <c r="I85" s="14"/>
      <c r="J85" s="14"/>
      <c r="K85" s="14"/>
      <c r="L85" s="14"/>
      <c r="M85" s="14"/>
      <c r="N85" s="1"/>
      <c r="O85" s="1"/>
      <c r="P85" s="1"/>
    </row>
    <row r="86" spans="1:16" ht="13.8" x14ac:dyDescent="0.25">
      <c r="A86" s="14"/>
      <c r="B86" s="14"/>
      <c r="C86" s="14"/>
      <c r="D86" s="14"/>
      <c r="E86" s="14"/>
      <c r="F86" s="14"/>
      <c r="G86" s="14"/>
      <c r="H86" s="14"/>
      <c r="I86" s="14"/>
      <c r="J86" s="14"/>
      <c r="K86" s="14"/>
      <c r="L86" s="14"/>
      <c r="M86" s="14"/>
      <c r="N86" s="1"/>
      <c r="O86" s="1"/>
      <c r="P86" s="1"/>
    </row>
    <row r="87" spans="1:16" ht="13.8" x14ac:dyDescent="0.25">
      <c r="A87" s="14"/>
      <c r="B87" s="14"/>
      <c r="C87" s="14"/>
      <c r="D87" s="14"/>
      <c r="E87" s="14"/>
      <c r="F87" s="14"/>
      <c r="G87" s="14"/>
      <c r="H87" s="14"/>
      <c r="I87" s="14"/>
      <c r="J87" s="14"/>
      <c r="K87" s="14"/>
      <c r="L87" s="14"/>
      <c r="M87" s="14"/>
      <c r="N87" s="1"/>
      <c r="O87" s="1"/>
      <c r="P87" s="1"/>
    </row>
    <row r="88" spans="1:16" ht="13.8" x14ac:dyDescent="0.25">
      <c r="A88" s="14"/>
      <c r="B88" s="14"/>
      <c r="C88" s="14"/>
      <c r="D88" s="14"/>
      <c r="E88" s="14"/>
      <c r="F88" s="14"/>
      <c r="G88" s="14"/>
      <c r="H88" s="14"/>
      <c r="I88" s="14"/>
      <c r="J88" s="14"/>
      <c r="K88" s="14"/>
      <c r="L88" s="14"/>
      <c r="M88" s="14"/>
      <c r="N88" s="1"/>
      <c r="O88" s="1"/>
      <c r="P88" s="1"/>
    </row>
    <row r="89" spans="1:16" ht="13.8" x14ac:dyDescent="0.25">
      <c r="A89" s="14"/>
      <c r="B89" s="14"/>
      <c r="C89" s="14"/>
      <c r="D89" s="14"/>
      <c r="E89" s="14"/>
      <c r="F89" s="14"/>
      <c r="G89" s="14"/>
      <c r="H89" s="14"/>
      <c r="I89" s="14"/>
      <c r="J89" s="14"/>
      <c r="K89" s="14"/>
      <c r="L89" s="14"/>
      <c r="M89" s="14"/>
      <c r="N89" s="1"/>
      <c r="O89" s="1"/>
      <c r="P89" s="1"/>
    </row>
    <row r="90" spans="1:16" ht="13.8" x14ac:dyDescent="0.25">
      <c r="A90" s="14"/>
      <c r="B90" s="14"/>
      <c r="C90" s="14"/>
      <c r="D90" s="14"/>
      <c r="E90" s="14"/>
      <c r="F90" s="14"/>
      <c r="G90" s="14"/>
      <c r="H90" s="14"/>
      <c r="I90" s="14"/>
      <c r="J90" s="14"/>
      <c r="K90" s="14"/>
      <c r="L90" s="14"/>
      <c r="M90" s="14"/>
      <c r="N90" s="1"/>
      <c r="O90" s="1"/>
      <c r="P90" s="1"/>
    </row>
    <row r="91" spans="1:16" ht="13.8" x14ac:dyDescent="0.25">
      <c r="A91" s="14"/>
      <c r="B91" s="14"/>
      <c r="C91" s="14"/>
      <c r="D91" s="14"/>
      <c r="E91" s="14"/>
      <c r="F91" s="14"/>
      <c r="G91" s="14"/>
      <c r="H91" s="14"/>
      <c r="I91" s="14"/>
      <c r="J91" s="14"/>
      <c r="K91" s="14"/>
      <c r="L91" s="14"/>
      <c r="M91" s="14"/>
      <c r="N91" s="1"/>
      <c r="O91" s="1"/>
      <c r="P91" s="1"/>
    </row>
    <row r="92" spans="1:16" ht="13.8" x14ac:dyDescent="0.25">
      <c r="A92" s="14"/>
      <c r="B92" s="14"/>
      <c r="C92" s="14"/>
      <c r="D92" s="14"/>
      <c r="E92" s="14"/>
      <c r="F92" s="14"/>
      <c r="G92" s="14"/>
      <c r="H92" s="14"/>
      <c r="I92" s="14"/>
      <c r="J92" s="14"/>
      <c r="K92" s="14"/>
      <c r="L92" s="14"/>
      <c r="M92" s="14"/>
      <c r="N92" s="1"/>
      <c r="O92" s="1"/>
      <c r="P92" s="1"/>
    </row>
    <row r="93" spans="1:16" ht="13.8" x14ac:dyDescent="0.3">
      <c r="M93" s="15"/>
    </row>
    <row r="94" spans="1:16" ht="13.8" x14ac:dyDescent="0.3">
      <c r="M94" s="15"/>
    </row>
    <row r="95" spans="1:16" ht="13.8" x14ac:dyDescent="0.3">
      <c r="M95" s="15"/>
    </row>
    <row r="96" spans="1:16" ht="13.8" x14ac:dyDescent="0.3">
      <c r="M96" s="15"/>
    </row>
    <row r="97" spans="13:13" ht="13.8" x14ac:dyDescent="0.3">
      <c r="M97" s="15"/>
    </row>
    <row r="98" spans="13:13" ht="13.8" x14ac:dyDescent="0.3">
      <c r="M98" s="15"/>
    </row>
    <row r="99" spans="13:13" ht="13.8" x14ac:dyDescent="0.3">
      <c r="M99" s="15"/>
    </row>
    <row r="100" spans="13:13" ht="13.8" x14ac:dyDescent="0.3">
      <c r="M100" s="15"/>
    </row>
    <row r="101" spans="13:13" ht="13.8" x14ac:dyDescent="0.3">
      <c r="M101" s="15"/>
    </row>
    <row r="102" spans="13:13" ht="13.8" x14ac:dyDescent="0.3">
      <c r="M102" s="15"/>
    </row>
    <row r="103" spans="13:13" ht="13.8" x14ac:dyDescent="0.3">
      <c r="M103" s="15"/>
    </row>
    <row r="104" spans="13:13" ht="13.8" x14ac:dyDescent="0.3">
      <c r="M104" s="15"/>
    </row>
    <row r="105" spans="13:13" ht="13.8" x14ac:dyDescent="0.3">
      <c r="M105" s="15"/>
    </row>
    <row r="106" spans="13:13" ht="13.8" x14ac:dyDescent="0.3">
      <c r="M106" s="15"/>
    </row>
    <row r="107" spans="13:13" ht="13.8" x14ac:dyDescent="0.3">
      <c r="M107" s="15"/>
    </row>
    <row r="108" spans="13:13" ht="13.8" x14ac:dyDescent="0.3">
      <c r="M108" s="15"/>
    </row>
    <row r="109" spans="13:13" ht="13.8" x14ac:dyDescent="0.3">
      <c r="M109" s="15"/>
    </row>
    <row r="110" spans="13:13" ht="13.8" x14ac:dyDescent="0.3">
      <c r="M110" s="15"/>
    </row>
    <row r="111" spans="13:13" ht="13.8" x14ac:dyDescent="0.3">
      <c r="M111" s="15"/>
    </row>
    <row r="112" spans="13:13" ht="13.8" x14ac:dyDescent="0.3">
      <c r="M112" s="15"/>
    </row>
    <row r="113" spans="13:13" ht="13.8" x14ac:dyDescent="0.3">
      <c r="M113" s="15"/>
    </row>
    <row r="114" spans="13:13" ht="13.8" x14ac:dyDescent="0.3">
      <c r="M114" s="15"/>
    </row>
    <row r="115" spans="13:13" ht="13.8" x14ac:dyDescent="0.3">
      <c r="M115" s="15"/>
    </row>
    <row r="116" spans="13:13" ht="13.8" x14ac:dyDescent="0.3">
      <c r="M116" s="15"/>
    </row>
    <row r="117" spans="13:13" ht="13.8" x14ac:dyDescent="0.3">
      <c r="M117" s="15"/>
    </row>
    <row r="118" spans="13:13" ht="13.8" x14ac:dyDescent="0.3">
      <c r="M118" s="15"/>
    </row>
    <row r="119" spans="13:13" ht="13.8" x14ac:dyDescent="0.3">
      <c r="M119" s="15"/>
    </row>
    <row r="120" spans="13:13" ht="13.8" x14ac:dyDescent="0.3">
      <c r="M120" s="15"/>
    </row>
    <row r="121" spans="13:13" ht="13.8" x14ac:dyDescent="0.3">
      <c r="M121" s="15"/>
    </row>
    <row r="122" spans="13:13" ht="13.8" x14ac:dyDescent="0.3">
      <c r="M122" s="15"/>
    </row>
    <row r="123" spans="13:13" ht="13.8" x14ac:dyDescent="0.3">
      <c r="M123" s="15"/>
    </row>
    <row r="124" spans="13:13" ht="13.8" x14ac:dyDescent="0.3">
      <c r="M124" s="15"/>
    </row>
    <row r="125" spans="13:13" ht="13.8" x14ac:dyDescent="0.3">
      <c r="M125" s="15"/>
    </row>
    <row r="126" spans="13:13" ht="13.8" x14ac:dyDescent="0.3">
      <c r="M126" s="15"/>
    </row>
    <row r="127" spans="13:13" ht="13.8" x14ac:dyDescent="0.3">
      <c r="M127" s="15"/>
    </row>
    <row r="128" spans="13:13" ht="13.8" x14ac:dyDescent="0.3">
      <c r="M128" s="15"/>
    </row>
    <row r="129" spans="13:13" ht="13.8" x14ac:dyDescent="0.3">
      <c r="M129" s="15"/>
    </row>
    <row r="130" spans="13:13" ht="13.8" x14ac:dyDescent="0.3">
      <c r="M130" s="15"/>
    </row>
    <row r="131" spans="13:13" ht="13.8" x14ac:dyDescent="0.3">
      <c r="M131" s="15"/>
    </row>
    <row r="132" spans="13:13" ht="13.8" x14ac:dyDescent="0.3">
      <c r="M132" s="15"/>
    </row>
    <row r="133" spans="13:13" ht="13.8" x14ac:dyDescent="0.3">
      <c r="M133" s="15"/>
    </row>
    <row r="134" spans="13:13" ht="13.8" x14ac:dyDescent="0.3">
      <c r="M134" s="15"/>
    </row>
    <row r="135" spans="13:13" ht="13.8" x14ac:dyDescent="0.3">
      <c r="M135" s="15"/>
    </row>
    <row r="136" spans="13:13" ht="13.8" x14ac:dyDescent="0.3">
      <c r="M136" s="15"/>
    </row>
    <row r="137" spans="13:13" ht="13.8" x14ac:dyDescent="0.3">
      <c r="M137" s="15"/>
    </row>
    <row r="138" spans="13:13" ht="13.8" x14ac:dyDescent="0.3">
      <c r="M138" s="15"/>
    </row>
    <row r="139" spans="13:13" ht="13.8" x14ac:dyDescent="0.3">
      <c r="M139" s="15"/>
    </row>
    <row r="140" spans="13:13" ht="13.8" x14ac:dyDescent="0.3">
      <c r="M140" s="15"/>
    </row>
    <row r="141" spans="13:13" ht="13.8" x14ac:dyDescent="0.3">
      <c r="M141" s="15"/>
    </row>
    <row r="142" spans="13:13" ht="13.8" x14ac:dyDescent="0.3">
      <c r="M142" s="15"/>
    </row>
    <row r="143" spans="13:13" ht="13.8" x14ac:dyDescent="0.3">
      <c r="M143" s="15"/>
    </row>
    <row r="144" spans="13:13" ht="13.8" x14ac:dyDescent="0.3">
      <c r="M144" s="15"/>
    </row>
    <row r="145" spans="13:13" ht="13.8" x14ac:dyDescent="0.3">
      <c r="M145" s="15"/>
    </row>
    <row r="146" spans="13:13" ht="13.8" x14ac:dyDescent="0.3">
      <c r="M146" s="15"/>
    </row>
    <row r="147" spans="13:13" ht="13.8" x14ac:dyDescent="0.3">
      <c r="M147" s="15"/>
    </row>
    <row r="148" spans="13:13" ht="13.8" x14ac:dyDescent="0.3">
      <c r="M148" s="15"/>
    </row>
    <row r="149" spans="13:13" ht="13.8" x14ac:dyDescent="0.3">
      <c r="M149" s="15"/>
    </row>
    <row r="150" spans="13:13" ht="13.8" x14ac:dyDescent="0.3">
      <c r="M150" s="15"/>
    </row>
    <row r="151" spans="13:13" ht="13.8" x14ac:dyDescent="0.3">
      <c r="M151" s="15"/>
    </row>
    <row r="152" spans="13:13" ht="13.8" x14ac:dyDescent="0.3">
      <c r="M152" s="15"/>
    </row>
    <row r="153" spans="13:13" ht="13.8" x14ac:dyDescent="0.3">
      <c r="M153" s="15"/>
    </row>
    <row r="154" spans="13:13" ht="13.8" x14ac:dyDescent="0.3">
      <c r="M154" s="15"/>
    </row>
    <row r="155" spans="13:13" ht="13.8" x14ac:dyDescent="0.3">
      <c r="M155" s="15"/>
    </row>
    <row r="156" spans="13:13" ht="13.8" x14ac:dyDescent="0.3">
      <c r="M156" s="15"/>
    </row>
    <row r="157" spans="13:13" ht="13.8" x14ac:dyDescent="0.3">
      <c r="M157" s="15"/>
    </row>
    <row r="158" spans="13:13" ht="13.8" x14ac:dyDescent="0.3">
      <c r="M158" s="15"/>
    </row>
    <row r="159" spans="13:13" ht="13.8" x14ac:dyDescent="0.3">
      <c r="M159" s="15"/>
    </row>
    <row r="160" spans="13:13" ht="13.8" x14ac:dyDescent="0.3">
      <c r="M160" s="15"/>
    </row>
    <row r="161" spans="13:13" ht="13.8" x14ac:dyDescent="0.3">
      <c r="M161" s="15"/>
    </row>
    <row r="162" spans="13:13" ht="13.8" x14ac:dyDescent="0.3">
      <c r="M162" s="15"/>
    </row>
    <row r="163" spans="13:13" ht="13.8" x14ac:dyDescent="0.3">
      <c r="M163" s="15"/>
    </row>
    <row r="164" spans="13:13" ht="13.8" x14ac:dyDescent="0.3">
      <c r="M164" s="15"/>
    </row>
    <row r="165" spans="13:13" ht="13.8" x14ac:dyDescent="0.3">
      <c r="M165" s="15"/>
    </row>
    <row r="166" spans="13:13" ht="13.8" x14ac:dyDescent="0.3">
      <c r="M166" s="15"/>
    </row>
    <row r="167" spans="13:13" ht="13.8" x14ac:dyDescent="0.3">
      <c r="M167" s="15"/>
    </row>
    <row r="168" spans="13:13" ht="13.8" x14ac:dyDescent="0.3">
      <c r="M168" s="15"/>
    </row>
    <row r="169" spans="13:13" ht="13.8" x14ac:dyDescent="0.3">
      <c r="M169" s="15"/>
    </row>
    <row r="170" spans="13:13" ht="13.8" x14ac:dyDescent="0.3">
      <c r="M170" s="15"/>
    </row>
    <row r="171" spans="13:13" ht="13.8" x14ac:dyDescent="0.3">
      <c r="M171" s="15"/>
    </row>
    <row r="172" spans="13:13" ht="13.8" x14ac:dyDescent="0.3">
      <c r="M172" s="15"/>
    </row>
    <row r="173" spans="13:13" ht="13.8" x14ac:dyDescent="0.3">
      <c r="M173" s="15"/>
    </row>
    <row r="174" spans="13:13" ht="13.8" x14ac:dyDescent="0.3">
      <c r="M174" s="15"/>
    </row>
    <row r="175" spans="13:13" ht="13.8" x14ac:dyDescent="0.3">
      <c r="M175" s="15"/>
    </row>
    <row r="176" spans="13:13" ht="13.8" x14ac:dyDescent="0.3">
      <c r="M176" s="15"/>
    </row>
    <row r="177" spans="13:13" ht="13.8" x14ac:dyDescent="0.3">
      <c r="M177" s="15"/>
    </row>
    <row r="178" spans="13:13" ht="13.8" x14ac:dyDescent="0.3">
      <c r="M178" s="15"/>
    </row>
    <row r="179" spans="13:13" ht="13.8" x14ac:dyDescent="0.3">
      <c r="M179" s="15"/>
    </row>
    <row r="180" spans="13:13" ht="13.8" x14ac:dyDescent="0.3">
      <c r="M180" s="15"/>
    </row>
    <row r="181" spans="13:13" ht="13.8" x14ac:dyDescent="0.3">
      <c r="M181" s="15"/>
    </row>
    <row r="182" spans="13:13" ht="13.8" x14ac:dyDescent="0.3">
      <c r="M182" s="15"/>
    </row>
    <row r="183" spans="13:13" ht="13.8" x14ac:dyDescent="0.3">
      <c r="M183" s="15"/>
    </row>
    <row r="184" spans="13:13" ht="13.8" x14ac:dyDescent="0.3">
      <c r="M184" s="15"/>
    </row>
    <row r="185" spans="13:13" ht="13.8" x14ac:dyDescent="0.3">
      <c r="M185" s="15"/>
    </row>
    <row r="186" spans="13:13" ht="13.8" x14ac:dyDescent="0.3">
      <c r="M186" s="15"/>
    </row>
    <row r="187" spans="13:13" ht="13.8" x14ac:dyDescent="0.3">
      <c r="M187" s="15"/>
    </row>
    <row r="188" spans="13:13" ht="13.8" x14ac:dyDescent="0.3">
      <c r="M188" s="15"/>
    </row>
    <row r="189" spans="13:13" ht="13.8" x14ac:dyDescent="0.3">
      <c r="M189" s="15"/>
    </row>
    <row r="190" spans="13:13" ht="13.8" x14ac:dyDescent="0.3">
      <c r="M190" s="15"/>
    </row>
    <row r="191" spans="13:13" ht="13.8" x14ac:dyDescent="0.3">
      <c r="M191" s="15"/>
    </row>
    <row r="192" spans="13:13" ht="13.8" x14ac:dyDescent="0.3">
      <c r="M192" s="15"/>
    </row>
    <row r="193" spans="13:13" ht="13.8" x14ac:dyDescent="0.3">
      <c r="M193" s="15"/>
    </row>
    <row r="194" spans="13:13" ht="13.8" x14ac:dyDescent="0.3">
      <c r="M194" s="15"/>
    </row>
    <row r="195" spans="13:13" ht="13.8" x14ac:dyDescent="0.3">
      <c r="M195" s="15"/>
    </row>
    <row r="196" spans="13:13" ht="13.8" x14ac:dyDescent="0.3">
      <c r="M196" s="15"/>
    </row>
    <row r="197" spans="13:13" ht="13.8" x14ac:dyDescent="0.3">
      <c r="M197" s="15"/>
    </row>
    <row r="198" spans="13:13" ht="13.8" x14ac:dyDescent="0.3">
      <c r="M198" s="15"/>
    </row>
    <row r="199" spans="13:13" ht="13.8" x14ac:dyDescent="0.3">
      <c r="M199" s="15"/>
    </row>
    <row r="200" spans="13:13" ht="13.8" x14ac:dyDescent="0.3">
      <c r="M200" s="15"/>
    </row>
    <row r="201" spans="13:13" ht="13.8" x14ac:dyDescent="0.3">
      <c r="M201" s="15"/>
    </row>
    <row r="202" spans="13:13" ht="13.8" x14ac:dyDescent="0.3">
      <c r="M202" s="15"/>
    </row>
    <row r="203" spans="13:13" ht="13.8" x14ac:dyDescent="0.3">
      <c r="M203" s="15"/>
    </row>
    <row r="204" spans="13:13" ht="13.8" x14ac:dyDescent="0.3">
      <c r="M204" s="15"/>
    </row>
    <row r="205" spans="13:13" ht="13.8" x14ac:dyDescent="0.3">
      <c r="M205" s="15"/>
    </row>
    <row r="206" spans="13:13" ht="13.8" x14ac:dyDescent="0.3">
      <c r="M206" s="15"/>
    </row>
    <row r="207" spans="13:13" ht="13.8" x14ac:dyDescent="0.3">
      <c r="M207" s="15"/>
    </row>
    <row r="208" spans="13:13" ht="13.8" x14ac:dyDescent="0.3">
      <c r="M208" s="15"/>
    </row>
    <row r="209" spans="13:13" ht="13.8" x14ac:dyDescent="0.3">
      <c r="M209" s="15"/>
    </row>
    <row r="210" spans="13:13" ht="13.8" x14ac:dyDescent="0.3">
      <c r="M210" s="15"/>
    </row>
    <row r="211" spans="13:13" ht="13.8" x14ac:dyDescent="0.3">
      <c r="M211" s="15"/>
    </row>
    <row r="212" spans="13:13" ht="13.8" x14ac:dyDescent="0.3">
      <c r="M212" s="15"/>
    </row>
    <row r="213" spans="13:13" ht="13.8" x14ac:dyDescent="0.3">
      <c r="M213" s="15"/>
    </row>
    <row r="214" spans="13:13" ht="13.8" x14ac:dyDescent="0.3">
      <c r="M214" s="15"/>
    </row>
    <row r="215" spans="13:13" ht="13.8" x14ac:dyDescent="0.3">
      <c r="M215" s="15"/>
    </row>
    <row r="216" spans="13:13" ht="13.8" x14ac:dyDescent="0.3">
      <c r="M216" s="15"/>
    </row>
    <row r="217" spans="13:13" ht="13.8" x14ac:dyDescent="0.3">
      <c r="M217" s="15"/>
    </row>
    <row r="218" spans="13:13" ht="13.8" x14ac:dyDescent="0.3">
      <c r="M218" s="15"/>
    </row>
    <row r="219" spans="13:13" ht="13.8" x14ac:dyDescent="0.3">
      <c r="M219" s="15"/>
    </row>
    <row r="220" spans="13:13" ht="13.8" x14ac:dyDescent="0.3">
      <c r="M220" s="15"/>
    </row>
    <row r="221" spans="13:13" ht="13.8" x14ac:dyDescent="0.3">
      <c r="M221" s="15"/>
    </row>
    <row r="222" spans="13:13" ht="13.8" x14ac:dyDescent="0.3">
      <c r="M222" s="15"/>
    </row>
    <row r="223" spans="13:13" ht="13.8" x14ac:dyDescent="0.3">
      <c r="M223" s="15"/>
    </row>
    <row r="224" spans="13:13" ht="13.8" x14ac:dyDescent="0.3">
      <c r="M224" s="15"/>
    </row>
    <row r="225" spans="13:13" ht="13.8" x14ac:dyDescent="0.3">
      <c r="M225" s="15"/>
    </row>
    <row r="226" spans="13:13" ht="13.8" x14ac:dyDescent="0.3">
      <c r="M226" s="15"/>
    </row>
    <row r="227" spans="13:13" ht="13.8" x14ac:dyDescent="0.3">
      <c r="M227" s="15"/>
    </row>
    <row r="228" spans="13:13" ht="13.8" x14ac:dyDescent="0.3">
      <c r="M228" s="15"/>
    </row>
    <row r="229" spans="13:13" ht="13.8" x14ac:dyDescent="0.3">
      <c r="M229" s="15"/>
    </row>
    <row r="230" spans="13:13" ht="13.8" x14ac:dyDescent="0.3">
      <c r="M230" s="15"/>
    </row>
    <row r="231" spans="13:13" ht="13.8" x14ac:dyDescent="0.3">
      <c r="M231" s="15"/>
    </row>
    <row r="232" spans="13:13" ht="13.8" x14ac:dyDescent="0.3">
      <c r="M232" s="15"/>
    </row>
    <row r="233" spans="13:13" ht="13.8" x14ac:dyDescent="0.3">
      <c r="M233" s="15"/>
    </row>
    <row r="234" spans="13:13" ht="13.8" x14ac:dyDescent="0.3">
      <c r="M234" s="15"/>
    </row>
    <row r="235" spans="13:13" ht="13.8" x14ac:dyDescent="0.3">
      <c r="M235" s="15"/>
    </row>
    <row r="236" spans="13:13" ht="13.8" x14ac:dyDescent="0.3">
      <c r="M236" s="15"/>
    </row>
    <row r="237" spans="13:13" ht="13.8" x14ac:dyDescent="0.3">
      <c r="M237" s="15"/>
    </row>
    <row r="238" spans="13:13" ht="13.8" x14ac:dyDescent="0.3">
      <c r="M238" s="15"/>
    </row>
    <row r="239" spans="13:13" ht="13.8" x14ac:dyDescent="0.3">
      <c r="M239" s="15"/>
    </row>
    <row r="240" spans="13:13" ht="13.8" x14ac:dyDescent="0.3">
      <c r="M240" s="15"/>
    </row>
    <row r="241" spans="13:13" ht="13.8" x14ac:dyDescent="0.3">
      <c r="M241" s="15"/>
    </row>
    <row r="242" spans="13:13" ht="13.8" x14ac:dyDescent="0.3">
      <c r="M242" s="15"/>
    </row>
    <row r="243" spans="13:13" ht="13.8" x14ac:dyDescent="0.3">
      <c r="M243" s="15"/>
    </row>
    <row r="244" spans="13:13" ht="13.8" x14ac:dyDescent="0.3">
      <c r="M244" s="15"/>
    </row>
    <row r="245" spans="13:13" ht="13.8" x14ac:dyDescent="0.3">
      <c r="M245" s="15"/>
    </row>
    <row r="246" spans="13:13" ht="13.8" x14ac:dyDescent="0.3">
      <c r="M246" s="15"/>
    </row>
    <row r="247" spans="13:13" ht="13.8" x14ac:dyDescent="0.3">
      <c r="M247" s="15"/>
    </row>
    <row r="248" spans="13:13" ht="13.8" x14ac:dyDescent="0.3">
      <c r="M248" s="15"/>
    </row>
    <row r="249" spans="13:13" ht="13.8" x14ac:dyDescent="0.3">
      <c r="M249" s="15"/>
    </row>
    <row r="250" spans="13:13" ht="13.8" x14ac:dyDescent="0.3">
      <c r="M250" s="15"/>
    </row>
    <row r="251" spans="13:13" ht="13.8" x14ac:dyDescent="0.3">
      <c r="M251" s="15"/>
    </row>
    <row r="252" spans="13:13" ht="13.8" x14ac:dyDescent="0.3">
      <c r="M252" s="15"/>
    </row>
    <row r="253" spans="13:13" ht="13.8" x14ac:dyDescent="0.3">
      <c r="M253" s="15"/>
    </row>
    <row r="254" spans="13:13" ht="13.8" x14ac:dyDescent="0.3">
      <c r="M254" s="15"/>
    </row>
    <row r="255" spans="13:13" ht="13.8" x14ac:dyDescent="0.3">
      <c r="M255" s="15"/>
    </row>
    <row r="256" spans="13:13" ht="13.8" x14ac:dyDescent="0.3">
      <c r="M256" s="15"/>
    </row>
    <row r="257" spans="13:13" ht="13.8" x14ac:dyDescent="0.3">
      <c r="M257" s="15"/>
    </row>
    <row r="258" spans="13:13" ht="13.8" x14ac:dyDescent="0.3">
      <c r="M258" s="15"/>
    </row>
    <row r="259" spans="13:13" ht="13.8" x14ac:dyDescent="0.3">
      <c r="M259" s="15"/>
    </row>
    <row r="260" spans="13:13" ht="13.8" x14ac:dyDescent="0.3">
      <c r="M260" s="15"/>
    </row>
    <row r="261" spans="13:13" ht="13.8" x14ac:dyDescent="0.3">
      <c r="M261" s="15"/>
    </row>
    <row r="262" spans="13:13" ht="13.8" x14ac:dyDescent="0.3">
      <c r="M262" s="15"/>
    </row>
    <row r="263" spans="13:13" ht="13.8" x14ac:dyDescent="0.3">
      <c r="M263" s="15"/>
    </row>
    <row r="264" spans="13:13" ht="13.8" x14ac:dyDescent="0.3">
      <c r="M264" s="15"/>
    </row>
    <row r="265" spans="13:13" ht="13.8" x14ac:dyDescent="0.3">
      <c r="M265" s="15"/>
    </row>
    <row r="266" spans="13:13" ht="13.8" x14ac:dyDescent="0.3">
      <c r="M266" s="15"/>
    </row>
    <row r="267" spans="13:13" ht="13.8" x14ac:dyDescent="0.3">
      <c r="M267" s="15"/>
    </row>
    <row r="268" spans="13:13" ht="13.8" x14ac:dyDescent="0.3">
      <c r="M268" s="15"/>
    </row>
    <row r="269" spans="13:13" ht="13.8" x14ac:dyDescent="0.3">
      <c r="M269" s="15"/>
    </row>
    <row r="270" spans="13:13" ht="13.8" x14ac:dyDescent="0.3">
      <c r="M270" s="15"/>
    </row>
    <row r="271" spans="13:13" ht="13.8" x14ac:dyDescent="0.3">
      <c r="M271" s="15"/>
    </row>
    <row r="272" spans="13:13" ht="13.8" x14ac:dyDescent="0.3">
      <c r="M272" s="15"/>
    </row>
    <row r="273" spans="13:13" ht="13.8" x14ac:dyDescent="0.3">
      <c r="M273" s="15"/>
    </row>
    <row r="274" spans="13:13" ht="13.8" x14ac:dyDescent="0.3">
      <c r="M274" s="15"/>
    </row>
    <row r="275" spans="13:13" ht="13.8" x14ac:dyDescent="0.3">
      <c r="M275" s="15"/>
    </row>
    <row r="276" spans="13:13" ht="13.8" x14ac:dyDescent="0.3">
      <c r="M276" s="15"/>
    </row>
    <row r="277" spans="13:13" ht="13.8" x14ac:dyDescent="0.3">
      <c r="M277" s="15"/>
    </row>
    <row r="278" spans="13:13" ht="13.8" x14ac:dyDescent="0.3">
      <c r="M278" s="15"/>
    </row>
    <row r="279" spans="13:13" ht="13.8" x14ac:dyDescent="0.3">
      <c r="M279" s="15"/>
    </row>
    <row r="280" spans="13:13" ht="13.8" x14ac:dyDescent="0.3">
      <c r="M280" s="15"/>
    </row>
    <row r="281" spans="13:13" ht="13.8" x14ac:dyDescent="0.3">
      <c r="M281" s="15"/>
    </row>
    <row r="282" spans="13:13" ht="13.8" x14ac:dyDescent="0.3">
      <c r="M282" s="15"/>
    </row>
    <row r="283" spans="13:13" ht="13.8" x14ac:dyDescent="0.3">
      <c r="M283" s="15"/>
    </row>
    <row r="284" spans="13:13" ht="13.8" x14ac:dyDescent="0.3">
      <c r="M284" s="15"/>
    </row>
    <row r="285" spans="13:13" ht="13.8" x14ac:dyDescent="0.3">
      <c r="M285" s="15"/>
    </row>
    <row r="286" spans="13:13" ht="13.8" x14ac:dyDescent="0.3">
      <c r="M286" s="15"/>
    </row>
    <row r="287" spans="13:13" ht="13.8" x14ac:dyDescent="0.3">
      <c r="M287" s="15"/>
    </row>
    <row r="288" spans="13:13" ht="13.8" x14ac:dyDescent="0.3">
      <c r="M288" s="15"/>
    </row>
    <row r="289" spans="13:13" ht="13.8" x14ac:dyDescent="0.3">
      <c r="M289" s="15"/>
    </row>
    <row r="290" spans="13:13" ht="13.8" x14ac:dyDescent="0.3">
      <c r="M290" s="15"/>
    </row>
    <row r="291" spans="13:13" ht="13.8" x14ac:dyDescent="0.3">
      <c r="M291" s="15"/>
    </row>
    <row r="292" spans="13:13" ht="13.8" x14ac:dyDescent="0.3">
      <c r="M292" s="15"/>
    </row>
    <row r="293" spans="13:13" ht="13.8" x14ac:dyDescent="0.3">
      <c r="M293" s="15"/>
    </row>
    <row r="294" spans="13:13" ht="13.8" x14ac:dyDescent="0.3">
      <c r="M294" s="15"/>
    </row>
    <row r="295" spans="13:13" ht="13.8" x14ac:dyDescent="0.3">
      <c r="M295" s="15"/>
    </row>
    <row r="296" spans="13:13" ht="13.8" x14ac:dyDescent="0.3">
      <c r="M296" s="15"/>
    </row>
    <row r="297" spans="13:13" ht="13.8" x14ac:dyDescent="0.3">
      <c r="M297" s="15"/>
    </row>
    <row r="298" spans="13:13" ht="13.8" x14ac:dyDescent="0.3">
      <c r="M298" s="15"/>
    </row>
    <row r="299" spans="13:13" ht="13.8" x14ac:dyDescent="0.3">
      <c r="M299" s="15"/>
    </row>
    <row r="300" spans="13:13" ht="13.8" x14ac:dyDescent="0.3">
      <c r="M300" s="15"/>
    </row>
    <row r="301" spans="13:13" ht="13.8" x14ac:dyDescent="0.3">
      <c r="M301" s="15"/>
    </row>
    <row r="302" spans="13:13" ht="13.8" x14ac:dyDescent="0.3">
      <c r="M302" s="15"/>
    </row>
    <row r="303" spans="13:13" ht="13.8" x14ac:dyDescent="0.3">
      <c r="M303" s="15"/>
    </row>
    <row r="304" spans="13:13" ht="13.8" x14ac:dyDescent="0.3">
      <c r="M304" s="15"/>
    </row>
    <row r="305" spans="13:13" ht="13.8" x14ac:dyDescent="0.3">
      <c r="M305" s="15"/>
    </row>
    <row r="306" spans="13:13" ht="13.8" x14ac:dyDescent="0.3">
      <c r="M306" s="15"/>
    </row>
    <row r="307" spans="13:13" ht="13.8" x14ac:dyDescent="0.3">
      <c r="M307" s="15"/>
    </row>
    <row r="308" spans="13:13" ht="13.8" x14ac:dyDescent="0.3">
      <c r="M308" s="15"/>
    </row>
    <row r="309" spans="13:13" ht="13.8" x14ac:dyDescent="0.3">
      <c r="M309" s="15"/>
    </row>
    <row r="310" spans="13:13" ht="13.8" x14ac:dyDescent="0.3">
      <c r="M310" s="15"/>
    </row>
    <row r="311" spans="13:13" ht="13.8" x14ac:dyDescent="0.3">
      <c r="M311" s="15"/>
    </row>
    <row r="312" spans="13:13" ht="13.8" x14ac:dyDescent="0.3">
      <c r="M312" s="15"/>
    </row>
    <row r="313" spans="13:13" ht="13.8" x14ac:dyDescent="0.3">
      <c r="M313" s="15"/>
    </row>
    <row r="314" spans="13:13" ht="13.8" x14ac:dyDescent="0.3">
      <c r="M314" s="15"/>
    </row>
    <row r="315" spans="13:13" ht="13.8" x14ac:dyDescent="0.3">
      <c r="M315" s="15"/>
    </row>
    <row r="316" spans="13:13" ht="13.8" x14ac:dyDescent="0.3">
      <c r="M316" s="15"/>
    </row>
    <row r="317" spans="13:13" ht="13.8" x14ac:dyDescent="0.3">
      <c r="M317" s="15"/>
    </row>
    <row r="318" spans="13:13" ht="13.8" x14ac:dyDescent="0.3">
      <c r="M318" s="15"/>
    </row>
    <row r="319" spans="13:13" ht="13.8" x14ac:dyDescent="0.3">
      <c r="M319" s="15"/>
    </row>
    <row r="320" spans="13:13" ht="13.8" x14ac:dyDescent="0.3">
      <c r="M320" s="15"/>
    </row>
    <row r="321" spans="13:13" ht="13.8" x14ac:dyDescent="0.3">
      <c r="M321" s="15"/>
    </row>
    <row r="322" spans="13:13" ht="13.8" x14ac:dyDescent="0.3">
      <c r="M322" s="15"/>
    </row>
    <row r="323" spans="13:13" ht="13.8" x14ac:dyDescent="0.3">
      <c r="M323" s="15"/>
    </row>
    <row r="324" spans="13:13" ht="13.8" x14ac:dyDescent="0.3">
      <c r="M324" s="15"/>
    </row>
    <row r="325" spans="13:13" ht="13.8" x14ac:dyDescent="0.3">
      <c r="M325" s="15"/>
    </row>
    <row r="326" spans="13:13" ht="13.8" x14ac:dyDescent="0.3">
      <c r="M326" s="15"/>
    </row>
    <row r="327" spans="13:13" ht="13.8" x14ac:dyDescent="0.3">
      <c r="M327" s="15"/>
    </row>
    <row r="328" spans="13:13" ht="13.8" x14ac:dyDescent="0.3">
      <c r="M328" s="15"/>
    </row>
    <row r="329" spans="13:13" ht="13.8" x14ac:dyDescent="0.3">
      <c r="M329" s="15"/>
    </row>
    <row r="330" spans="13:13" ht="13.8" x14ac:dyDescent="0.3">
      <c r="M330" s="15"/>
    </row>
    <row r="331" spans="13:13" ht="13.8" x14ac:dyDescent="0.3">
      <c r="M331" s="15"/>
    </row>
    <row r="332" spans="13:13" ht="13.8" x14ac:dyDescent="0.3">
      <c r="M332" s="15"/>
    </row>
    <row r="333" spans="13:13" ht="13.8" x14ac:dyDescent="0.3">
      <c r="M333" s="15"/>
    </row>
    <row r="334" spans="13:13" ht="13.8" x14ac:dyDescent="0.3">
      <c r="M334" s="15"/>
    </row>
    <row r="335" spans="13:13" ht="13.8" x14ac:dyDescent="0.3">
      <c r="M335" s="15"/>
    </row>
    <row r="336" spans="13:13" ht="13.8" x14ac:dyDescent="0.3">
      <c r="M336" s="15"/>
    </row>
    <row r="337" spans="13:13" ht="13.8" x14ac:dyDescent="0.3">
      <c r="M337" s="15"/>
    </row>
    <row r="338" spans="13:13" ht="13.8" x14ac:dyDescent="0.3">
      <c r="M338" s="15"/>
    </row>
    <row r="339" spans="13:13" ht="13.8" x14ac:dyDescent="0.3">
      <c r="M339" s="15"/>
    </row>
    <row r="340" spans="13:13" ht="13.8" x14ac:dyDescent="0.3">
      <c r="M340" s="15"/>
    </row>
    <row r="341" spans="13:13" ht="13.8" x14ac:dyDescent="0.3">
      <c r="M341" s="15"/>
    </row>
    <row r="342" spans="13:13" ht="13.8" x14ac:dyDescent="0.3">
      <c r="M342" s="15"/>
    </row>
    <row r="343" spans="13:13" ht="13.8" x14ac:dyDescent="0.3">
      <c r="M343" s="15"/>
    </row>
    <row r="344" spans="13:13" ht="13.8" x14ac:dyDescent="0.3">
      <c r="M344" s="15"/>
    </row>
    <row r="345" spans="13:13" ht="13.8" x14ac:dyDescent="0.3">
      <c r="M345" s="15"/>
    </row>
    <row r="346" spans="13:13" ht="13.8" x14ac:dyDescent="0.3">
      <c r="M346" s="15"/>
    </row>
    <row r="347" spans="13:13" ht="13.8" x14ac:dyDescent="0.3">
      <c r="M347" s="15"/>
    </row>
    <row r="348" spans="13:13" ht="13.8" x14ac:dyDescent="0.3">
      <c r="M348" s="15"/>
    </row>
    <row r="349" spans="13:13" ht="13.8" x14ac:dyDescent="0.3">
      <c r="M349" s="15"/>
    </row>
    <row r="350" spans="13:13" ht="13.8" x14ac:dyDescent="0.3">
      <c r="M350" s="15"/>
    </row>
    <row r="351" spans="13:13" ht="13.8" x14ac:dyDescent="0.3">
      <c r="M351" s="15"/>
    </row>
    <row r="352" spans="13:13" ht="13.8" x14ac:dyDescent="0.3">
      <c r="M352" s="15"/>
    </row>
    <row r="353" spans="13:13" ht="13.8" x14ac:dyDescent="0.3">
      <c r="M353" s="15"/>
    </row>
    <row r="354" spans="13:13" ht="13.8" x14ac:dyDescent="0.3">
      <c r="M354" s="15"/>
    </row>
    <row r="355" spans="13:13" ht="13.8" x14ac:dyDescent="0.3">
      <c r="M355" s="15"/>
    </row>
    <row r="356" spans="13:13" ht="13.8" x14ac:dyDescent="0.3">
      <c r="M356" s="15"/>
    </row>
    <row r="357" spans="13:13" ht="13.8" x14ac:dyDescent="0.3">
      <c r="M357" s="15"/>
    </row>
    <row r="358" spans="13:13" ht="13.8" x14ac:dyDescent="0.3">
      <c r="M358" s="15"/>
    </row>
    <row r="359" spans="13:13" ht="13.8" x14ac:dyDescent="0.3">
      <c r="M359" s="15"/>
    </row>
    <row r="360" spans="13:13" ht="13.8" x14ac:dyDescent="0.3">
      <c r="M360" s="15"/>
    </row>
    <row r="361" spans="13:13" ht="13.8" x14ac:dyDescent="0.3">
      <c r="M361" s="15"/>
    </row>
    <row r="362" spans="13:13" ht="13.8" x14ac:dyDescent="0.3">
      <c r="M362" s="15"/>
    </row>
    <row r="363" spans="13:13" ht="13.8" x14ac:dyDescent="0.3">
      <c r="M363" s="15"/>
    </row>
    <row r="364" spans="13:13" ht="13.8" x14ac:dyDescent="0.3">
      <c r="M364" s="15"/>
    </row>
    <row r="365" spans="13:13" ht="13.8" x14ac:dyDescent="0.3">
      <c r="M365" s="15"/>
    </row>
    <row r="366" spans="13:13" ht="13.8" x14ac:dyDescent="0.3">
      <c r="M366" s="15"/>
    </row>
    <row r="367" spans="13:13" ht="13.8" x14ac:dyDescent="0.3">
      <c r="M367" s="15"/>
    </row>
    <row r="368" spans="13:13" ht="13.8" x14ac:dyDescent="0.3">
      <c r="M368" s="15"/>
    </row>
    <row r="369" spans="13:13" ht="13.8" x14ac:dyDescent="0.3">
      <c r="M369" s="15"/>
    </row>
    <row r="370" spans="13:13" ht="13.8" x14ac:dyDescent="0.3">
      <c r="M370" s="15"/>
    </row>
    <row r="371" spans="13:13" ht="13.8" x14ac:dyDescent="0.3">
      <c r="M371" s="15"/>
    </row>
    <row r="372" spans="13:13" ht="13.8" x14ac:dyDescent="0.3">
      <c r="M372" s="15"/>
    </row>
    <row r="373" spans="13:13" ht="13.8" x14ac:dyDescent="0.3">
      <c r="M373" s="15"/>
    </row>
    <row r="374" spans="13:13" ht="13.8" x14ac:dyDescent="0.3">
      <c r="M374" s="15"/>
    </row>
    <row r="375" spans="13:13" ht="13.8" x14ac:dyDescent="0.3">
      <c r="M375" s="15"/>
    </row>
    <row r="376" spans="13:13" ht="13.8" x14ac:dyDescent="0.3">
      <c r="M376" s="15"/>
    </row>
    <row r="377" spans="13:13" ht="13.8" x14ac:dyDescent="0.3">
      <c r="M377" s="15"/>
    </row>
    <row r="378" spans="13:13" ht="13.8" x14ac:dyDescent="0.3">
      <c r="M378" s="15"/>
    </row>
    <row r="379" spans="13:13" ht="13.8" x14ac:dyDescent="0.3">
      <c r="M379" s="15"/>
    </row>
    <row r="380" spans="13:13" ht="13.8" x14ac:dyDescent="0.3">
      <c r="M380" s="15"/>
    </row>
    <row r="381" spans="13:13" ht="13.8" x14ac:dyDescent="0.3">
      <c r="M381" s="15"/>
    </row>
    <row r="382" spans="13:13" ht="13.8" x14ac:dyDescent="0.3">
      <c r="M382" s="15"/>
    </row>
    <row r="383" spans="13:13" ht="13.8" x14ac:dyDescent="0.3">
      <c r="M383" s="15"/>
    </row>
    <row r="384" spans="13:13" ht="13.8" x14ac:dyDescent="0.3">
      <c r="M384" s="15"/>
    </row>
    <row r="385" spans="13:13" ht="13.8" x14ac:dyDescent="0.3">
      <c r="M385" s="15"/>
    </row>
    <row r="386" spans="13:13" ht="13.8" x14ac:dyDescent="0.3">
      <c r="M386" s="15"/>
    </row>
    <row r="387" spans="13:13" ht="13.8" x14ac:dyDescent="0.3">
      <c r="M387" s="15"/>
    </row>
    <row r="388" spans="13:13" ht="13.8" x14ac:dyDescent="0.3">
      <c r="M388" s="15"/>
    </row>
    <row r="389" spans="13:13" ht="13.8" x14ac:dyDescent="0.3">
      <c r="M389" s="15"/>
    </row>
    <row r="390" spans="13:13" ht="13.8" x14ac:dyDescent="0.3">
      <c r="M390" s="15"/>
    </row>
    <row r="391" spans="13:13" ht="13.8" x14ac:dyDescent="0.3">
      <c r="M391" s="15"/>
    </row>
    <row r="392" spans="13:13" ht="13.8" x14ac:dyDescent="0.3">
      <c r="M392" s="15"/>
    </row>
    <row r="393" spans="13:13" ht="13.8" x14ac:dyDescent="0.3">
      <c r="M393" s="15"/>
    </row>
    <row r="394" spans="13:13" ht="13.8" x14ac:dyDescent="0.3">
      <c r="M394" s="15"/>
    </row>
    <row r="395" spans="13:13" ht="13.8" x14ac:dyDescent="0.3">
      <c r="M395" s="15"/>
    </row>
    <row r="396" spans="13:13" ht="13.8" x14ac:dyDescent="0.3">
      <c r="M396" s="15"/>
    </row>
    <row r="397" spans="13:13" ht="13.8" x14ac:dyDescent="0.3">
      <c r="M397" s="15"/>
    </row>
    <row r="398" spans="13:13" ht="13.8" x14ac:dyDescent="0.3">
      <c r="M398" s="15"/>
    </row>
    <row r="399" spans="13:13" ht="13.8" x14ac:dyDescent="0.3">
      <c r="M399" s="15"/>
    </row>
    <row r="400" spans="13:13" ht="13.8" x14ac:dyDescent="0.3">
      <c r="M400" s="15"/>
    </row>
    <row r="401" spans="13:13" ht="13.8" x14ac:dyDescent="0.3">
      <c r="M401" s="15"/>
    </row>
    <row r="402" spans="13:13" ht="13.8" x14ac:dyDescent="0.3">
      <c r="M402" s="15"/>
    </row>
    <row r="403" spans="13:13" ht="13.8" x14ac:dyDescent="0.3">
      <c r="M403" s="15"/>
    </row>
    <row r="404" spans="13:13" ht="13.8" x14ac:dyDescent="0.3">
      <c r="M404" s="15"/>
    </row>
    <row r="405" spans="13:13" ht="13.8" x14ac:dyDescent="0.3">
      <c r="M405" s="15"/>
    </row>
    <row r="406" spans="13:13" ht="13.8" x14ac:dyDescent="0.3">
      <c r="M406" s="15"/>
    </row>
    <row r="407" spans="13:13" ht="13.8" x14ac:dyDescent="0.3">
      <c r="M407" s="15"/>
    </row>
    <row r="408" spans="13:13" ht="13.8" x14ac:dyDescent="0.3">
      <c r="M408" s="15"/>
    </row>
    <row r="409" spans="13:13" ht="13.8" x14ac:dyDescent="0.3">
      <c r="M409" s="15"/>
    </row>
    <row r="410" spans="13:13" ht="13.8" x14ac:dyDescent="0.3">
      <c r="M410" s="15"/>
    </row>
    <row r="411" spans="13:13" ht="13.8" x14ac:dyDescent="0.3">
      <c r="M411" s="15"/>
    </row>
    <row r="412" spans="13:13" ht="13.8" x14ac:dyDescent="0.3">
      <c r="M412" s="15"/>
    </row>
    <row r="413" spans="13:13" ht="13.8" x14ac:dyDescent="0.3">
      <c r="M413" s="15"/>
    </row>
    <row r="414" spans="13:13" ht="13.8" x14ac:dyDescent="0.3">
      <c r="M414" s="15"/>
    </row>
    <row r="415" spans="13:13" ht="13.8" x14ac:dyDescent="0.3">
      <c r="M415" s="15"/>
    </row>
    <row r="416" spans="13:13" ht="13.8" x14ac:dyDescent="0.3">
      <c r="M416" s="15"/>
    </row>
    <row r="417" spans="13:13" ht="13.8" x14ac:dyDescent="0.3">
      <c r="M417" s="15"/>
    </row>
    <row r="418" spans="13:13" ht="13.8" x14ac:dyDescent="0.3">
      <c r="M418" s="15"/>
    </row>
    <row r="419" spans="13:13" ht="13.8" x14ac:dyDescent="0.3">
      <c r="M419" s="15"/>
    </row>
    <row r="420" spans="13:13" ht="13.8" x14ac:dyDescent="0.3">
      <c r="M420" s="15"/>
    </row>
    <row r="421" spans="13:13" ht="13.8" x14ac:dyDescent="0.3">
      <c r="M421" s="15"/>
    </row>
    <row r="422" spans="13:13" ht="13.8" x14ac:dyDescent="0.3">
      <c r="M422" s="15"/>
    </row>
    <row r="423" spans="13:13" ht="13.8" x14ac:dyDescent="0.3">
      <c r="M423" s="15"/>
    </row>
    <row r="424" spans="13:13" ht="13.8" x14ac:dyDescent="0.3">
      <c r="M424" s="15"/>
    </row>
    <row r="425" spans="13:13" ht="13.8" x14ac:dyDescent="0.3">
      <c r="M425" s="15"/>
    </row>
    <row r="426" spans="13:13" ht="13.8" x14ac:dyDescent="0.3">
      <c r="M426" s="15"/>
    </row>
    <row r="427" spans="13:13" ht="13.8" x14ac:dyDescent="0.3">
      <c r="M427" s="15"/>
    </row>
    <row r="428" spans="13:13" ht="13.8" x14ac:dyDescent="0.3">
      <c r="M428" s="15"/>
    </row>
    <row r="429" spans="13:13" ht="13.8" x14ac:dyDescent="0.3">
      <c r="M429" s="15"/>
    </row>
    <row r="430" spans="13:13" ht="13.8" x14ac:dyDescent="0.3">
      <c r="M430" s="15"/>
    </row>
    <row r="431" spans="13:13" ht="13.8" x14ac:dyDescent="0.3">
      <c r="M431" s="15"/>
    </row>
    <row r="432" spans="13:13" ht="13.8" x14ac:dyDescent="0.3">
      <c r="M432" s="15"/>
    </row>
    <row r="433" spans="13:13" ht="13.8" x14ac:dyDescent="0.3">
      <c r="M433" s="15"/>
    </row>
    <row r="434" spans="13:13" ht="13.8" x14ac:dyDescent="0.3">
      <c r="M434" s="15"/>
    </row>
    <row r="435" spans="13:13" ht="13.8" x14ac:dyDescent="0.3">
      <c r="M435" s="15"/>
    </row>
    <row r="436" spans="13:13" ht="13.8" x14ac:dyDescent="0.3">
      <c r="M436" s="15"/>
    </row>
    <row r="437" spans="13:13" ht="13.8" x14ac:dyDescent="0.3">
      <c r="M437" s="15"/>
    </row>
    <row r="438" spans="13:13" ht="13.8" x14ac:dyDescent="0.3">
      <c r="M438" s="15"/>
    </row>
    <row r="439" spans="13:13" ht="13.8" x14ac:dyDescent="0.3">
      <c r="M439" s="15"/>
    </row>
    <row r="440" spans="13:13" ht="13.8" x14ac:dyDescent="0.3">
      <c r="M440" s="15"/>
    </row>
    <row r="441" spans="13:13" ht="13.8" x14ac:dyDescent="0.3">
      <c r="M441" s="15"/>
    </row>
    <row r="442" spans="13:13" ht="13.8" x14ac:dyDescent="0.3">
      <c r="M442" s="15"/>
    </row>
    <row r="443" spans="13:13" ht="13.8" x14ac:dyDescent="0.3">
      <c r="M443" s="15"/>
    </row>
    <row r="444" spans="13:13" ht="13.8" x14ac:dyDescent="0.3">
      <c r="M444" s="15"/>
    </row>
    <row r="445" spans="13:13" ht="13.8" x14ac:dyDescent="0.3">
      <c r="M445" s="15"/>
    </row>
    <row r="446" spans="13:13" ht="13.8" x14ac:dyDescent="0.3">
      <c r="M446" s="15"/>
    </row>
    <row r="447" spans="13:13" ht="13.8" x14ac:dyDescent="0.3">
      <c r="M447" s="15"/>
    </row>
    <row r="448" spans="13:13" ht="13.8" x14ac:dyDescent="0.3">
      <c r="M448" s="15"/>
    </row>
    <row r="449" spans="13:13" ht="13.8" x14ac:dyDescent="0.3">
      <c r="M449" s="15"/>
    </row>
    <row r="450" spans="13:13" ht="13.8" x14ac:dyDescent="0.3">
      <c r="M450" s="15"/>
    </row>
    <row r="451" spans="13:13" ht="13.8" x14ac:dyDescent="0.3">
      <c r="M451" s="15"/>
    </row>
    <row r="452" spans="13:13" ht="13.8" x14ac:dyDescent="0.3">
      <c r="M452" s="15"/>
    </row>
    <row r="453" spans="13:13" ht="13.8" x14ac:dyDescent="0.3">
      <c r="M453" s="15"/>
    </row>
    <row r="454" spans="13:13" ht="13.8" x14ac:dyDescent="0.3">
      <c r="M454" s="15"/>
    </row>
    <row r="455" spans="13:13" ht="13.8" x14ac:dyDescent="0.3">
      <c r="M455" s="15"/>
    </row>
    <row r="456" spans="13:13" ht="13.8" x14ac:dyDescent="0.3">
      <c r="M456" s="15"/>
    </row>
    <row r="457" spans="13:13" ht="13.8" x14ac:dyDescent="0.3">
      <c r="M457" s="15"/>
    </row>
    <row r="458" spans="13:13" ht="13.8" x14ac:dyDescent="0.3">
      <c r="M458" s="15"/>
    </row>
    <row r="459" spans="13:13" ht="13.8" x14ac:dyDescent="0.3">
      <c r="M459" s="15"/>
    </row>
    <row r="460" spans="13:13" ht="13.8" x14ac:dyDescent="0.3">
      <c r="M460" s="15"/>
    </row>
    <row r="461" spans="13:13" ht="13.8" x14ac:dyDescent="0.3">
      <c r="M461" s="15"/>
    </row>
    <row r="462" spans="13:13" ht="13.8" x14ac:dyDescent="0.3">
      <c r="M462" s="15"/>
    </row>
    <row r="463" spans="13:13" ht="13.8" x14ac:dyDescent="0.3">
      <c r="M463" s="15"/>
    </row>
    <row r="464" spans="13:13" ht="13.8" x14ac:dyDescent="0.3">
      <c r="M464" s="15"/>
    </row>
    <row r="465" spans="13:13" ht="13.8" x14ac:dyDescent="0.3">
      <c r="M465" s="15"/>
    </row>
    <row r="466" spans="13:13" ht="13.8" x14ac:dyDescent="0.3">
      <c r="M466" s="15"/>
    </row>
    <row r="467" spans="13:13" ht="13.8" x14ac:dyDescent="0.3">
      <c r="M467" s="15"/>
    </row>
    <row r="468" spans="13:13" ht="13.8" x14ac:dyDescent="0.3">
      <c r="M468" s="15"/>
    </row>
    <row r="469" spans="13:13" ht="13.8" x14ac:dyDescent="0.3">
      <c r="M469" s="15"/>
    </row>
    <row r="470" spans="13:13" ht="13.8" x14ac:dyDescent="0.3">
      <c r="M470" s="15"/>
    </row>
    <row r="471" spans="13:13" ht="13.8" x14ac:dyDescent="0.3">
      <c r="M471" s="15"/>
    </row>
    <row r="472" spans="13:13" ht="13.8" x14ac:dyDescent="0.3">
      <c r="M472" s="15"/>
    </row>
    <row r="473" spans="13:13" ht="13.8" x14ac:dyDescent="0.3">
      <c r="M473" s="15"/>
    </row>
    <row r="474" spans="13:13" ht="13.8" x14ac:dyDescent="0.3">
      <c r="M474" s="15"/>
    </row>
    <row r="475" spans="13:13" ht="13.8" x14ac:dyDescent="0.3">
      <c r="M475" s="15"/>
    </row>
    <row r="476" spans="13:13" ht="13.8" x14ac:dyDescent="0.3">
      <c r="M476" s="15"/>
    </row>
    <row r="477" spans="13:13" ht="13.8" x14ac:dyDescent="0.3">
      <c r="M477" s="15"/>
    </row>
    <row r="478" spans="13:13" ht="13.8" x14ac:dyDescent="0.3">
      <c r="M478" s="15"/>
    </row>
    <row r="479" spans="13:13" ht="13.8" x14ac:dyDescent="0.3">
      <c r="M479" s="15"/>
    </row>
    <row r="480" spans="13:13" ht="13.8" x14ac:dyDescent="0.3">
      <c r="M480" s="15"/>
    </row>
    <row r="481" spans="13:13" ht="13.8" x14ac:dyDescent="0.3">
      <c r="M481" s="15"/>
    </row>
    <row r="482" spans="13:13" ht="13.8" x14ac:dyDescent="0.3">
      <c r="M482" s="15"/>
    </row>
    <row r="483" spans="13:13" ht="13.8" x14ac:dyDescent="0.3">
      <c r="M483" s="15"/>
    </row>
    <row r="484" spans="13:13" ht="13.8" x14ac:dyDescent="0.3">
      <c r="M484" s="15"/>
    </row>
    <row r="485" spans="13:13" ht="13.8" x14ac:dyDescent="0.3">
      <c r="M485" s="15"/>
    </row>
    <row r="486" spans="13:13" ht="13.8" x14ac:dyDescent="0.3">
      <c r="M486" s="15"/>
    </row>
    <row r="487" spans="13:13" ht="13.8" x14ac:dyDescent="0.3">
      <c r="M487" s="15"/>
    </row>
    <row r="488" spans="13:13" ht="13.8" x14ac:dyDescent="0.3">
      <c r="M488" s="15"/>
    </row>
    <row r="489" spans="13:13" ht="13.8" x14ac:dyDescent="0.3">
      <c r="M489" s="15"/>
    </row>
    <row r="490" spans="13:13" ht="13.8" x14ac:dyDescent="0.3">
      <c r="M490" s="15"/>
    </row>
    <row r="491" spans="13:13" ht="13.8" x14ac:dyDescent="0.3">
      <c r="M491" s="15"/>
    </row>
    <row r="492" spans="13:13" ht="13.8" x14ac:dyDescent="0.3">
      <c r="M492" s="15"/>
    </row>
    <row r="493" spans="13:13" ht="13.8" x14ac:dyDescent="0.3">
      <c r="M493" s="15"/>
    </row>
    <row r="494" spans="13:13" ht="13.8" x14ac:dyDescent="0.3">
      <c r="M494" s="15"/>
    </row>
    <row r="495" spans="13:13" ht="13.8" x14ac:dyDescent="0.3">
      <c r="M495" s="15"/>
    </row>
    <row r="496" spans="13:13" ht="13.8" x14ac:dyDescent="0.3">
      <c r="M496" s="15"/>
    </row>
    <row r="497" spans="13:13" ht="13.8" x14ac:dyDescent="0.3">
      <c r="M497" s="15"/>
    </row>
    <row r="498" spans="13:13" ht="13.8" x14ac:dyDescent="0.3">
      <c r="M498" s="15"/>
    </row>
    <row r="499" spans="13:13" ht="13.8" x14ac:dyDescent="0.3">
      <c r="M499" s="15"/>
    </row>
    <row r="500" spans="13:13" ht="13.8" x14ac:dyDescent="0.3">
      <c r="M500" s="15"/>
    </row>
    <row r="501" spans="13:13" ht="13.8" x14ac:dyDescent="0.3">
      <c r="M501" s="15"/>
    </row>
    <row r="502" spans="13:13" ht="13.8" x14ac:dyDescent="0.3">
      <c r="M502" s="15"/>
    </row>
    <row r="503" spans="13:13" ht="13.8" x14ac:dyDescent="0.3">
      <c r="M503" s="15"/>
    </row>
    <row r="504" spans="13:13" ht="13.8" x14ac:dyDescent="0.3">
      <c r="M504" s="15"/>
    </row>
    <row r="505" spans="13:13" ht="13.8" x14ac:dyDescent="0.3">
      <c r="M505" s="15"/>
    </row>
    <row r="506" spans="13:13" ht="13.8" x14ac:dyDescent="0.3">
      <c r="M506" s="15"/>
    </row>
    <row r="507" spans="13:13" ht="13.8" x14ac:dyDescent="0.3">
      <c r="M507" s="15"/>
    </row>
    <row r="508" spans="13:13" ht="13.8" x14ac:dyDescent="0.3">
      <c r="M508" s="15"/>
    </row>
    <row r="509" spans="13:13" ht="13.8" x14ac:dyDescent="0.3">
      <c r="M509" s="15"/>
    </row>
    <row r="510" spans="13:13" ht="13.8" x14ac:dyDescent="0.3">
      <c r="M510" s="15"/>
    </row>
    <row r="511" spans="13:13" ht="13.8" x14ac:dyDescent="0.3">
      <c r="M511" s="15"/>
    </row>
    <row r="512" spans="13:13" ht="13.8" x14ac:dyDescent="0.3">
      <c r="M512" s="15"/>
    </row>
    <row r="513" spans="13:13" ht="13.8" x14ac:dyDescent="0.3">
      <c r="M513" s="15"/>
    </row>
    <row r="514" spans="13:13" ht="13.8" x14ac:dyDescent="0.3">
      <c r="M514" s="15"/>
    </row>
    <row r="515" spans="13:13" ht="13.8" x14ac:dyDescent="0.3">
      <c r="M515" s="15"/>
    </row>
    <row r="516" spans="13:13" ht="13.8" x14ac:dyDescent="0.3">
      <c r="M516" s="15"/>
    </row>
    <row r="517" spans="13:13" ht="13.8" x14ac:dyDescent="0.3">
      <c r="M517" s="15"/>
    </row>
    <row r="518" spans="13:13" ht="13.8" x14ac:dyDescent="0.3">
      <c r="M518" s="15"/>
    </row>
    <row r="519" spans="13:13" ht="13.8" x14ac:dyDescent="0.3">
      <c r="M519" s="15"/>
    </row>
    <row r="520" spans="13:13" ht="13.8" x14ac:dyDescent="0.3">
      <c r="M520" s="15"/>
    </row>
    <row r="521" spans="13:13" ht="13.8" x14ac:dyDescent="0.3">
      <c r="M521" s="15"/>
    </row>
    <row r="522" spans="13:13" ht="13.8" x14ac:dyDescent="0.3">
      <c r="M522" s="15"/>
    </row>
    <row r="523" spans="13:13" ht="13.8" x14ac:dyDescent="0.3">
      <c r="M523" s="15"/>
    </row>
    <row r="524" spans="13:13" ht="13.8" x14ac:dyDescent="0.3">
      <c r="M524" s="15"/>
    </row>
    <row r="525" spans="13:13" ht="13.8" x14ac:dyDescent="0.3">
      <c r="M525" s="15"/>
    </row>
    <row r="526" spans="13:13" ht="13.8" x14ac:dyDescent="0.3">
      <c r="M526" s="15"/>
    </row>
    <row r="527" spans="13:13" ht="13.8" x14ac:dyDescent="0.3">
      <c r="M527" s="15"/>
    </row>
    <row r="528" spans="13:13" ht="13.8" x14ac:dyDescent="0.3">
      <c r="M528" s="15"/>
    </row>
    <row r="529" spans="13:13" ht="13.8" x14ac:dyDescent="0.3">
      <c r="M529" s="15"/>
    </row>
    <row r="530" spans="13:13" ht="13.8" x14ac:dyDescent="0.3">
      <c r="M530" s="15"/>
    </row>
    <row r="531" spans="13:13" ht="13.8" x14ac:dyDescent="0.3">
      <c r="M531" s="15"/>
    </row>
    <row r="532" spans="13:13" ht="13.8" x14ac:dyDescent="0.3">
      <c r="M532" s="15"/>
    </row>
    <row r="533" spans="13:13" ht="13.8" x14ac:dyDescent="0.3">
      <c r="M533" s="15"/>
    </row>
    <row r="534" spans="13:13" ht="13.8" x14ac:dyDescent="0.3">
      <c r="M534" s="15"/>
    </row>
    <row r="535" spans="13:13" ht="13.8" x14ac:dyDescent="0.3">
      <c r="M535" s="15"/>
    </row>
    <row r="536" spans="13:13" ht="13.8" x14ac:dyDescent="0.3">
      <c r="M536" s="15"/>
    </row>
    <row r="537" spans="13:13" ht="13.8" x14ac:dyDescent="0.3">
      <c r="M537" s="15"/>
    </row>
    <row r="538" spans="13:13" ht="13.8" x14ac:dyDescent="0.3">
      <c r="M538" s="15"/>
    </row>
    <row r="539" spans="13:13" ht="13.8" x14ac:dyDescent="0.3">
      <c r="M539" s="15"/>
    </row>
    <row r="540" spans="13:13" ht="13.8" x14ac:dyDescent="0.3">
      <c r="M540" s="15"/>
    </row>
    <row r="541" spans="13:13" ht="13.8" x14ac:dyDescent="0.3">
      <c r="M541" s="15"/>
    </row>
    <row r="542" spans="13:13" ht="13.8" x14ac:dyDescent="0.3">
      <c r="M542" s="15"/>
    </row>
    <row r="543" spans="13:13" ht="13.8" x14ac:dyDescent="0.3">
      <c r="M543" s="15"/>
    </row>
    <row r="544" spans="13:13" ht="13.8" x14ac:dyDescent="0.3">
      <c r="M544" s="15"/>
    </row>
    <row r="545" spans="13:13" ht="13.8" x14ac:dyDescent="0.3">
      <c r="M545" s="15"/>
    </row>
    <row r="546" spans="13:13" ht="13.8" x14ac:dyDescent="0.3">
      <c r="M546" s="15"/>
    </row>
    <row r="547" spans="13:13" ht="13.8" x14ac:dyDescent="0.3">
      <c r="M547" s="15"/>
    </row>
    <row r="548" spans="13:13" ht="13.8" x14ac:dyDescent="0.3">
      <c r="M548" s="15"/>
    </row>
    <row r="549" spans="13:13" ht="13.8" x14ac:dyDescent="0.3">
      <c r="M549" s="15"/>
    </row>
    <row r="550" spans="13:13" ht="13.8" x14ac:dyDescent="0.3">
      <c r="M550" s="15"/>
    </row>
    <row r="551" spans="13:13" ht="13.8" x14ac:dyDescent="0.3">
      <c r="M551" s="15"/>
    </row>
    <row r="552" spans="13:13" ht="13.8" x14ac:dyDescent="0.3">
      <c r="M552" s="15"/>
    </row>
    <row r="553" spans="13:13" ht="13.8" x14ac:dyDescent="0.3">
      <c r="M553" s="15"/>
    </row>
    <row r="554" spans="13:13" ht="13.8" x14ac:dyDescent="0.3">
      <c r="M554" s="15"/>
    </row>
    <row r="555" spans="13:13" ht="13.8" x14ac:dyDescent="0.3">
      <c r="M555" s="15"/>
    </row>
    <row r="556" spans="13:13" ht="13.8" x14ac:dyDescent="0.3">
      <c r="M556" s="15"/>
    </row>
    <row r="557" spans="13:13" ht="13.8" x14ac:dyDescent="0.3">
      <c r="M557" s="15"/>
    </row>
    <row r="558" spans="13:13" ht="13.8" x14ac:dyDescent="0.3">
      <c r="M558" s="15"/>
    </row>
    <row r="559" spans="13:13" ht="13.8" x14ac:dyDescent="0.3">
      <c r="M559" s="15"/>
    </row>
    <row r="560" spans="13:13" ht="13.8" x14ac:dyDescent="0.3">
      <c r="M560" s="15"/>
    </row>
    <row r="561" spans="13:13" ht="13.8" x14ac:dyDescent="0.3">
      <c r="M561" s="15"/>
    </row>
    <row r="562" spans="13:13" ht="13.8" x14ac:dyDescent="0.3">
      <c r="M562" s="15"/>
    </row>
    <row r="563" spans="13:13" ht="13.8" x14ac:dyDescent="0.3">
      <c r="M563" s="15"/>
    </row>
    <row r="564" spans="13:13" ht="13.8" x14ac:dyDescent="0.3">
      <c r="M564" s="15"/>
    </row>
    <row r="565" spans="13:13" ht="13.8" x14ac:dyDescent="0.3">
      <c r="M565" s="15"/>
    </row>
    <row r="566" spans="13:13" ht="13.8" x14ac:dyDescent="0.3">
      <c r="M566" s="15"/>
    </row>
    <row r="567" spans="13:13" ht="13.8" x14ac:dyDescent="0.3">
      <c r="M567" s="15"/>
    </row>
    <row r="568" spans="13:13" ht="13.8" x14ac:dyDescent="0.3">
      <c r="M568" s="15"/>
    </row>
    <row r="569" spans="13:13" ht="13.8" x14ac:dyDescent="0.3">
      <c r="M569" s="15"/>
    </row>
    <row r="570" spans="13:13" ht="13.8" x14ac:dyDescent="0.3">
      <c r="M570" s="15"/>
    </row>
    <row r="571" spans="13:13" ht="13.8" x14ac:dyDescent="0.3">
      <c r="M571" s="15"/>
    </row>
    <row r="572" spans="13:13" ht="13.8" x14ac:dyDescent="0.3">
      <c r="M572" s="15"/>
    </row>
    <row r="573" spans="13:13" ht="13.8" x14ac:dyDescent="0.3">
      <c r="M573" s="15"/>
    </row>
    <row r="574" spans="13:13" ht="13.8" x14ac:dyDescent="0.3">
      <c r="M574" s="15"/>
    </row>
    <row r="575" spans="13:13" ht="13.8" x14ac:dyDescent="0.3">
      <c r="M575" s="15"/>
    </row>
    <row r="576" spans="13:13" ht="13.8" x14ac:dyDescent="0.3">
      <c r="M576" s="15"/>
    </row>
    <row r="577" spans="13:13" ht="13.8" x14ac:dyDescent="0.3">
      <c r="M577" s="15"/>
    </row>
    <row r="578" spans="13:13" ht="13.8" x14ac:dyDescent="0.3">
      <c r="M578" s="15"/>
    </row>
    <row r="579" spans="13:13" ht="13.8" x14ac:dyDescent="0.3">
      <c r="M579" s="15"/>
    </row>
    <row r="580" spans="13:13" ht="13.8" x14ac:dyDescent="0.3">
      <c r="M580" s="15"/>
    </row>
    <row r="581" spans="13:13" ht="13.8" x14ac:dyDescent="0.3">
      <c r="M581" s="15"/>
    </row>
    <row r="582" spans="13:13" ht="13.8" x14ac:dyDescent="0.3">
      <c r="M582" s="15"/>
    </row>
    <row r="583" spans="13:13" ht="13.8" x14ac:dyDescent="0.3">
      <c r="M583" s="15"/>
    </row>
    <row r="584" spans="13:13" ht="13.8" x14ac:dyDescent="0.3">
      <c r="M584" s="15"/>
    </row>
    <row r="585" spans="13:13" ht="13.8" x14ac:dyDescent="0.3">
      <c r="M585" s="15"/>
    </row>
    <row r="586" spans="13:13" ht="13.8" x14ac:dyDescent="0.3">
      <c r="M586" s="15"/>
    </row>
    <row r="587" spans="13:13" ht="13.8" x14ac:dyDescent="0.3">
      <c r="M587" s="15"/>
    </row>
    <row r="588" spans="13:13" ht="13.8" x14ac:dyDescent="0.3">
      <c r="M588" s="15"/>
    </row>
    <row r="589" spans="13:13" ht="13.8" x14ac:dyDescent="0.3">
      <c r="M589" s="15"/>
    </row>
    <row r="590" spans="13:13" ht="13.8" x14ac:dyDescent="0.3">
      <c r="M590" s="15"/>
    </row>
    <row r="591" spans="13:13" ht="13.8" x14ac:dyDescent="0.3">
      <c r="M591" s="15"/>
    </row>
    <row r="592" spans="13:13" ht="13.8" x14ac:dyDescent="0.3">
      <c r="M592" s="15"/>
    </row>
    <row r="593" spans="13:13" ht="13.8" x14ac:dyDescent="0.3">
      <c r="M593" s="15"/>
    </row>
    <row r="594" spans="13:13" ht="13.8" x14ac:dyDescent="0.3">
      <c r="M594" s="15"/>
    </row>
    <row r="595" spans="13:13" ht="13.8" x14ac:dyDescent="0.3">
      <c r="M595" s="15"/>
    </row>
    <row r="596" spans="13:13" ht="13.8" x14ac:dyDescent="0.3">
      <c r="M596" s="15"/>
    </row>
    <row r="597" spans="13:13" ht="13.8" x14ac:dyDescent="0.3">
      <c r="M597" s="15"/>
    </row>
    <row r="598" spans="13:13" ht="13.8" x14ac:dyDescent="0.3">
      <c r="M598" s="15"/>
    </row>
    <row r="599" spans="13:13" ht="13.8" x14ac:dyDescent="0.3">
      <c r="M599" s="15"/>
    </row>
    <row r="600" spans="13:13" ht="13.8" x14ac:dyDescent="0.3">
      <c r="M600" s="15"/>
    </row>
    <row r="601" spans="13:13" ht="13.8" x14ac:dyDescent="0.3">
      <c r="M601" s="15"/>
    </row>
    <row r="602" spans="13:13" ht="13.8" x14ac:dyDescent="0.3">
      <c r="M602" s="15"/>
    </row>
    <row r="603" spans="13:13" ht="13.8" x14ac:dyDescent="0.3">
      <c r="M603" s="15"/>
    </row>
    <row r="604" spans="13:13" ht="13.8" x14ac:dyDescent="0.3">
      <c r="M604" s="15"/>
    </row>
    <row r="605" spans="13:13" ht="13.8" x14ac:dyDescent="0.3">
      <c r="M605" s="15"/>
    </row>
    <row r="606" spans="13:13" ht="13.8" x14ac:dyDescent="0.3">
      <c r="M606" s="15"/>
    </row>
    <row r="607" spans="13:13" ht="13.8" x14ac:dyDescent="0.3">
      <c r="M607" s="15"/>
    </row>
    <row r="608" spans="13:13" ht="13.8" x14ac:dyDescent="0.3">
      <c r="M608" s="15"/>
    </row>
    <row r="609" spans="13:13" ht="13.8" x14ac:dyDescent="0.3">
      <c r="M609" s="15"/>
    </row>
    <row r="610" spans="13:13" ht="13.8" x14ac:dyDescent="0.3">
      <c r="M610" s="15"/>
    </row>
    <row r="611" spans="13:13" ht="13.8" x14ac:dyDescent="0.3">
      <c r="M611" s="15"/>
    </row>
    <row r="612" spans="13:13" ht="13.8" x14ac:dyDescent="0.3">
      <c r="M612" s="15"/>
    </row>
    <row r="613" spans="13:13" ht="13.8" x14ac:dyDescent="0.3">
      <c r="M613" s="15"/>
    </row>
    <row r="614" spans="13:13" ht="13.8" x14ac:dyDescent="0.3">
      <c r="M614" s="15"/>
    </row>
    <row r="615" spans="13:13" ht="13.8" x14ac:dyDescent="0.3">
      <c r="M615" s="15"/>
    </row>
    <row r="616" spans="13:13" ht="13.8" x14ac:dyDescent="0.3">
      <c r="M616" s="15"/>
    </row>
    <row r="617" spans="13:13" ht="13.8" x14ac:dyDescent="0.3">
      <c r="M617" s="15"/>
    </row>
    <row r="618" spans="13:13" ht="13.8" x14ac:dyDescent="0.3">
      <c r="M618" s="15"/>
    </row>
    <row r="619" spans="13:13" ht="13.8" x14ac:dyDescent="0.3">
      <c r="M619" s="15"/>
    </row>
    <row r="620" spans="13:13" ht="13.8" x14ac:dyDescent="0.3">
      <c r="M620" s="15"/>
    </row>
    <row r="621" spans="13:13" ht="13.8" x14ac:dyDescent="0.3">
      <c r="M621" s="15"/>
    </row>
    <row r="622" spans="13:13" ht="13.8" x14ac:dyDescent="0.3">
      <c r="M622" s="15"/>
    </row>
    <row r="623" spans="13:13" ht="13.8" x14ac:dyDescent="0.3">
      <c r="M623" s="15"/>
    </row>
    <row r="624" spans="13:13" ht="13.8" x14ac:dyDescent="0.3">
      <c r="M624" s="15"/>
    </row>
    <row r="625" spans="13:13" ht="13.8" x14ac:dyDescent="0.3">
      <c r="M625" s="15"/>
    </row>
    <row r="626" spans="13:13" ht="13.8" x14ac:dyDescent="0.3">
      <c r="M626" s="15"/>
    </row>
    <row r="627" spans="13:13" ht="13.8" x14ac:dyDescent="0.3">
      <c r="M627" s="15"/>
    </row>
    <row r="628" spans="13:13" ht="13.8" x14ac:dyDescent="0.3">
      <c r="M628" s="15"/>
    </row>
    <row r="629" spans="13:13" ht="13.8" x14ac:dyDescent="0.3">
      <c r="M629" s="15"/>
    </row>
    <row r="630" spans="13:13" ht="13.8" x14ac:dyDescent="0.3">
      <c r="M630" s="15"/>
    </row>
    <row r="631" spans="13:13" ht="13.8" x14ac:dyDescent="0.3">
      <c r="M631" s="15"/>
    </row>
    <row r="632" spans="13:13" ht="13.8" x14ac:dyDescent="0.3">
      <c r="M632" s="15"/>
    </row>
    <row r="633" spans="13:13" ht="13.8" x14ac:dyDescent="0.3">
      <c r="M633" s="15"/>
    </row>
    <row r="634" spans="13:13" ht="13.8" x14ac:dyDescent="0.3">
      <c r="M634" s="15"/>
    </row>
    <row r="635" spans="13:13" ht="13.8" x14ac:dyDescent="0.3">
      <c r="M635" s="15"/>
    </row>
    <row r="636" spans="13:13" ht="13.8" x14ac:dyDescent="0.3">
      <c r="M636" s="15"/>
    </row>
    <row r="637" spans="13:13" ht="13.8" x14ac:dyDescent="0.3">
      <c r="M637" s="15"/>
    </row>
    <row r="638" spans="13:13" ht="13.8" x14ac:dyDescent="0.3">
      <c r="M638" s="15"/>
    </row>
    <row r="639" spans="13:13" ht="13.8" x14ac:dyDescent="0.3">
      <c r="M639" s="15"/>
    </row>
    <row r="640" spans="13:13" ht="13.8" x14ac:dyDescent="0.3">
      <c r="M640" s="15"/>
    </row>
    <row r="641" spans="13:13" ht="13.8" x14ac:dyDescent="0.3">
      <c r="M641" s="15"/>
    </row>
    <row r="642" spans="13:13" ht="13.8" x14ac:dyDescent="0.3">
      <c r="M642" s="15"/>
    </row>
    <row r="643" spans="13:13" ht="13.8" x14ac:dyDescent="0.3">
      <c r="M643" s="15"/>
    </row>
    <row r="644" spans="13:13" ht="13.8" x14ac:dyDescent="0.3">
      <c r="M644" s="15"/>
    </row>
    <row r="645" spans="13:13" ht="13.8" x14ac:dyDescent="0.3">
      <c r="M645" s="15"/>
    </row>
    <row r="646" spans="13:13" ht="13.8" x14ac:dyDescent="0.3">
      <c r="M646" s="15"/>
    </row>
    <row r="647" spans="13:13" ht="13.8" x14ac:dyDescent="0.3">
      <c r="M647" s="15"/>
    </row>
    <row r="648" spans="13:13" ht="13.8" x14ac:dyDescent="0.3">
      <c r="M648" s="15"/>
    </row>
    <row r="649" spans="13:13" ht="13.8" x14ac:dyDescent="0.3">
      <c r="M649" s="15"/>
    </row>
    <row r="650" spans="13:13" ht="13.8" x14ac:dyDescent="0.3">
      <c r="M650" s="15"/>
    </row>
    <row r="651" spans="13:13" ht="13.8" x14ac:dyDescent="0.3">
      <c r="M651" s="15"/>
    </row>
    <row r="652" spans="13:13" ht="13.8" x14ac:dyDescent="0.3">
      <c r="M652" s="15"/>
    </row>
    <row r="653" spans="13:13" ht="13.8" x14ac:dyDescent="0.3">
      <c r="M653" s="15"/>
    </row>
    <row r="654" spans="13:13" ht="13.8" x14ac:dyDescent="0.3">
      <c r="M654" s="15"/>
    </row>
    <row r="655" spans="13:13" ht="13.8" x14ac:dyDescent="0.3">
      <c r="M655" s="15"/>
    </row>
    <row r="656" spans="13:13" ht="13.8" x14ac:dyDescent="0.3">
      <c r="M656" s="15"/>
    </row>
    <row r="657" spans="13:13" ht="13.8" x14ac:dyDescent="0.3">
      <c r="M657" s="15"/>
    </row>
    <row r="658" spans="13:13" ht="13.8" x14ac:dyDescent="0.3">
      <c r="M658" s="15"/>
    </row>
    <row r="659" spans="13:13" ht="13.8" x14ac:dyDescent="0.3">
      <c r="M659" s="15"/>
    </row>
    <row r="660" spans="13:13" ht="13.8" x14ac:dyDescent="0.3">
      <c r="M660" s="15"/>
    </row>
    <row r="661" spans="13:13" ht="13.8" x14ac:dyDescent="0.3">
      <c r="M661" s="15"/>
    </row>
    <row r="662" spans="13:13" ht="13.8" x14ac:dyDescent="0.3">
      <c r="M662" s="15"/>
    </row>
    <row r="663" spans="13:13" ht="13.8" x14ac:dyDescent="0.3">
      <c r="M663" s="15"/>
    </row>
    <row r="664" spans="13:13" ht="13.8" x14ac:dyDescent="0.3">
      <c r="M664" s="15"/>
    </row>
    <row r="665" spans="13:13" ht="13.8" x14ac:dyDescent="0.3">
      <c r="M665" s="15"/>
    </row>
    <row r="666" spans="13:13" ht="13.8" x14ac:dyDescent="0.3">
      <c r="M666" s="15"/>
    </row>
    <row r="667" spans="13:13" ht="13.8" x14ac:dyDescent="0.3">
      <c r="M667" s="15"/>
    </row>
    <row r="668" spans="13:13" ht="13.8" x14ac:dyDescent="0.3">
      <c r="M668" s="15"/>
    </row>
    <row r="669" spans="13:13" ht="13.8" x14ac:dyDescent="0.3">
      <c r="M669" s="15"/>
    </row>
    <row r="670" spans="13:13" ht="13.8" x14ac:dyDescent="0.3">
      <c r="M670" s="15"/>
    </row>
    <row r="671" spans="13:13" ht="13.8" x14ac:dyDescent="0.3">
      <c r="M671" s="15"/>
    </row>
    <row r="672" spans="13:13" ht="13.8" x14ac:dyDescent="0.3">
      <c r="M672" s="15"/>
    </row>
    <row r="673" spans="13:13" ht="13.8" x14ac:dyDescent="0.3">
      <c r="M673" s="15"/>
    </row>
    <row r="674" spans="13:13" ht="13.8" x14ac:dyDescent="0.3">
      <c r="M674" s="15"/>
    </row>
    <row r="675" spans="13:13" ht="13.8" x14ac:dyDescent="0.3">
      <c r="M675" s="15"/>
    </row>
    <row r="676" spans="13:13" ht="13.8" x14ac:dyDescent="0.3">
      <c r="M676" s="15"/>
    </row>
    <row r="677" spans="13:13" ht="13.8" x14ac:dyDescent="0.3">
      <c r="M677" s="15"/>
    </row>
    <row r="678" spans="13:13" ht="13.8" x14ac:dyDescent="0.3">
      <c r="M678" s="15"/>
    </row>
    <row r="679" spans="13:13" ht="13.8" x14ac:dyDescent="0.3">
      <c r="M679" s="15"/>
    </row>
    <row r="680" spans="13:13" ht="13.8" x14ac:dyDescent="0.3">
      <c r="M680" s="15"/>
    </row>
    <row r="681" spans="13:13" ht="13.8" x14ac:dyDescent="0.3">
      <c r="M681" s="15"/>
    </row>
    <row r="682" spans="13:13" ht="13.8" x14ac:dyDescent="0.3">
      <c r="M682" s="15"/>
    </row>
    <row r="683" spans="13:13" ht="13.8" x14ac:dyDescent="0.3">
      <c r="M683" s="15"/>
    </row>
    <row r="684" spans="13:13" ht="13.8" x14ac:dyDescent="0.3">
      <c r="M684" s="15"/>
    </row>
    <row r="685" spans="13:13" ht="13.8" x14ac:dyDescent="0.3">
      <c r="M685" s="15"/>
    </row>
    <row r="686" spans="13:13" ht="13.8" x14ac:dyDescent="0.3">
      <c r="M686" s="15"/>
    </row>
    <row r="687" spans="13:13" ht="13.8" x14ac:dyDescent="0.3">
      <c r="M687" s="15"/>
    </row>
    <row r="688" spans="13:13" ht="13.8" x14ac:dyDescent="0.3">
      <c r="M688" s="15"/>
    </row>
    <row r="689" spans="13:13" ht="13.8" x14ac:dyDescent="0.3">
      <c r="M689" s="15"/>
    </row>
    <row r="690" spans="13:13" ht="13.8" x14ac:dyDescent="0.3">
      <c r="M690" s="15"/>
    </row>
    <row r="691" spans="13:13" ht="13.8" x14ac:dyDescent="0.3">
      <c r="M691" s="15"/>
    </row>
    <row r="692" spans="13:13" ht="13.8" x14ac:dyDescent="0.3">
      <c r="M692" s="15"/>
    </row>
    <row r="693" spans="13:13" ht="13.8" x14ac:dyDescent="0.3">
      <c r="M693" s="15"/>
    </row>
    <row r="694" spans="13:13" ht="13.8" x14ac:dyDescent="0.3">
      <c r="M694" s="15"/>
    </row>
    <row r="695" spans="13:13" ht="13.8" x14ac:dyDescent="0.3">
      <c r="M695" s="15"/>
    </row>
    <row r="696" spans="13:13" ht="13.8" x14ac:dyDescent="0.3">
      <c r="M696" s="15"/>
    </row>
    <row r="697" spans="13:13" ht="13.8" x14ac:dyDescent="0.3">
      <c r="M697" s="15"/>
    </row>
    <row r="698" spans="13:13" ht="13.8" x14ac:dyDescent="0.3">
      <c r="M698" s="15"/>
    </row>
    <row r="699" spans="13:13" ht="13.8" x14ac:dyDescent="0.3">
      <c r="M699" s="15"/>
    </row>
    <row r="700" spans="13:13" ht="13.8" x14ac:dyDescent="0.3">
      <c r="M700" s="15"/>
    </row>
    <row r="701" spans="13:13" ht="13.8" x14ac:dyDescent="0.3">
      <c r="M701" s="15"/>
    </row>
    <row r="702" spans="13:13" ht="13.8" x14ac:dyDescent="0.3">
      <c r="M702" s="15"/>
    </row>
    <row r="703" spans="13:13" ht="13.8" x14ac:dyDescent="0.3">
      <c r="M703" s="15"/>
    </row>
    <row r="704" spans="13:13" ht="13.8" x14ac:dyDescent="0.3">
      <c r="M704" s="15"/>
    </row>
    <row r="705" spans="13:13" ht="13.8" x14ac:dyDescent="0.3">
      <c r="M705" s="15"/>
    </row>
    <row r="706" spans="13:13" ht="13.8" x14ac:dyDescent="0.3">
      <c r="M706" s="15"/>
    </row>
    <row r="707" spans="13:13" ht="13.8" x14ac:dyDescent="0.3">
      <c r="M707" s="15"/>
    </row>
    <row r="708" spans="13:13" ht="13.8" x14ac:dyDescent="0.3">
      <c r="M708" s="15"/>
    </row>
    <row r="709" spans="13:13" ht="13.8" x14ac:dyDescent="0.3">
      <c r="M709" s="15"/>
    </row>
    <row r="710" spans="13:13" ht="13.8" x14ac:dyDescent="0.3">
      <c r="M710" s="15"/>
    </row>
    <row r="711" spans="13:13" ht="13.8" x14ac:dyDescent="0.3">
      <c r="M711" s="15"/>
    </row>
    <row r="712" spans="13:13" ht="13.8" x14ac:dyDescent="0.3">
      <c r="M712" s="15"/>
    </row>
    <row r="713" spans="13:13" ht="13.8" x14ac:dyDescent="0.3">
      <c r="M713" s="15"/>
    </row>
    <row r="714" spans="13:13" ht="13.8" x14ac:dyDescent="0.3">
      <c r="M714" s="15"/>
    </row>
    <row r="715" spans="13:13" ht="13.8" x14ac:dyDescent="0.3">
      <c r="M715" s="15"/>
    </row>
    <row r="716" spans="13:13" ht="13.8" x14ac:dyDescent="0.3">
      <c r="M716" s="15"/>
    </row>
    <row r="717" spans="13:13" ht="13.8" x14ac:dyDescent="0.3">
      <c r="M717" s="15"/>
    </row>
    <row r="718" spans="13:13" ht="13.8" x14ac:dyDescent="0.3">
      <c r="M718" s="15"/>
    </row>
    <row r="719" spans="13:13" ht="13.8" x14ac:dyDescent="0.3">
      <c r="M719" s="15"/>
    </row>
    <row r="720" spans="13:13" ht="13.8" x14ac:dyDescent="0.3">
      <c r="M720" s="15"/>
    </row>
    <row r="721" spans="13:13" ht="13.8" x14ac:dyDescent="0.3">
      <c r="M721" s="15"/>
    </row>
    <row r="722" spans="13:13" ht="13.8" x14ac:dyDescent="0.3">
      <c r="M722" s="15"/>
    </row>
    <row r="723" spans="13:13" ht="13.8" x14ac:dyDescent="0.3">
      <c r="M723" s="15"/>
    </row>
    <row r="724" spans="13:13" ht="13.8" x14ac:dyDescent="0.3">
      <c r="M724" s="15"/>
    </row>
    <row r="725" spans="13:13" ht="13.8" x14ac:dyDescent="0.3">
      <c r="M725" s="15"/>
    </row>
    <row r="726" spans="13:13" ht="13.8" x14ac:dyDescent="0.3">
      <c r="M726" s="15"/>
    </row>
    <row r="727" spans="13:13" ht="13.8" x14ac:dyDescent="0.3">
      <c r="M727" s="15"/>
    </row>
    <row r="728" spans="13:13" ht="13.8" x14ac:dyDescent="0.3">
      <c r="M728" s="15"/>
    </row>
    <row r="729" spans="13:13" ht="13.8" x14ac:dyDescent="0.3">
      <c r="M729" s="15"/>
    </row>
    <row r="730" spans="13:13" ht="13.8" x14ac:dyDescent="0.3">
      <c r="M730" s="15"/>
    </row>
    <row r="731" spans="13:13" ht="13.8" x14ac:dyDescent="0.3">
      <c r="M731" s="15"/>
    </row>
    <row r="732" spans="13:13" ht="13.8" x14ac:dyDescent="0.3">
      <c r="M732" s="15"/>
    </row>
    <row r="733" spans="13:13" ht="13.8" x14ac:dyDescent="0.3">
      <c r="M733" s="15"/>
    </row>
    <row r="734" spans="13:13" ht="13.8" x14ac:dyDescent="0.3">
      <c r="M734" s="15"/>
    </row>
    <row r="735" spans="13:13" ht="13.8" x14ac:dyDescent="0.3">
      <c r="M735" s="15"/>
    </row>
    <row r="736" spans="13:13" ht="13.8" x14ac:dyDescent="0.3">
      <c r="M736" s="15"/>
    </row>
    <row r="737" spans="13:13" ht="13.8" x14ac:dyDescent="0.3">
      <c r="M737" s="15"/>
    </row>
    <row r="738" spans="13:13" ht="13.8" x14ac:dyDescent="0.3">
      <c r="M738" s="15"/>
    </row>
    <row r="739" spans="13:13" ht="13.8" x14ac:dyDescent="0.3">
      <c r="M739" s="15"/>
    </row>
    <row r="740" spans="13:13" ht="13.8" x14ac:dyDescent="0.3">
      <c r="M740" s="15"/>
    </row>
    <row r="741" spans="13:13" ht="13.8" x14ac:dyDescent="0.3">
      <c r="M741" s="15"/>
    </row>
    <row r="742" spans="13:13" ht="13.8" x14ac:dyDescent="0.3">
      <c r="M742" s="15"/>
    </row>
    <row r="743" spans="13:13" ht="13.8" x14ac:dyDescent="0.3">
      <c r="M743" s="15"/>
    </row>
    <row r="744" spans="13:13" ht="13.8" x14ac:dyDescent="0.3">
      <c r="M744" s="15"/>
    </row>
    <row r="745" spans="13:13" ht="13.8" x14ac:dyDescent="0.3">
      <c r="M745" s="15"/>
    </row>
    <row r="746" spans="13:13" ht="13.8" x14ac:dyDescent="0.3">
      <c r="M746" s="15"/>
    </row>
    <row r="747" spans="13:13" ht="13.8" x14ac:dyDescent="0.3">
      <c r="M747" s="15"/>
    </row>
    <row r="748" spans="13:13" ht="13.8" x14ac:dyDescent="0.3">
      <c r="M748" s="15"/>
    </row>
    <row r="749" spans="13:13" ht="13.8" x14ac:dyDescent="0.3">
      <c r="M749" s="15"/>
    </row>
    <row r="750" spans="13:13" ht="13.8" x14ac:dyDescent="0.3">
      <c r="M750" s="15"/>
    </row>
    <row r="751" spans="13:13" ht="13.8" x14ac:dyDescent="0.3">
      <c r="M751" s="15"/>
    </row>
    <row r="752" spans="13:13" ht="13.8" x14ac:dyDescent="0.3">
      <c r="M752" s="15"/>
    </row>
    <row r="753" spans="13:13" ht="13.8" x14ac:dyDescent="0.3">
      <c r="M753" s="15"/>
    </row>
    <row r="754" spans="13:13" ht="13.8" x14ac:dyDescent="0.3">
      <c r="M754" s="15"/>
    </row>
    <row r="755" spans="13:13" ht="13.8" x14ac:dyDescent="0.3">
      <c r="M755" s="15"/>
    </row>
    <row r="756" spans="13:13" ht="13.8" x14ac:dyDescent="0.3">
      <c r="M756" s="15"/>
    </row>
    <row r="757" spans="13:13" ht="13.8" x14ac:dyDescent="0.3">
      <c r="M757" s="15"/>
    </row>
    <row r="758" spans="13:13" ht="13.8" x14ac:dyDescent="0.3">
      <c r="M758" s="15"/>
    </row>
    <row r="759" spans="13:13" ht="13.8" x14ac:dyDescent="0.3">
      <c r="M759" s="15"/>
    </row>
    <row r="760" spans="13:13" ht="13.8" x14ac:dyDescent="0.3">
      <c r="M760" s="15"/>
    </row>
    <row r="761" spans="13:13" ht="13.8" x14ac:dyDescent="0.3">
      <c r="M761" s="15"/>
    </row>
    <row r="762" spans="13:13" ht="13.8" x14ac:dyDescent="0.3">
      <c r="M762" s="15"/>
    </row>
    <row r="763" spans="13:13" ht="13.8" x14ac:dyDescent="0.3">
      <c r="M763" s="15"/>
    </row>
    <row r="764" spans="13:13" ht="13.8" x14ac:dyDescent="0.3">
      <c r="M764" s="15"/>
    </row>
    <row r="765" spans="13:13" ht="13.8" x14ac:dyDescent="0.3">
      <c r="M765" s="15"/>
    </row>
    <row r="766" spans="13:13" ht="13.8" x14ac:dyDescent="0.3">
      <c r="M766" s="15"/>
    </row>
    <row r="767" spans="13:13" ht="13.8" x14ac:dyDescent="0.3">
      <c r="M767" s="15"/>
    </row>
    <row r="768" spans="13:13" ht="13.8" x14ac:dyDescent="0.3">
      <c r="M768" s="15"/>
    </row>
    <row r="769" spans="13:13" ht="13.8" x14ac:dyDescent="0.3">
      <c r="M769" s="15"/>
    </row>
    <row r="770" spans="13:13" ht="13.8" x14ac:dyDescent="0.3">
      <c r="M770" s="15"/>
    </row>
    <row r="771" spans="13:13" ht="13.8" x14ac:dyDescent="0.3">
      <c r="M771" s="15"/>
    </row>
    <row r="772" spans="13:13" ht="13.8" x14ac:dyDescent="0.3">
      <c r="M772" s="15"/>
    </row>
    <row r="773" spans="13:13" ht="13.8" x14ac:dyDescent="0.3">
      <c r="M773" s="15"/>
    </row>
    <row r="774" spans="13:13" ht="13.8" x14ac:dyDescent="0.3">
      <c r="M774" s="15"/>
    </row>
    <row r="775" spans="13:13" ht="13.8" x14ac:dyDescent="0.3">
      <c r="M775" s="15"/>
    </row>
    <row r="776" spans="13:13" ht="13.8" x14ac:dyDescent="0.3">
      <c r="M776" s="15"/>
    </row>
    <row r="777" spans="13:13" ht="13.8" x14ac:dyDescent="0.3">
      <c r="M777" s="15"/>
    </row>
    <row r="778" spans="13:13" ht="13.8" x14ac:dyDescent="0.3">
      <c r="M778" s="15"/>
    </row>
    <row r="779" spans="13:13" ht="13.8" x14ac:dyDescent="0.3">
      <c r="M779" s="15"/>
    </row>
    <row r="780" spans="13:13" ht="13.8" x14ac:dyDescent="0.3">
      <c r="M780" s="15"/>
    </row>
    <row r="781" spans="13:13" ht="13.8" x14ac:dyDescent="0.3">
      <c r="M781" s="15"/>
    </row>
    <row r="782" spans="13:13" ht="13.8" x14ac:dyDescent="0.3">
      <c r="M782" s="15"/>
    </row>
    <row r="783" spans="13:13" ht="13.8" x14ac:dyDescent="0.3">
      <c r="M783" s="15"/>
    </row>
    <row r="784" spans="13:13" ht="13.8" x14ac:dyDescent="0.3">
      <c r="M784" s="15"/>
    </row>
    <row r="785" spans="13:13" ht="13.8" x14ac:dyDescent="0.3">
      <c r="M785" s="15"/>
    </row>
    <row r="786" spans="13:13" ht="13.8" x14ac:dyDescent="0.3">
      <c r="M786" s="15"/>
    </row>
    <row r="787" spans="13:13" ht="13.8" x14ac:dyDescent="0.3">
      <c r="M787" s="15"/>
    </row>
    <row r="788" spans="13:13" ht="13.8" x14ac:dyDescent="0.3">
      <c r="M788" s="15"/>
    </row>
    <row r="789" spans="13:13" ht="13.8" x14ac:dyDescent="0.3">
      <c r="M789" s="15"/>
    </row>
    <row r="790" spans="13:13" ht="13.8" x14ac:dyDescent="0.3">
      <c r="M790" s="15"/>
    </row>
    <row r="791" spans="13:13" ht="13.8" x14ac:dyDescent="0.3">
      <c r="M791" s="15"/>
    </row>
    <row r="792" spans="13:13" ht="13.8" x14ac:dyDescent="0.3">
      <c r="M792" s="15"/>
    </row>
    <row r="793" spans="13:13" ht="13.8" x14ac:dyDescent="0.3">
      <c r="M793" s="15"/>
    </row>
    <row r="794" spans="13:13" ht="13.8" x14ac:dyDescent="0.3">
      <c r="M794" s="15"/>
    </row>
    <row r="795" spans="13:13" ht="13.8" x14ac:dyDescent="0.3">
      <c r="M795" s="15"/>
    </row>
    <row r="796" spans="13:13" ht="13.8" x14ac:dyDescent="0.3">
      <c r="M796" s="15"/>
    </row>
    <row r="797" spans="13:13" ht="13.8" x14ac:dyDescent="0.3">
      <c r="M797" s="15"/>
    </row>
    <row r="798" spans="13:13" ht="13.8" x14ac:dyDescent="0.3">
      <c r="M798" s="15"/>
    </row>
    <row r="799" spans="13:13" ht="13.8" x14ac:dyDescent="0.3">
      <c r="M799" s="15"/>
    </row>
    <row r="800" spans="13:13" ht="13.8" x14ac:dyDescent="0.3">
      <c r="M800" s="15"/>
    </row>
    <row r="801" spans="13:13" ht="13.8" x14ac:dyDescent="0.3">
      <c r="M801" s="15"/>
    </row>
    <row r="802" spans="13:13" ht="13.8" x14ac:dyDescent="0.3">
      <c r="M802" s="15"/>
    </row>
    <row r="803" spans="13:13" ht="13.8" x14ac:dyDescent="0.3">
      <c r="M803" s="15"/>
    </row>
    <row r="804" spans="13:13" ht="13.8" x14ac:dyDescent="0.3">
      <c r="M804" s="15"/>
    </row>
    <row r="805" spans="13:13" ht="13.8" x14ac:dyDescent="0.3">
      <c r="M805" s="15"/>
    </row>
    <row r="806" spans="13:13" ht="13.8" x14ac:dyDescent="0.3">
      <c r="M806" s="15"/>
    </row>
    <row r="807" spans="13:13" ht="13.8" x14ac:dyDescent="0.3">
      <c r="M807" s="15"/>
    </row>
    <row r="808" spans="13:13" ht="13.8" x14ac:dyDescent="0.3">
      <c r="M808" s="15"/>
    </row>
    <row r="809" spans="13:13" ht="13.8" x14ac:dyDescent="0.3">
      <c r="M809" s="15"/>
    </row>
    <row r="810" spans="13:13" ht="13.8" x14ac:dyDescent="0.3">
      <c r="M810" s="15"/>
    </row>
    <row r="811" spans="13:13" ht="13.8" x14ac:dyDescent="0.3">
      <c r="M811" s="15"/>
    </row>
    <row r="812" spans="13:13" ht="13.8" x14ac:dyDescent="0.3">
      <c r="M812" s="15"/>
    </row>
    <row r="813" spans="13:13" ht="13.8" x14ac:dyDescent="0.3">
      <c r="M813" s="15"/>
    </row>
    <row r="814" spans="13:13" ht="13.8" x14ac:dyDescent="0.3">
      <c r="M814" s="15"/>
    </row>
    <row r="815" spans="13:13" ht="13.8" x14ac:dyDescent="0.3">
      <c r="M815" s="15"/>
    </row>
    <row r="816" spans="13:13" ht="13.8" x14ac:dyDescent="0.3">
      <c r="M816" s="15"/>
    </row>
    <row r="817" spans="13:13" ht="13.8" x14ac:dyDescent="0.3">
      <c r="M817" s="15"/>
    </row>
    <row r="818" spans="13:13" ht="13.8" x14ac:dyDescent="0.3">
      <c r="M818" s="15"/>
    </row>
  </sheetData>
  <mergeCells count="15">
    <mergeCell ref="A23:G23"/>
    <mergeCell ref="A24:G24"/>
    <mergeCell ref="A25:H25"/>
    <mergeCell ref="A1:H1"/>
    <mergeCell ref="A2:H2"/>
    <mergeCell ref="A3:E3"/>
    <mergeCell ref="F3:H3"/>
    <mergeCell ref="A4:E4"/>
    <mergeCell ref="F4:H4"/>
    <mergeCell ref="F5:H5"/>
    <mergeCell ref="A5:E5"/>
    <mergeCell ref="A6:H6"/>
    <mergeCell ref="A7:H7"/>
    <mergeCell ref="A8:H8"/>
    <mergeCell ref="A21:E21"/>
  </mergeCells>
  <printOptions horizontalCentered="1"/>
  <pageMargins left="0.25" right="0.25" top="0.75" bottom="0.75" header="0" footer="0"/>
  <pageSetup paperSize="9" fitToHeight="0" pageOrder="overThenDown"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pageSetUpPr fitToPage="1"/>
  </sheetPr>
  <dimension ref="A1:Y815"/>
  <sheetViews>
    <sheetView workbookViewId="0"/>
  </sheetViews>
  <sheetFormatPr defaultColWidth="12.5546875" defaultRowHeight="15.75" customHeight="1" x14ac:dyDescent="0.25"/>
  <cols>
    <col min="1" max="1" width="5.5546875" customWidth="1"/>
    <col min="2" max="2" width="12.6640625" customWidth="1"/>
    <col min="3" max="3" width="51" customWidth="1"/>
    <col min="4" max="4" width="7.5546875" customWidth="1"/>
    <col min="5" max="5" width="7.109375" customWidth="1"/>
    <col min="6" max="6" width="16.44140625" customWidth="1"/>
    <col min="7" max="7" width="14.88671875" customWidth="1"/>
    <col min="8" max="8" width="15.88671875" customWidth="1"/>
    <col min="9" max="10" width="12.33203125" customWidth="1"/>
    <col min="11" max="11" width="12.5546875" customWidth="1"/>
    <col min="12" max="12" width="12.33203125" customWidth="1"/>
    <col min="13" max="13" width="12.44140625" customWidth="1"/>
    <col min="14" max="15" width="11" customWidth="1"/>
    <col min="16" max="16" width="16.6640625" customWidth="1"/>
    <col min="17" max="25" width="11" customWidth="1"/>
  </cols>
  <sheetData>
    <row r="1" spans="1:25" ht="155.25" customHeight="1" x14ac:dyDescent="0.3">
      <c r="A1" s="94"/>
      <c r="B1" s="95"/>
      <c r="C1" s="95"/>
      <c r="D1" s="95"/>
      <c r="E1" s="95"/>
      <c r="F1" s="95"/>
      <c r="G1" s="95"/>
      <c r="H1" s="95"/>
      <c r="M1" s="15"/>
    </row>
    <row r="2" spans="1:25" ht="65.25" customHeight="1" x14ac:dyDescent="0.25">
      <c r="A2" s="108" t="s">
        <v>221</v>
      </c>
      <c r="B2" s="95"/>
      <c r="C2" s="95"/>
      <c r="D2" s="95"/>
      <c r="E2" s="95"/>
      <c r="F2" s="95"/>
      <c r="G2" s="95"/>
      <c r="H2" s="95"/>
      <c r="I2" s="1"/>
      <c r="J2" s="1"/>
      <c r="K2" s="1"/>
      <c r="L2" s="1"/>
      <c r="M2" s="1"/>
      <c r="N2" s="1"/>
      <c r="O2" s="1"/>
      <c r="P2" s="1"/>
    </row>
    <row r="3" spans="1:25" ht="13.8" x14ac:dyDescent="0.3">
      <c r="A3" s="111" t="s">
        <v>215</v>
      </c>
      <c r="B3" s="102"/>
      <c r="C3" s="102"/>
      <c r="D3" s="102"/>
      <c r="E3" s="103"/>
      <c r="F3" s="111" t="s">
        <v>1</v>
      </c>
      <c r="G3" s="102"/>
      <c r="H3" s="103"/>
      <c r="I3" s="3"/>
      <c r="J3" s="3"/>
      <c r="K3" s="3"/>
      <c r="L3" s="3"/>
      <c r="M3" s="3"/>
      <c r="N3" s="3"/>
      <c r="O3" s="3"/>
      <c r="P3" s="3"/>
      <c r="Q3" s="4"/>
      <c r="R3" s="4"/>
      <c r="S3" s="4"/>
      <c r="T3" s="4"/>
      <c r="U3" s="4"/>
      <c r="V3" s="4"/>
      <c r="W3" s="4"/>
      <c r="X3" s="4"/>
      <c r="Y3" s="4"/>
    </row>
    <row r="4" spans="1:25" ht="33.75" customHeight="1" x14ac:dyDescent="0.3">
      <c r="A4" s="111" t="s">
        <v>143</v>
      </c>
      <c r="B4" s="102"/>
      <c r="C4" s="102"/>
      <c r="D4" s="102"/>
      <c r="E4" s="103"/>
      <c r="F4" s="111" t="s">
        <v>3</v>
      </c>
      <c r="G4" s="102"/>
      <c r="H4" s="103"/>
      <c r="I4" s="3"/>
      <c r="J4" s="3"/>
      <c r="K4" s="3"/>
      <c r="L4" s="3"/>
      <c r="M4" s="3"/>
      <c r="N4" s="3"/>
      <c r="O4" s="3"/>
      <c r="P4" s="3"/>
      <c r="Q4" s="4"/>
      <c r="R4" s="4"/>
      <c r="S4" s="4"/>
      <c r="T4" s="4"/>
      <c r="U4" s="4"/>
      <c r="V4" s="4"/>
      <c r="W4" s="4"/>
      <c r="X4" s="4"/>
      <c r="Y4" s="4"/>
    </row>
    <row r="5" spans="1:25" ht="24.75" customHeight="1" x14ac:dyDescent="0.3">
      <c r="A5" s="111" t="s">
        <v>216</v>
      </c>
      <c r="B5" s="102"/>
      <c r="C5" s="102"/>
      <c r="D5" s="102"/>
      <c r="E5" s="103"/>
      <c r="F5" s="111" t="s">
        <v>4</v>
      </c>
      <c r="G5" s="102"/>
      <c r="H5" s="103"/>
      <c r="I5" s="3"/>
      <c r="J5" s="3"/>
      <c r="K5" s="3"/>
      <c r="L5" s="3"/>
      <c r="M5" s="3"/>
      <c r="N5" s="3"/>
      <c r="O5" s="3"/>
      <c r="P5" s="3"/>
      <c r="Q5" s="4"/>
      <c r="R5" s="4"/>
      <c r="S5" s="4"/>
      <c r="T5" s="4"/>
      <c r="U5" s="4"/>
      <c r="V5" s="4"/>
      <c r="W5" s="4"/>
      <c r="X5" s="4"/>
      <c r="Y5" s="4"/>
    </row>
    <row r="6" spans="1:25" ht="24.75" customHeight="1" x14ac:dyDescent="0.3">
      <c r="A6" s="100" t="s">
        <v>45</v>
      </c>
      <c r="B6" s="95"/>
      <c r="C6" s="95"/>
      <c r="D6" s="95"/>
      <c r="E6" s="95"/>
      <c r="F6" s="95"/>
      <c r="G6" s="95"/>
      <c r="H6" s="95"/>
      <c r="I6" s="3"/>
      <c r="J6" s="3"/>
      <c r="K6" s="3"/>
      <c r="L6" s="3"/>
      <c r="M6" s="3"/>
      <c r="N6" s="3"/>
      <c r="O6" s="3"/>
      <c r="P6" s="3"/>
      <c r="Q6" s="4"/>
      <c r="R6" s="4"/>
      <c r="S6" s="4"/>
      <c r="T6" s="4"/>
      <c r="U6" s="4"/>
      <c r="V6" s="4"/>
      <c r="W6" s="4"/>
      <c r="X6" s="4"/>
      <c r="Y6" s="4"/>
    </row>
    <row r="7" spans="1:25" ht="24.75" customHeight="1" x14ac:dyDescent="0.3">
      <c r="A7" s="97"/>
      <c r="B7" s="95"/>
      <c r="C7" s="95"/>
      <c r="D7" s="95"/>
      <c r="E7" s="95"/>
      <c r="F7" s="95"/>
      <c r="G7" s="95"/>
      <c r="H7" s="95"/>
      <c r="I7" s="3"/>
      <c r="J7" s="3"/>
      <c r="K7" s="3"/>
      <c r="L7" s="3"/>
      <c r="M7" s="3"/>
      <c r="Q7" s="4"/>
      <c r="R7" s="4"/>
      <c r="S7" s="4"/>
      <c r="T7" s="4"/>
      <c r="U7" s="4"/>
      <c r="V7" s="4"/>
      <c r="W7" s="4"/>
      <c r="X7" s="4"/>
      <c r="Y7" s="4"/>
    </row>
    <row r="8" spans="1:25" ht="24" customHeight="1" x14ac:dyDescent="0.3">
      <c r="A8" s="101"/>
      <c r="B8" s="102"/>
      <c r="C8" s="102"/>
      <c r="D8" s="102"/>
      <c r="E8" s="102"/>
      <c r="F8" s="102"/>
      <c r="G8" s="102"/>
      <c r="H8" s="103"/>
      <c r="I8" s="9"/>
      <c r="J8" s="9"/>
      <c r="K8" s="9"/>
      <c r="L8" s="9"/>
      <c r="M8" s="16"/>
      <c r="N8" s="17" t="s">
        <v>47</v>
      </c>
      <c r="O8" s="18">
        <f>13000+50000</f>
        <v>63000</v>
      </c>
      <c r="P8" s="3"/>
      <c r="Q8" s="10"/>
      <c r="R8" s="10"/>
      <c r="S8" s="10"/>
      <c r="T8" s="10"/>
      <c r="U8" s="10"/>
      <c r="V8" s="10"/>
      <c r="W8" s="10"/>
      <c r="X8" s="10"/>
      <c r="Y8" s="10"/>
    </row>
    <row r="9" spans="1:25" ht="36" customHeight="1" x14ac:dyDescent="0.3">
      <c r="A9" s="19" t="s">
        <v>5</v>
      </c>
      <c r="B9" s="19" t="s">
        <v>48</v>
      </c>
      <c r="C9" s="19" t="s">
        <v>49</v>
      </c>
      <c r="D9" s="19" t="s">
        <v>50</v>
      </c>
      <c r="E9" s="19" t="s">
        <v>6</v>
      </c>
      <c r="F9" s="19" t="s">
        <v>7</v>
      </c>
      <c r="G9" s="19" t="s">
        <v>51</v>
      </c>
      <c r="H9" s="19" t="s">
        <v>52</v>
      </c>
      <c r="I9" s="19" t="s">
        <v>53</v>
      </c>
      <c r="J9" s="19" t="s">
        <v>51</v>
      </c>
      <c r="K9" s="19" t="s">
        <v>54</v>
      </c>
      <c r="L9" s="19" t="s">
        <v>55</v>
      </c>
      <c r="M9" s="21"/>
      <c r="N9" s="17" t="s">
        <v>56</v>
      </c>
      <c r="O9" s="22"/>
      <c r="P9" s="23"/>
      <c r="Q9" s="20"/>
      <c r="R9" s="20"/>
      <c r="S9" s="20"/>
      <c r="T9" s="20"/>
      <c r="U9" s="20"/>
      <c r="V9" s="20"/>
      <c r="W9" s="20"/>
      <c r="X9" s="20"/>
      <c r="Y9" s="20"/>
    </row>
    <row r="10" spans="1:25" ht="27.6" x14ac:dyDescent="0.3">
      <c r="A10" s="7">
        <v>1</v>
      </c>
      <c r="B10" s="33" t="s">
        <v>8</v>
      </c>
      <c r="C10" s="25" t="s">
        <v>222</v>
      </c>
      <c r="D10" s="7" t="s">
        <v>9</v>
      </c>
      <c r="E10" s="13">
        <v>1</v>
      </c>
      <c r="F10" s="13">
        <v>300000</v>
      </c>
      <c r="G10" s="13">
        <f t="shared" ref="G10:G15" si="0">E10*F10</f>
        <v>300000</v>
      </c>
      <c r="H10" s="26" t="s">
        <v>20</v>
      </c>
      <c r="I10" s="9">
        <v>250000</v>
      </c>
      <c r="J10" s="9">
        <f t="shared" ref="J10:J17" si="1">I10*E10</f>
        <v>250000</v>
      </c>
      <c r="K10" s="9">
        <f t="shared" ref="K10:L10" si="2">F10-I10</f>
        <v>50000</v>
      </c>
      <c r="L10" s="9">
        <f t="shared" si="2"/>
        <v>50000</v>
      </c>
      <c r="M10" s="16">
        <f t="shared" ref="M10:M18" si="3">L10/G10</f>
        <v>0.16666666666666666</v>
      </c>
      <c r="N10" s="17" t="s">
        <v>58</v>
      </c>
      <c r="O10" s="22">
        <f>SUM(O8:O9)</f>
        <v>63000</v>
      </c>
      <c r="P10" s="27">
        <f>O10/G18</f>
        <v>1.0161290322580644E-2</v>
      </c>
      <c r="Q10" s="10"/>
      <c r="R10" s="10"/>
      <c r="S10" s="10"/>
      <c r="T10" s="10"/>
      <c r="U10" s="10"/>
      <c r="V10" s="10"/>
      <c r="W10" s="10"/>
      <c r="X10" s="10"/>
      <c r="Y10" s="10"/>
    </row>
    <row r="11" spans="1:25" ht="15.6" x14ac:dyDescent="0.3">
      <c r="A11" s="7">
        <f t="shared" ref="A11:A17" si="4">A10+1</f>
        <v>2</v>
      </c>
      <c r="B11" s="33" t="s">
        <v>59</v>
      </c>
      <c r="C11" s="25" t="s">
        <v>223</v>
      </c>
      <c r="D11" s="7" t="s">
        <v>9</v>
      </c>
      <c r="E11" s="13">
        <v>1</v>
      </c>
      <c r="F11" s="13">
        <v>1350000</v>
      </c>
      <c r="G11" s="13">
        <f t="shared" si="0"/>
        <v>1350000</v>
      </c>
      <c r="H11" s="26" t="s">
        <v>20</v>
      </c>
      <c r="I11" s="9">
        <v>1220000</v>
      </c>
      <c r="J11" s="9">
        <f t="shared" si="1"/>
        <v>1220000</v>
      </c>
      <c r="K11" s="9">
        <f t="shared" ref="K11:L11" si="5">F11-I11</f>
        <v>130000</v>
      </c>
      <c r="L11" s="9">
        <f t="shared" si="5"/>
        <v>130000</v>
      </c>
      <c r="M11" s="16">
        <f t="shared" si="3"/>
        <v>9.6296296296296297E-2</v>
      </c>
      <c r="N11" s="10"/>
      <c r="O11" s="10"/>
      <c r="P11" s="10"/>
      <c r="Q11" s="10"/>
      <c r="R11" s="10"/>
      <c r="S11" s="10"/>
      <c r="T11" s="10"/>
      <c r="U11" s="10"/>
      <c r="V11" s="10"/>
      <c r="W11" s="10"/>
      <c r="X11" s="10"/>
      <c r="Y11" s="10"/>
    </row>
    <row r="12" spans="1:25" ht="31.2" x14ac:dyDescent="0.3">
      <c r="A12" s="7">
        <f t="shared" si="4"/>
        <v>3</v>
      </c>
      <c r="B12" s="33" t="s">
        <v>13</v>
      </c>
      <c r="C12" s="25" t="s">
        <v>31</v>
      </c>
      <c r="D12" s="7" t="s">
        <v>9</v>
      </c>
      <c r="E12" s="13">
        <v>1</v>
      </c>
      <c r="F12" s="13">
        <v>680000</v>
      </c>
      <c r="G12" s="13">
        <f t="shared" si="0"/>
        <v>680000</v>
      </c>
      <c r="H12" s="26" t="s">
        <v>20</v>
      </c>
      <c r="I12" s="9">
        <v>620000</v>
      </c>
      <c r="J12" s="9">
        <f t="shared" si="1"/>
        <v>620000</v>
      </c>
      <c r="K12" s="9">
        <f t="shared" ref="K12:L12" si="6">F12-I12</f>
        <v>60000</v>
      </c>
      <c r="L12" s="9">
        <f t="shared" si="6"/>
        <v>60000</v>
      </c>
      <c r="M12" s="16">
        <f t="shared" si="3"/>
        <v>8.8235294117647065E-2</v>
      </c>
      <c r="N12" s="10"/>
      <c r="O12" s="10"/>
      <c r="P12" s="10"/>
      <c r="Q12" s="10"/>
      <c r="R12" s="10"/>
      <c r="S12" s="10"/>
      <c r="T12" s="10"/>
      <c r="U12" s="10"/>
      <c r="V12" s="10"/>
      <c r="W12" s="10"/>
      <c r="X12" s="10"/>
      <c r="Y12" s="10"/>
    </row>
    <row r="13" spans="1:25" ht="31.2" x14ac:dyDescent="0.3">
      <c r="A13" s="7">
        <f t="shared" si="4"/>
        <v>4</v>
      </c>
      <c r="B13" s="33" t="s">
        <v>63</v>
      </c>
      <c r="C13" s="25" t="s">
        <v>224</v>
      </c>
      <c r="D13" s="7" t="s">
        <v>9</v>
      </c>
      <c r="E13" s="13">
        <v>1</v>
      </c>
      <c r="F13" s="13">
        <v>710000</v>
      </c>
      <c r="G13" s="13">
        <f t="shared" si="0"/>
        <v>710000</v>
      </c>
      <c r="H13" s="26" t="s">
        <v>10</v>
      </c>
      <c r="I13" s="9">
        <v>660000</v>
      </c>
      <c r="J13" s="9">
        <f t="shared" si="1"/>
        <v>660000</v>
      </c>
      <c r="K13" s="9">
        <f t="shared" ref="K13:L13" si="7">F13-I13</f>
        <v>50000</v>
      </c>
      <c r="L13" s="9">
        <f t="shared" si="7"/>
        <v>50000</v>
      </c>
      <c r="M13" s="16">
        <f t="shared" si="3"/>
        <v>7.0422535211267609E-2</v>
      </c>
      <c r="N13" s="17"/>
      <c r="O13" s="22"/>
      <c r="P13" s="27"/>
      <c r="Q13" s="10"/>
      <c r="R13" s="10"/>
      <c r="S13" s="10"/>
      <c r="T13" s="10"/>
      <c r="U13" s="10"/>
      <c r="V13" s="10"/>
      <c r="W13" s="10"/>
      <c r="X13" s="10"/>
      <c r="Y13" s="10"/>
    </row>
    <row r="14" spans="1:25" ht="31.2" x14ac:dyDescent="0.3">
      <c r="A14" s="7">
        <f t="shared" si="4"/>
        <v>5</v>
      </c>
      <c r="B14" s="33" t="s">
        <v>17</v>
      </c>
      <c r="C14" s="25" t="s">
        <v>225</v>
      </c>
      <c r="D14" s="7" t="s">
        <v>9</v>
      </c>
      <c r="E14" s="13">
        <v>1</v>
      </c>
      <c r="F14" s="13">
        <v>1800000</v>
      </c>
      <c r="G14" s="13">
        <f t="shared" si="0"/>
        <v>1800000</v>
      </c>
      <c r="H14" s="26" t="s">
        <v>139</v>
      </c>
      <c r="I14" s="9">
        <v>1400000</v>
      </c>
      <c r="J14" s="9">
        <f t="shared" si="1"/>
        <v>1400000</v>
      </c>
      <c r="K14" s="9">
        <f t="shared" ref="K14:K17" si="8">F14-I14</f>
        <v>400000</v>
      </c>
      <c r="L14" s="9">
        <v>400000</v>
      </c>
      <c r="M14" s="16">
        <f t="shared" si="3"/>
        <v>0.22222222222222221</v>
      </c>
      <c r="N14" s="10"/>
      <c r="O14" s="10"/>
      <c r="P14" s="10"/>
      <c r="Q14" s="10"/>
      <c r="R14" s="10"/>
      <c r="S14" s="10"/>
      <c r="T14" s="10"/>
      <c r="U14" s="10"/>
      <c r="V14" s="10"/>
      <c r="W14" s="10"/>
      <c r="X14" s="10"/>
      <c r="Y14" s="10"/>
    </row>
    <row r="15" spans="1:25" ht="31.2" x14ac:dyDescent="0.3">
      <c r="A15" s="7">
        <f t="shared" si="4"/>
        <v>6</v>
      </c>
      <c r="B15" s="33" t="s">
        <v>67</v>
      </c>
      <c r="C15" s="25" t="s">
        <v>105</v>
      </c>
      <c r="D15" s="7" t="s">
        <v>9</v>
      </c>
      <c r="E15" s="13">
        <v>1</v>
      </c>
      <c r="F15" s="13">
        <v>480000</v>
      </c>
      <c r="G15" s="13">
        <f t="shared" si="0"/>
        <v>480000</v>
      </c>
      <c r="H15" s="26" t="s">
        <v>10</v>
      </c>
      <c r="I15" s="9">
        <v>410000</v>
      </c>
      <c r="J15" s="9">
        <f t="shared" si="1"/>
        <v>410000</v>
      </c>
      <c r="K15" s="9">
        <f t="shared" si="8"/>
        <v>70000</v>
      </c>
      <c r="L15" s="9">
        <f t="shared" ref="L15:L17" si="9">G15-J15</f>
        <v>70000</v>
      </c>
      <c r="M15" s="16">
        <f t="shared" si="3"/>
        <v>0.14583333333333334</v>
      </c>
      <c r="N15" s="17"/>
      <c r="O15" s="22"/>
      <c r="P15" s="27"/>
      <c r="Q15" s="10"/>
      <c r="R15" s="10"/>
      <c r="S15" s="10"/>
      <c r="T15" s="10"/>
      <c r="U15" s="10"/>
      <c r="V15" s="10"/>
      <c r="W15" s="10"/>
      <c r="X15" s="10"/>
      <c r="Y15" s="10"/>
    </row>
    <row r="16" spans="1:25" ht="15.6" x14ac:dyDescent="0.3">
      <c r="A16" s="7">
        <f t="shared" si="4"/>
        <v>7</v>
      </c>
      <c r="B16" s="33" t="s">
        <v>29</v>
      </c>
      <c r="C16" s="25" t="s">
        <v>226</v>
      </c>
      <c r="D16" s="7" t="s">
        <v>9</v>
      </c>
      <c r="E16" s="13">
        <v>1</v>
      </c>
      <c r="F16" s="13">
        <v>650000</v>
      </c>
      <c r="G16" s="13">
        <f>F16*E16</f>
        <v>650000</v>
      </c>
      <c r="H16" s="26" t="s">
        <v>20</v>
      </c>
      <c r="I16" s="9">
        <v>505000</v>
      </c>
      <c r="J16" s="9">
        <f t="shared" si="1"/>
        <v>505000</v>
      </c>
      <c r="K16" s="9">
        <f t="shared" si="8"/>
        <v>145000</v>
      </c>
      <c r="L16" s="9">
        <f t="shared" si="9"/>
        <v>145000</v>
      </c>
      <c r="M16" s="16">
        <f t="shared" si="3"/>
        <v>0.22307692307692309</v>
      </c>
      <c r="N16" s="17"/>
      <c r="O16" s="22"/>
      <c r="P16" s="27"/>
      <c r="Q16" s="10"/>
      <c r="R16" s="10"/>
      <c r="S16" s="10"/>
      <c r="T16" s="10"/>
      <c r="U16" s="10"/>
      <c r="V16" s="10"/>
      <c r="W16" s="10"/>
      <c r="X16" s="10"/>
      <c r="Y16" s="10"/>
    </row>
    <row r="17" spans="1:25" ht="15.6" x14ac:dyDescent="0.3">
      <c r="A17" s="7">
        <f t="shared" si="4"/>
        <v>8</v>
      </c>
      <c r="B17" s="33" t="s">
        <v>187</v>
      </c>
      <c r="C17" s="25" t="s">
        <v>193</v>
      </c>
      <c r="D17" s="7" t="s">
        <v>9</v>
      </c>
      <c r="E17" s="13">
        <v>1</v>
      </c>
      <c r="F17" s="13">
        <v>230000</v>
      </c>
      <c r="G17" s="13">
        <f>E17*F17</f>
        <v>230000</v>
      </c>
      <c r="H17" s="26" t="s">
        <v>179</v>
      </c>
      <c r="I17" s="9">
        <v>190000</v>
      </c>
      <c r="J17" s="9">
        <f t="shared" si="1"/>
        <v>190000</v>
      </c>
      <c r="K17" s="9">
        <f t="shared" si="8"/>
        <v>40000</v>
      </c>
      <c r="L17" s="9">
        <f t="shared" si="9"/>
        <v>40000</v>
      </c>
      <c r="M17" s="16">
        <f t="shared" si="3"/>
        <v>0.17391304347826086</v>
      </c>
      <c r="N17" s="17"/>
      <c r="O17" s="22"/>
      <c r="P17" s="27"/>
      <c r="Q17" s="10"/>
      <c r="R17" s="10"/>
      <c r="S17" s="10"/>
      <c r="T17" s="10"/>
      <c r="U17" s="10"/>
      <c r="V17" s="10"/>
      <c r="W17" s="10"/>
      <c r="X17" s="10"/>
      <c r="Y17" s="10"/>
    </row>
    <row r="18" spans="1:25" ht="24.75" customHeight="1" x14ac:dyDescent="0.3">
      <c r="A18" s="104" t="s">
        <v>149</v>
      </c>
      <c r="B18" s="102"/>
      <c r="C18" s="102"/>
      <c r="D18" s="102"/>
      <c r="E18" s="103"/>
      <c r="F18" s="28">
        <f t="shared" ref="F18:G18" si="10">SUM(F10:F17)</f>
        <v>6200000</v>
      </c>
      <c r="G18" s="28">
        <f t="shared" si="10"/>
        <v>6200000</v>
      </c>
      <c r="H18" s="19"/>
      <c r="I18" s="21"/>
      <c r="J18" s="21">
        <f t="shared" ref="J18:L18" si="11">SUM(J10:J17)</f>
        <v>5255000</v>
      </c>
      <c r="K18" s="21">
        <f t="shared" si="11"/>
        <v>945000</v>
      </c>
      <c r="L18" s="21">
        <f t="shared" si="11"/>
        <v>945000</v>
      </c>
      <c r="M18" s="29">
        <f t="shared" si="3"/>
        <v>0.15241935483870966</v>
      </c>
      <c r="N18" s="20"/>
      <c r="O18" s="20"/>
      <c r="P18" s="20"/>
      <c r="Q18" s="20"/>
      <c r="R18" s="20"/>
      <c r="S18" s="20"/>
      <c r="T18" s="20"/>
      <c r="U18" s="20"/>
      <c r="V18" s="20"/>
      <c r="W18" s="20"/>
      <c r="X18" s="20"/>
      <c r="Y18" s="20"/>
    </row>
    <row r="19" spans="1:25" ht="24.6" x14ac:dyDescent="0.4">
      <c r="A19" s="31"/>
      <c r="B19" s="31"/>
      <c r="C19" s="31"/>
      <c r="D19" s="31"/>
      <c r="E19" s="31"/>
      <c r="F19" s="31"/>
      <c r="G19" s="31"/>
      <c r="H19" s="31"/>
      <c r="I19" s="14"/>
      <c r="J19" s="14"/>
      <c r="K19" s="14"/>
      <c r="L19" s="14"/>
      <c r="M19" s="14"/>
      <c r="N19" s="1"/>
      <c r="O19" s="1"/>
      <c r="P19" s="1"/>
    </row>
    <row r="20" spans="1:25" ht="15.6" x14ac:dyDescent="0.25">
      <c r="A20" s="98" t="s">
        <v>39</v>
      </c>
      <c r="B20" s="95"/>
      <c r="C20" s="95"/>
      <c r="D20" s="95"/>
      <c r="E20" s="95"/>
      <c r="F20" s="95"/>
      <c r="G20" s="95"/>
      <c r="H20" s="2"/>
      <c r="I20" s="14"/>
      <c r="J20" s="14"/>
      <c r="N20" s="14"/>
      <c r="O20" s="14"/>
      <c r="P20" s="14"/>
      <c r="Q20" s="14"/>
      <c r="R20" s="1"/>
      <c r="S20" s="1"/>
      <c r="T20" s="1"/>
    </row>
    <row r="21" spans="1:25" ht="15.6" x14ac:dyDescent="0.25">
      <c r="A21" s="98" t="s">
        <v>40</v>
      </c>
      <c r="B21" s="95"/>
      <c r="C21" s="95"/>
      <c r="D21" s="95"/>
      <c r="E21" s="95"/>
      <c r="F21" s="95"/>
      <c r="G21" s="95"/>
      <c r="H21" s="2"/>
      <c r="I21" s="14"/>
      <c r="J21" s="14"/>
      <c r="N21" s="14"/>
      <c r="O21" s="14"/>
      <c r="P21" s="14"/>
      <c r="Q21" s="14"/>
      <c r="R21" s="1"/>
      <c r="S21" s="1"/>
      <c r="T21" s="1"/>
    </row>
    <row r="22" spans="1:25" ht="13.8" x14ac:dyDescent="0.25">
      <c r="A22" s="99" t="s">
        <v>227</v>
      </c>
      <c r="B22" s="95"/>
      <c r="C22" s="95"/>
      <c r="D22" s="95"/>
      <c r="E22" s="95"/>
      <c r="F22" s="95"/>
      <c r="G22" s="95"/>
      <c r="H22" s="95"/>
      <c r="I22" s="14"/>
      <c r="J22" s="14"/>
      <c r="N22" s="14"/>
      <c r="O22" s="14"/>
      <c r="P22" s="14"/>
      <c r="Q22" s="14"/>
      <c r="R22" s="1"/>
      <c r="S22" s="1"/>
      <c r="T22" s="1"/>
    </row>
    <row r="23" spans="1:25" ht="13.8" x14ac:dyDescent="0.25">
      <c r="A23" s="14"/>
      <c r="B23" s="14"/>
      <c r="C23" s="14"/>
      <c r="D23" s="14"/>
      <c r="E23" s="14"/>
      <c r="F23" s="14"/>
      <c r="G23" s="14"/>
      <c r="H23" s="14"/>
      <c r="I23" s="14"/>
      <c r="J23" s="14"/>
      <c r="K23" s="14"/>
      <c r="L23" s="14"/>
      <c r="M23" s="14"/>
      <c r="N23" s="1"/>
      <c r="O23" s="1"/>
      <c r="P23" s="1"/>
    </row>
    <row r="24" spans="1:25" ht="13.8" x14ac:dyDescent="0.25">
      <c r="A24" s="14"/>
      <c r="B24" s="14"/>
      <c r="C24" s="14"/>
      <c r="D24" s="14"/>
      <c r="E24" s="14"/>
      <c r="F24" s="14"/>
      <c r="G24" s="14"/>
      <c r="H24" s="14"/>
      <c r="I24" s="14"/>
      <c r="J24" s="14"/>
      <c r="K24" s="14"/>
      <c r="L24" s="14"/>
      <c r="M24" s="14"/>
      <c r="N24" s="1"/>
      <c r="O24" s="1"/>
      <c r="P24" s="1"/>
    </row>
    <row r="25" spans="1:25" ht="13.8" x14ac:dyDescent="0.25">
      <c r="A25" s="14"/>
      <c r="B25" s="14"/>
      <c r="C25" s="14"/>
      <c r="D25" s="14"/>
      <c r="E25" s="14"/>
      <c r="F25" s="14"/>
      <c r="G25" s="14"/>
      <c r="H25" s="14"/>
      <c r="I25" s="14"/>
      <c r="J25" s="14"/>
      <c r="K25" s="14"/>
      <c r="L25" s="14"/>
      <c r="M25" s="14"/>
      <c r="N25" s="1"/>
      <c r="O25" s="1"/>
      <c r="P25" s="1"/>
    </row>
    <row r="26" spans="1:25" ht="13.8" x14ac:dyDescent="0.25">
      <c r="A26" s="14"/>
      <c r="B26" s="14"/>
      <c r="C26" s="14"/>
      <c r="D26" s="14"/>
      <c r="E26" s="14"/>
      <c r="F26" s="14"/>
      <c r="G26" s="14"/>
      <c r="H26" s="14"/>
      <c r="I26" s="14"/>
      <c r="J26" s="14"/>
      <c r="K26" s="14"/>
      <c r="L26" s="14"/>
      <c r="M26" s="14"/>
      <c r="N26" s="1"/>
      <c r="O26" s="1"/>
      <c r="P26" s="1"/>
    </row>
    <row r="27" spans="1:25" ht="13.8" x14ac:dyDescent="0.25">
      <c r="A27" s="14"/>
      <c r="B27" s="14"/>
      <c r="C27" s="14"/>
      <c r="D27" s="14"/>
      <c r="E27" s="14"/>
      <c r="F27" s="14"/>
      <c r="G27" s="14"/>
      <c r="H27" s="14"/>
      <c r="I27" s="14"/>
      <c r="J27" s="14"/>
      <c r="K27" s="14"/>
      <c r="L27" s="14"/>
      <c r="M27" s="14"/>
      <c r="N27" s="1"/>
      <c r="O27" s="1"/>
      <c r="P27" s="1"/>
    </row>
    <row r="28" spans="1:25" ht="13.8" x14ac:dyDescent="0.25">
      <c r="A28" s="14"/>
      <c r="B28" s="14"/>
      <c r="C28" s="14"/>
      <c r="D28" s="14"/>
      <c r="E28" s="14"/>
      <c r="F28" s="14"/>
      <c r="G28" s="14"/>
      <c r="H28" s="14"/>
      <c r="I28" s="14"/>
      <c r="J28" s="14"/>
      <c r="K28" s="14"/>
      <c r="L28" s="14"/>
      <c r="M28" s="14"/>
      <c r="N28" s="1"/>
      <c r="O28" s="1"/>
      <c r="P28" s="1"/>
    </row>
    <row r="29" spans="1:25" ht="13.8" x14ac:dyDescent="0.25">
      <c r="A29" s="14"/>
      <c r="B29" s="14"/>
      <c r="C29" s="14"/>
      <c r="D29" s="14"/>
      <c r="E29" s="14"/>
      <c r="F29" s="14"/>
      <c r="G29" s="14"/>
      <c r="H29" s="14"/>
      <c r="I29" s="14"/>
      <c r="J29" s="14"/>
      <c r="K29" s="14"/>
      <c r="L29" s="14"/>
      <c r="M29" s="14"/>
      <c r="N29" s="1"/>
      <c r="O29" s="1"/>
      <c r="P29" s="1"/>
    </row>
    <row r="30" spans="1:25" ht="13.8" x14ac:dyDescent="0.25">
      <c r="A30" s="14"/>
      <c r="B30" s="14"/>
      <c r="C30" s="14"/>
      <c r="D30" s="14"/>
      <c r="E30" s="14"/>
      <c r="F30" s="14"/>
      <c r="G30" s="14"/>
      <c r="H30" s="14"/>
      <c r="I30" s="14"/>
      <c r="J30" s="14"/>
      <c r="K30" s="14"/>
      <c r="L30" s="14"/>
      <c r="M30" s="14"/>
      <c r="N30" s="1"/>
      <c r="O30" s="1"/>
      <c r="P30" s="1"/>
    </row>
    <row r="31" spans="1:25" ht="13.8" x14ac:dyDescent="0.25">
      <c r="A31" s="14"/>
      <c r="B31" s="14"/>
      <c r="C31" s="14"/>
      <c r="D31" s="14"/>
      <c r="E31" s="14"/>
      <c r="F31" s="14"/>
      <c r="G31" s="14"/>
      <c r="H31" s="14"/>
      <c r="I31" s="14"/>
      <c r="J31" s="14"/>
      <c r="K31" s="14"/>
      <c r="L31" s="14"/>
      <c r="M31" s="14"/>
      <c r="N31" s="1"/>
      <c r="O31" s="1"/>
      <c r="P31" s="1"/>
    </row>
    <row r="32" spans="1:25" ht="13.8" x14ac:dyDescent="0.25">
      <c r="A32" s="14"/>
      <c r="B32" s="14"/>
      <c r="C32" s="14"/>
      <c r="D32" s="14"/>
      <c r="E32" s="14"/>
      <c r="F32" s="14"/>
      <c r="G32" s="14"/>
      <c r="H32" s="14"/>
      <c r="I32" s="14"/>
      <c r="J32" s="14"/>
      <c r="K32" s="14"/>
      <c r="L32" s="14"/>
      <c r="M32" s="14"/>
      <c r="N32" s="1"/>
      <c r="O32" s="1"/>
      <c r="P32" s="1"/>
    </row>
    <row r="33" spans="1:16" ht="13.8" x14ac:dyDescent="0.25">
      <c r="A33" s="14"/>
      <c r="B33" s="14"/>
      <c r="C33" s="14"/>
      <c r="D33" s="14"/>
      <c r="E33" s="14"/>
      <c r="F33" s="14"/>
      <c r="G33" s="14"/>
      <c r="H33" s="14"/>
      <c r="I33" s="14"/>
      <c r="J33" s="14"/>
      <c r="K33" s="14"/>
      <c r="L33" s="14"/>
      <c r="M33" s="14"/>
      <c r="N33" s="1"/>
      <c r="O33" s="1"/>
      <c r="P33" s="1"/>
    </row>
    <row r="34" spans="1:16" ht="13.8" x14ac:dyDescent="0.25">
      <c r="A34" s="14"/>
      <c r="B34" s="14"/>
      <c r="C34" s="14"/>
      <c r="D34" s="14"/>
      <c r="E34" s="14"/>
      <c r="F34" s="14"/>
      <c r="G34" s="14"/>
      <c r="H34" s="14"/>
      <c r="I34" s="14"/>
      <c r="J34" s="14"/>
      <c r="K34" s="14"/>
      <c r="L34" s="14"/>
      <c r="M34" s="14"/>
      <c r="N34" s="1"/>
      <c r="O34" s="1"/>
      <c r="P34" s="1"/>
    </row>
    <row r="35" spans="1:16" ht="13.8" x14ac:dyDescent="0.25">
      <c r="A35" s="14"/>
      <c r="B35" s="14"/>
      <c r="C35" s="14"/>
      <c r="D35" s="14"/>
      <c r="E35" s="14"/>
      <c r="F35" s="14"/>
      <c r="G35" s="14"/>
      <c r="H35" s="14"/>
      <c r="I35" s="14"/>
      <c r="J35" s="14"/>
      <c r="K35" s="14"/>
      <c r="L35" s="14"/>
      <c r="M35" s="14"/>
      <c r="N35" s="1"/>
      <c r="O35" s="1"/>
      <c r="P35" s="1"/>
    </row>
    <row r="36" spans="1:16" ht="13.8" x14ac:dyDescent="0.25">
      <c r="A36" s="14"/>
      <c r="B36" s="14"/>
      <c r="C36" s="14"/>
      <c r="D36" s="14"/>
      <c r="E36" s="14"/>
      <c r="F36" s="14"/>
      <c r="G36" s="14"/>
      <c r="H36" s="14"/>
      <c r="I36" s="14"/>
      <c r="J36" s="14"/>
      <c r="K36" s="14"/>
      <c r="L36" s="14"/>
      <c r="M36" s="14"/>
      <c r="N36" s="1"/>
      <c r="O36" s="1"/>
      <c r="P36" s="1"/>
    </row>
    <row r="37" spans="1:16" ht="13.8" x14ac:dyDescent="0.25">
      <c r="A37" s="14"/>
      <c r="B37" s="14"/>
      <c r="C37" s="14"/>
      <c r="D37" s="14"/>
      <c r="E37" s="14"/>
      <c r="F37" s="14"/>
      <c r="G37" s="14"/>
      <c r="H37" s="14"/>
      <c r="I37" s="14"/>
      <c r="J37" s="14"/>
      <c r="K37" s="14"/>
      <c r="L37" s="14"/>
      <c r="M37" s="14"/>
      <c r="N37" s="1"/>
      <c r="O37" s="1"/>
      <c r="P37" s="1"/>
    </row>
    <row r="38" spans="1:16" ht="13.8" x14ac:dyDescent="0.25">
      <c r="A38" s="14"/>
      <c r="B38" s="14"/>
      <c r="C38" s="14"/>
      <c r="D38" s="14"/>
      <c r="E38" s="14"/>
      <c r="F38" s="14"/>
      <c r="G38" s="14"/>
      <c r="H38" s="14"/>
      <c r="I38" s="14"/>
      <c r="J38" s="14"/>
      <c r="K38" s="14"/>
      <c r="L38" s="14"/>
      <c r="M38" s="14"/>
      <c r="N38" s="1"/>
      <c r="O38" s="1"/>
      <c r="P38" s="1"/>
    </row>
    <row r="39" spans="1:16" ht="13.8" x14ac:dyDescent="0.25">
      <c r="A39" s="14"/>
      <c r="B39" s="14"/>
      <c r="C39" s="14"/>
      <c r="D39" s="14"/>
      <c r="E39" s="14"/>
      <c r="F39" s="14"/>
      <c r="G39" s="14"/>
      <c r="H39" s="14"/>
      <c r="I39" s="14"/>
      <c r="J39" s="14"/>
      <c r="K39" s="14"/>
      <c r="L39" s="14"/>
      <c r="M39" s="14"/>
      <c r="N39" s="1"/>
      <c r="O39" s="1"/>
      <c r="P39" s="1"/>
    </row>
    <row r="40" spans="1:16" ht="13.8" x14ac:dyDescent="0.25">
      <c r="A40" s="14"/>
      <c r="B40" s="14"/>
      <c r="C40" s="14"/>
      <c r="D40" s="14"/>
      <c r="E40" s="14"/>
      <c r="F40" s="14"/>
      <c r="G40" s="14"/>
      <c r="H40" s="14"/>
      <c r="I40" s="14"/>
      <c r="J40" s="14"/>
      <c r="K40" s="14"/>
      <c r="L40" s="14"/>
      <c r="M40" s="14"/>
      <c r="N40" s="1"/>
      <c r="O40" s="1"/>
      <c r="P40" s="1"/>
    </row>
    <row r="41" spans="1:16" ht="13.8" x14ac:dyDescent="0.25">
      <c r="A41" s="14"/>
      <c r="B41" s="14"/>
      <c r="C41" s="14"/>
      <c r="D41" s="14"/>
      <c r="E41" s="14"/>
      <c r="F41" s="14"/>
      <c r="G41" s="14"/>
      <c r="H41" s="14"/>
      <c r="I41" s="14"/>
      <c r="J41" s="14"/>
      <c r="K41" s="14"/>
      <c r="L41" s="14"/>
      <c r="M41" s="14"/>
      <c r="N41" s="1"/>
      <c r="O41" s="1"/>
      <c r="P41" s="1"/>
    </row>
    <row r="42" spans="1:16" ht="13.8" x14ac:dyDescent="0.25">
      <c r="A42" s="14"/>
      <c r="B42" s="14"/>
      <c r="C42" s="14"/>
      <c r="D42" s="14"/>
      <c r="E42" s="14"/>
      <c r="F42" s="14"/>
      <c r="G42" s="14"/>
      <c r="H42" s="14"/>
      <c r="I42" s="14"/>
      <c r="J42" s="14"/>
      <c r="K42" s="14"/>
      <c r="L42" s="14"/>
      <c r="M42" s="14"/>
      <c r="N42" s="1"/>
      <c r="O42" s="1"/>
      <c r="P42" s="1"/>
    </row>
    <row r="43" spans="1:16" ht="13.8" x14ac:dyDescent="0.25">
      <c r="A43" s="14"/>
      <c r="B43" s="14"/>
      <c r="C43" s="14"/>
      <c r="D43" s="14"/>
      <c r="E43" s="14"/>
      <c r="F43" s="14"/>
      <c r="G43" s="14"/>
      <c r="H43" s="14"/>
      <c r="I43" s="14"/>
      <c r="J43" s="14"/>
      <c r="K43" s="14"/>
      <c r="L43" s="14"/>
      <c r="M43" s="14"/>
      <c r="N43" s="1"/>
      <c r="O43" s="1"/>
      <c r="P43" s="1"/>
    </row>
    <row r="44" spans="1:16" ht="13.8" x14ac:dyDescent="0.25">
      <c r="A44" s="14"/>
      <c r="B44" s="14"/>
      <c r="C44" s="14"/>
      <c r="D44" s="14"/>
      <c r="E44" s="14"/>
      <c r="F44" s="14"/>
      <c r="G44" s="14"/>
      <c r="H44" s="14"/>
      <c r="I44" s="14"/>
      <c r="J44" s="14"/>
      <c r="K44" s="14"/>
      <c r="L44" s="14"/>
      <c r="M44" s="14"/>
      <c r="N44" s="1"/>
      <c r="O44" s="1"/>
      <c r="P44" s="1"/>
    </row>
    <row r="45" spans="1:16" ht="13.8" x14ac:dyDescent="0.25">
      <c r="A45" s="14"/>
      <c r="B45" s="14"/>
      <c r="C45" s="14"/>
      <c r="D45" s="14"/>
      <c r="E45" s="14"/>
      <c r="F45" s="14"/>
      <c r="G45" s="14"/>
      <c r="H45" s="14"/>
      <c r="I45" s="14"/>
      <c r="J45" s="14"/>
      <c r="K45" s="14"/>
      <c r="L45" s="14"/>
      <c r="M45" s="14"/>
      <c r="N45" s="1"/>
      <c r="O45" s="1"/>
      <c r="P45" s="1"/>
    </row>
    <row r="46" spans="1:16" ht="13.8" x14ac:dyDescent="0.25">
      <c r="A46" s="14"/>
      <c r="B46" s="14"/>
      <c r="C46" s="14"/>
      <c r="D46" s="14"/>
      <c r="E46" s="14"/>
      <c r="F46" s="14"/>
      <c r="G46" s="14"/>
      <c r="H46" s="14"/>
      <c r="I46" s="14"/>
      <c r="J46" s="14"/>
      <c r="K46" s="14"/>
      <c r="L46" s="14"/>
      <c r="M46" s="14"/>
      <c r="N46" s="1"/>
      <c r="O46" s="1"/>
      <c r="P46" s="1"/>
    </row>
    <row r="47" spans="1:16" ht="13.8" x14ac:dyDescent="0.25">
      <c r="A47" s="14"/>
      <c r="B47" s="14"/>
      <c r="C47" s="14"/>
      <c r="D47" s="14"/>
      <c r="E47" s="14"/>
      <c r="F47" s="14"/>
      <c r="G47" s="14"/>
      <c r="H47" s="14"/>
      <c r="I47" s="14"/>
      <c r="J47" s="14"/>
      <c r="K47" s="14"/>
      <c r="L47" s="14"/>
      <c r="M47" s="14"/>
      <c r="N47" s="1"/>
      <c r="O47" s="1"/>
      <c r="P47" s="1"/>
    </row>
    <row r="48" spans="1:16" ht="13.8" x14ac:dyDescent="0.25">
      <c r="A48" s="14"/>
      <c r="B48" s="14"/>
      <c r="C48" s="14"/>
      <c r="D48" s="14"/>
      <c r="E48" s="14"/>
      <c r="F48" s="14"/>
      <c r="G48" s="14"/>
      <c r="H48" s="14"/>
      <c r="I48" s="14"/>
      <c r="J48" s="14"/>
      <c r="K48" s="14"/>
      <c r="L48" s="14"/>
      <c r="M48" s="14"/>
      <c r="N48" s="1"/>
      <c r="O48" s="1"/>
      <c r="P48" s="1"/>
    </row>
    <row r="49" spans="1:16" ht="13.8" x14ac:dyDescent="0.25">
      <c r="A49" s="14"/>
      <c r="B49" s="14"/>
      <c r="C49" s="14"/>
      <c r="D49" s="14"/>
      <c r="E49" s="14"/>
      <c r="F49" s="14"/>
      <c r="G49" s="14"/>
      <c r="H49" s="14"/>
      <c r="I49" s="14"/>
      <c r="J49" s="14"/>
      <c r="K49" s="14"/>
      <c r="L49" s="14"/>
      <c r="M49" s="14"/>
      <c r="N49" s="1"/>
      <c r="O49" s="1"/>
      <c r="P49" s="1"/>
    </row>
    <row r="50" spans="1:16" ht="13.8" x14ac:dyDescent="0.25">
      <c r="A50" s="14"/>
      <c r="B50" s="14"/>
      <c r="C50" s="14"/>
      <c r="D50" s="14"/>
      <c r="E50" s="14"/>
      <c r="F50" s="14"/>
      <c r="G50" s="14"/>
      <c r="H50" s="14"/>
      <c r="I50" s="14"/>
      <c r="J50" s="14"/>
      <c r="K50" s="14"/>
      <c r="L50" s="14"/>
      <c r="M50" s="14"/>
      <c r="N50" s="1"/>
      <c r="O50" s="1"/>
      <c r="P50" s="1"/>
    </row>
    <row r="51" spans="1:16" ht="13.8" x14ac:dyDescent="0.25">
      <c r="A51" s="14"/>
      <c r="B51" s="14"/>
      <c r="C51" s="14"/>
      <c r="D51" s="14"/>
      <c r="E51" s="14"/>
      <c r="F51" s="14"/>
      <c r="G51" s="14"/>
      <c r="H51" s="14"/>
      <c r="I51" s="14"/>
      <c r="J51" s="14"/>
      <c r="K51" s="14"/>
      <c r="L51" s="14"/>
      <c r="M51" s="14"/>
      <c r="N51" s="1"/>
      <c r="O51" s="1"/>
      <c r="P51" s="1"/>
    </row>
    <row r="52" spans="1:16" ht="13.8" x14ac:dyDescent="0.25">
      <c r="A52" s="14"/>
      <c r="B52" s="14"/>
      <c r="C52" s="14"/>
      <c r="D52" s="14"/>
      <c r="E52" s="14"/>
      <c r="F52" s="14"/>
      <c r="G52" s="14"/>
      <c r="H52" s="14"/>
      <c r="I52" s="14"/>
      <c r="J52" s="14"/>
      <c r="K52" s="14"/>
      <c r="L52" s="14"/>
      <c r="M52" s="14"/>
      <c r="N52" s="1"/>
      <c r="O52" s="1"/>
      <c r="P52" s="1"/>
    </row>
    <row r="53" spans="1:16" ht="13.8" x14ac:dyDescent="0.25">
      <c r="A53" s="14"/>
      <c r="B53" s="14"/>
      <c r="C53" s="14"/>
      <c r="D53" s="14"/>
      <c r="E53" s="14"/>
      <c r="F53" s="14"/>
      <c r="G53" s="14"/>
      <c r="H53" s="14"/>
      <c r="I53" s="14"/>
      <c r="J53" s="14"/>
      <c r="K53" s="14"/>
      <c r="L53" s="14"/>
      <c r="M53" s="14"/>
      <c r="N53" s="1"/>
      <c r="O53" s="1"/>
      <c r="P53" s="1"/>
    </row>
    <row r="54" spans="1:16" ht="13.8" x14ac:dyDescent="0.25">
      <c r="A54" s="14"/>
      <c r="B54" s="14"/>
      <c r="C54" s="14"/>
      <c r="D54" s="14"/>
      <c r="E54" s="14"/>
      <c r="F54" s="14"/>
      <c r="G54" s="14"/>
      <c r="H54" s="14"/>
      <c r="I54" s="14"/>
      <c r="J54" s="14"/>
      <c r="K54" s="14"/>
      <c r="L54" s="14"/>
      <c r="M54" s="14"/>
      <c r="N54" s="1"/>
      <c r="O54" s="1"/>
      <c r="P54" s="1"/>
    </row>
    <row r="55" spans="1:16" ht="13.8" x14ac:dyDescent="0.25">
      <c r="A55" s="14"/>
      <c r="B55" s="14"/>
      <c r="C55" s="14"/>
      <c r="D55" s="14"/>
      <c r="E55" s="14"/>
      <c r="F55" s="14"/>
      <c r="G55" s="14"/>
      <c r="H55" s="14"/>
      <c r="I55" s="14"/>
      <c r="J55" s="14"/>
      <c r="K55" s="14"/>
      <c r="L55" s="14"/>
      <c r="M55" s="14"/>
      <c r="N55" s="1"/>
      <c r="O55" s="1"/>
      <c r="P55" s="1"/>
    </row>
    <row r="56" spans="1:16" ht="13.8" x14ac:dyDescent="0.25">
      <c r="A56" s="14"/>
      <c r="B56" s="14"/>
      <c r="C56" s="14"/>
      <c r="D56" s="14"/>
      <c r="E56" s="14"/>
      <c r="F56" s="14"/>
      <c r="G56" s="14"/>
      <c r="H56" s="14"/>
      <c r="I56" s="14"/>
      <c r="J56" s="14"/>
      <c r="K56" s="14"/>
      <c r="L56" s="14"/>
      <c r="M56" s="14"/>
      <c r="N56" s="1"/>
      <c r="O56" s="1"/>
      <c r="P56" s="1"/>
    </row>
    <row r="57" spans="1:16" ht="13.8" x14ac:dyDescent="0.25">
      <c r="A57" s="14"/>
      <c r="B57" s="14"/>
      <c r="C57" s="14"/>
      <c r="D57" s="14"/>
      <c r="E57" s="14"/>
      <c r="F57" s="14"/>
      <c r="G57" s="14"/>
      <c r="H57" s="14"/>
      <c r="I57" s="14"/>
      <c r="J57" s="14"/>
      <c r="K57" s="14"/>
      <c r="L57" s="14"/>
      <c r="M57" s="14"/>
      <c r="N57" s="1"/>
      <c r="O57" s="1"/>
      <c r="P57" s="1"/>
    </row>
    <row r="58" spans="1:16" ht="13.8" x14ac:dyDescent="0.25">
      <c r="A58" s="14"/>
      <c r="B58" s="14"/>
      <c r="C58" s="14"/>
      <c r="D58" s="14"/>
      <c r="E58" s="14"/>
      <c r="F58" s="14"/>
      <c r="G58" s="14"/>
      <c r="H58" s="14"/>
      <c r="I58" s="14"/>
      <c r="J58" s="14"/>
      <c r="K58" s="14"/>
      <c r="L58" s="14"/>
      <c r="M58" s="14"/>
      <c r="N58" s="1"/>
      <c r="O58" s="1"/>
      <c r="P58" s="1"/>
    </row>
    <row r="59" spans="1:16" ht="13.8" x14ac:dyDescent="0.25">
      <c r="A59" s="14"/>
      <c r="B59" s="14"/>
      <c r="C59" s="14"/>
      <c r="D59" s="14"/>
      <c r="E59" s="14"/>
      <c r="F59" s="14"/>
      <c r="G59" s="14"/>
      <c r="H59" s="14"/>
      <c r="I59" s="14"/>
      <c r="J59" s="14"/>
      <c r="K59" s="14"/>
      <c r="L59" s="14"/>
      <c r="M59" s="14"/>
      <c r="N59" s="1"/>
      <c r="O59" s="1"/>
      <c r="P59" s="1"/>
    </row>
    <row r="60" spans="1:16" ht="13.8" x14ac:dyDescent="0.25">
      <c r="A60" s="14"/>
      <c r="B60" s="14"/>
      <c r="C60" s="14"/>
      <c r="D60" s="14"/>
      <c r="E60" s="14"/>
      <c r="F60" s="14"/>
      <c r="G60" s="14"/>
      <c r="H60" s="14"/>
      <c r="I60" s="14"/>
      <c r="J60" s="14"/>
      <c r="K60" s="14"/>
      <c r="L60" s="14"/>
      <c r="M60" s="14"/>
      <c r="N60" s="1"/>
      <c r="O60" s="1"/>
      <c r="P60" s="1"/>
    </row>
    <row r="61" spans="1:16" ht="13.8" x14ac:dyDescent="0.25">
      <c r="A61" s="14"/>
      <c r="B61" s="14"/>
      <c r="C61" s="14"/>
      <c r="D61" s="14"/>
      <c r="E61" s="14"/>
      <c r="F61" s="14"/>
      <c r="G61" s="14"/>
      <c r="H61" s="14"/>
      <c r="I61" s="14"/>
      <c r="J61" s="14"/>
      <c r="K61" s="14"/>
      <c r="L61" s="14"/>
      <c r="M61" s="14"/>
      <c r="N61" s="1"/>
      <c r="O61" s="1"/>
      <c r="P61" s="1"/>
    </row>
    <row r="62" spans="1:16" ht="13.8" x14ac:dyDescent="0.25">
      <c r="A62" s="14"/>
      <c r="B62" s="14"/>
      <c r="C62" s="14"/>
      <c r="D62" s="14"/>
      <c r="E62" s="14"/>
      <c r="F62" s="14"/>
      <c r="G62" s="14"/>
      <c r="H62" s="14"/>
      <c r="I62" s="14"/>
      <c r="J62" s="14"/>
      <c r="K62" s="14"/>
      <c r="L62" s="14"/>
      <c r="M62" s="14"/>
      <c r="N62" s="1"/>
      <c r="O62" s="1"/>
      <c r="P62" s="1"/>
    </row>
    <row r="63" spans="1:16" ht="13.8" x14ac:dyDescent="0.25">
      <c r="A63" s="14"/>
      <c r="B63" s="14"/>
      <c r="C63" s="14"/>
      <c r="D63" s="14"/>
      <c r="E63" s="14"/>
      <c r="F63" s="14"/>
      <c r="G63" s="14"/>
      <c r="H63" s="14"/>
      <c r="I63" s="14"/>
      <c r="J63" s="14"/>
      <c r="K63" s="14"/>
      <c r="L63" s="14"/>
      <c r="M63" s="14"/>
      <c r="N63" s="1"/>
      <c r="O63" s="1"/>
      <c r="P63" s="1"/>
    </row>
    <row r="64" spans="1:16" ht="13.8" x14ac:dyDescent="0.25">
      <c r="A64" s="14"/>
      <c r="B64" s="14"/>
      <c r="C64" s="14"/>
      <c r="D64" s="14"/>
      <c r="E64" s="14"/>
      <c r="F64" s="14"/>
      <c r="G64" s="14"/>
      <c r="H64" s="14"/>
      <c r="I64" s="14"/>
      <c r="J64" s="14"/>
      <c r="K64" s="14"/>
      <c r="L64" s="14"/>
      <c r="M64" s="14"/>
      <c r="N64" s="1"/>
      <c r="O64" s="1"/>
      <c r="P64" s="1"/>
    </row>
    <row r="65" spans="1:16" ht="13.8" x14ac:dyDescent="0.25">
      <c r="A65" s="14"/>
      <c r="B65" s="14"/>
      <c r="C65" s="14"/>
      <c r="D65" s="14"/>
      <c r="E65" s="14"/>
      <c r="F65" s="14"/>
      <c r="G65" s="14"/>
      <c r="H65" s="14"/>
      <c r="I65" s="14"/>
      <c r="J65" s="14"/>
      <c r="K65" s="14"/>
      <c r="L65" s="14"/>
      <c r="M65" s="14"/>
      <c r="N65" s="1"/>
      <c r="O65" s="1"/>
      <c r="P65" s="1"/>
    </row>
    <row r="66" spans="1:16" ht="13.8" x14ac:dyDescent="0.25">
      <c r="A66" s="14"/>
      <c r="B66" s="14"/>
      <c r="C66" s="14"/>
      <c r="D66" s="14"/>
      <c r="E66" s="14"/>
      <c r="F66" s="14"/>
      <c r="G66" s="14"/>
      <c r="H66" s="14"/>
      <c r="I66" s="14"/>
      <c r="J66" s="14"/>
      <c r="K66" s="14"/>
      <c r="L66" s="14"/>
      <c r="M66" s="14"/>
      <c r="N66" s="1"/>
      <c r="O66" s="1"/>
      <c r="P66" s="1"/>
    </row>
    <row r="67" spans="1:16" ht="13.8" x14ac:dyDescent="0.25">
      <c r="A67" s="14"/>
      <c r="B67" s="14"/>
      <c r="C67" s="14"/>
      <c r="D67" s="14"/>
      <c r="E67" s="14"/>
      <c r="F67" s="14"/>
      <c r="G67" s="14"/>
      <c r="H67" s="14"/>
      <c r="I67" s="14"/>
      <c r="J67" s="14"/>
      <c r="K67" s="14"/>
      <c r="L67" s="14"/>
      <c r="M67" s="14"/>
      <c r="N67" s="1"/>
      <c r="O67" s="1"/>
      <c r="P67" s="1"/>
    </row>
    <row r="68" spans="1:16" ht="13.8" x14ac:dyDescent="0.25">
      <c r="A68" s="14"/>
      <c r="B68" s="14"/>
      <c r="C68" s="14"/>
      <c r="D68" s="14"/>
      <c r="E68" s="14"/>
      <c r="F68" s="14"/>
      <c r="G68" s="14"/>
      <c r="H68" s="14"/>
      <c r="I68" s="14"/>
      <c r="J68" s="14"/>
      <c r="K68" s="14"/>
      <c r="L68" s="14"/>
      <c r="M68" s="14"/>
      <c r="N68" s="1"/>
      <c r="O68" s="1"/>
      <c r="P68" s="1"/>
    </row>
    <row r="69" spans="1:16" ht="13.8" x14ac:dyDescent="0.25">
      <c r="A69" s="14"/>
      <c r="B69" s="14"/>
      <c r="C69" s="14"/>
      <c r="D69" s="14"/>
      <c r="E69" s="14"/>
      <c r="F69" s="14"/>
      <c r="G69" s="14"/>
      <c r="H69" s="14"/>
      <c r="I69" s="14"/>
      <c r="J69" s="14"/>
      <c r="K69" s="14"/>
      <c r="L69" s="14"/>
      <c r="M69" s="14"/>
      <c r="N69" s="1"/>
      <c r="O69" s="1"/>
      <c r="P69" s="1"/>
    </row>
    <row r="70" spans="1:16" ht="13.8" x14ac:dyDescent="0.25">
      <c r="A70" s="14"/>
      <c r="B70" s="14"/>
      <c r="C70" s="14"/>
      <c r="D70" s="14"/>
      <c r="E70" s="14"/>
      <c r="F70" s="14"/>
      <c r="G70" s="14"/>
      <c r="H70" s="14"/>
      <c r="I70" s="14"/>
      <c r="J70" s="14"/>
      <c r="K70" s="14"/>
      <c r="L70" s="14"/>
      <c r="M70" s="14"/>
      <c r="N70" s="1"/>
      <c r="O70" s="1"/>
      <c r="P70" s="1"/>
    </row>
    <row r="71" spans="1:16" ht="13.8" x14ac:dyDescent="0.25">
      <c r="A71" s="14"/>
      <c r="B71" s="14"/>
      <c r="C71" s="14"/>
      <c r="D71" s="14"/>
      <c r="E71" s="14"/>
      <c r="F71" s="14"/>
      <c r="G71" s="14"/>
      <c r="H71" s="14"/>
      <c r="I71" s="14"/>
      <c r="J71" s="14"/>
      <c r="K71" s="14"/>
      <c r="L71" s="14"/>
      <c r="M71" s="14"/>
      <c r="N71" s="1"/>
      <c r="O71" s="1"/>
      <c r="P71" s="1"/>
    </row>
    <row r="72" spans="1:16" ht="13.8" x14ac:dyDescent="0.25">
      <c r="A72" s="14"/>
      <c r="B72" s="14"/>
      <c r="C72" s="14"/>
      <c r="D72" s="14"/>
      <c r="E72" s="14"/>
      <c r="F72" s="14"/>
      <c r="G72" s="14"/>
      <c r="H72" s="14"/>
      <c r="I72" s="14"/>
      <c r="J72" s="14"/>
      <c r="K72" s="14"/>
      <c r="L72" s="14"/>
      <c r="M72" s="14"/>
      <c r="N72" s="1"/>
      <c r="O72" s="1"/>
      <c r="P72" s="1"/>
    </row>
    <row r="73" spans="1:16" ht="13.8" x14ac:dyDescent="0.25">
      <c r="A73" s="14"/>
      <c r="B73" s="14"/>
      <c r="C73" s="14"/>
      <c r="D73" s="14"/>
      <c r="E73" s="14"/>
      <c r="F73" s="14"/>
      <c r="G73" s="14"/>
      <c r="H73" s="14"/>
      <c r="I73" s="14"/>
      <c r="J73" s="14"/>
      <c r="K73" s="14"/>
      <c r="L73" s="14"/>
      <c r="M73" s="14"/>
      <c r="N73" s="1"/>
      <c r="O73" s="1"/>
      <c r="P73" s="1"/>
    </row>
    <row r="74" spans="1:16" ht="13.8" x14ac:dyDescent="0.25">
      <c r="A74" s="14"/>
      <c r="B74" s="14"/>
      <c r="C74" s="14"/>
      <c r="D74" s="14"/>
      <c r="E74" s="14"/>
      <c r="F74" s="14"/>
      <c r="G74" s="14"/>
      <c r="H74" s="14"/>
      <c r="I74" s="14"/>
      <c r="J74" s="14"/>
      <c r="K74" s="14"/>
      <c r="L74" s="14"/>
      <c r="M74" s="14"/>
      <c r="N74" s="1"/>
      <c r="O74" s="1"/>
      <c r="P74" s="1"/>
    </row>
    <row r="75" spans="1:16" ht="13.8" x14ac:dyDescent="0.25">
      <c r="A75" s="14"/>
      <c r="B75" s="14"/>
      <c r="C75" s="14"/>
      <c r="D75" s="14"/>
      <c r="E75" s="14"/>
      <c r="F75" s="14"/>
      <c r="G75" s="14"/>
      <c r="H75" s="14"/>
      <c r="I75" s="14"/>
      <c r="J75" s="14"/>
      <c r="K75" s="14"/>
      <c r="L75" s="14"/>
      <c r="M75" s="14"/>
      <c r="N75" s="1"/>
      <c r="O75" s="1"/>
      <c r="P75" s="1"/>
    </row>
    <row r="76" spans="1:16" ht="13.8" x14ac:dyDescent="0.25">
      <c r="A76" s="14"/>
      <c r="B76" s="14"/>
      <c r="C76" s="14"/>
      <c r="D76" s="14"/>
      <c r="E76" s="14"/>
      <c r="F76" s="14"/>
      <c r="G76" s="14"/>
      <c r="H76" s="14"/>
      <c r="I76" s="14"/>
      <c r="J76" s="14"/>
      <c r="K76" s="14"/>
      <c r="L76" s="14"/>
      <c r="M76" s="14"/>
      <c r="N76" s="1"/>
      <c r="O76" s="1"/>
      <c r="P76" s="1"/>
    </row>
    <row r="77" spans="1:16" ht="13.8" x14ac:dyDescent="0.25">
      <c r="A77" s="14"/>
      <c r="B77" s="14"/>
      <c r="C77" s="14"/>
      <c r="D77" s="14"/>
      <c r="E77" s="14"/>
      <c r="F77" s="14"/>
      <c r="G77" s="14"/>
      <c r="H77" s="14"/>
      <c r="I77" s="14"/>
      <c r="J77" s="14"/>
      <c r="K77" s="14"/>
      <c r="L77" s="14"/>
      <c r="M77" s="14"/>
      <c r="N77" s="1"/>
      <c r="O77" s="1"/>
      <c r="P77" s="1"/>
    </row>
    <row r="78" spans="1:16" ht="13.8" x14ac:dyDescent="0.25">
      <c r="A78" s="14"/>
      <c r="B78" s="14"/>
      <c r="C78" s="14"/>
      <c r="D78" s="14"/>
      <c r="E78" s="14"/>
      <c r="F78" s="14"/>
      <c r="G78" s="14"/>
      <c r="H78" s="14"/>
      <c r="I78" s="14"/>
      <c r="J78" s="14"/>
      <c r="K78" s="14"/>
      <c r="L78" s="14"/>
      <c r="M78" s="14"/>
      <c r="N78" s="1"/>
      <c r="O78" s="1"/>
      <c r="P78" s="1"/>
    </row>
    <row r="79" spans="1:16" ht="13.8" x14ac:dyDescent="0.25">
      <c r="A79" s="14"/>
      <c r="B79" s="14"/>
      <c r="C79" s="14"/>
      <c r="D79" s="14"/>
      <c r="E79" s="14"/>
      <c r="F79" s="14"/>
      <c r="G79" s="14"/>
      <c r="H79" s="14"/>
      <c r="I79" s="14"/>
      <c r="J79" s="14"/>
      <c r="K79" s="14"/>
      <c r="L79" s="14"/>
      <c r="M79" s="14"/>
      <c r="N79" s="1"/>
      <c r="O79" s="1"/>
      <c r="P79" s="1"/>
    </row>
    <row r="80" spans="1:16" ht="13.8" x14ac:dyDescent="0.25">
      <c r="A80" s="14"/>
      <c r="B80" s="14"/>
      <c r="C80" s="14"/>
      <c r="D80" s="14"/>
      <c r="E80" s="14"/>
      <c r="F80" s="14"/>
      <c r="G80" s="14"/>
      <c r="H80" s="14"/>
      <c r="I80" s="14"/>
      <c r="J80" s="14"/>
      <c r="K80" s="14"/>
      <c r="L80" s="14"/>
      <c r="M80" s="14"/>
      <c r="N80" s="1"/>
      <c r="O80" s="1"/>
      <c r="P80" s="1"/>
    </row>
    <row r="81" spans="1:16" ht="13.8" x14ac:dyDescent="0.25">
      <c r="A81" s="14"/>
      <c r="B81" s="14"/>
      <c r="C81" s="14"/>
      <c r="D81" s="14"/>
      <c r="E81" s="14"/>
      <c r="F81" s="14"/>
      <c r="G81" s="14"/>
      <c r="H81" s="14"/>
      <c r="I81" s="14"/>
      <c r="J81" s="14"/>
      <c r="K81" s="14"/>
      <c r="L81" s="14"/>
      <c r="M81" s="14"/>
      <c r="N81" s="1"/>
      <c r="O81" s="1"/>
      <c r="P81" s="1"/>
    </row>
    <row r="82" spans="1:16" ht="13.8" x14ac:dyDescent="0.25">
      <c r="A82" s="14"/>
      <c r="B82" s="14"/>
      <c r="C82" s="14"/>
      <c r="D82" s="14"/>
      <c r="E82" s="14"/>
      <c r="F82" s="14"/>
      <c r="G82" s="14"/>
      <c r="H82" s="14"/>
      <c r="I82" s="14"/>
      <c r="J82" s="14"/>
      <c r="K82" s="14"/>
      <c r="L82" s="14"/>
      <c r="M82" s="14"/>
      <c r="N82" s="1"/>
      <c r="O82" s="1"/>
      <c r="P82" s="1"/>
    </row>
    <row r="83" spans="1:16" ht="13.8" x14ac:dyDescent="0.25">
      <c r="A83" s="14"/>
      <c r="B83" s="14"/>
      <c r="C83" s="14"/>
      <c r="D83" s="14"/>
      <c r="E83" s="14"/>
      <c r="F83" s="14"/>
      <c r="G83" s="14"/>
      <c r="H83" s="14"/>
      <c r="I83" s="14"/>
      <c r="J83" s="14"/>
      <c r="K83" s="14"/>
      <c r="L83" s="14"/>
      <c r="M83" s="14"/>
      <c r="N83" s="1"/>
      <c r="O83" s="1"/>
      <c r="P83" s="1"/>
    </row>
    <row r="84" spans="1:16" ht="13.8" x14ac:dyDescent="0.25">
      <c r="A84" s="14"/>
      <c r="B84" s="14"/>
      <c r="C84" s="14"/>
      <c r="D84" s="14"/>
      <c r="E84" s="14"/>
      <c r="F84" s="14"/>
      <c r="G84" s="14"/>
      <c r="H84" s="14"/>
      <c r="I84" s="14"/>
      <c r="J84" s="14"/>
      <c r="K84" s="14"/>
      <c r="L84" s="14"/>
      <c r="M84" s="14"/>
      <c r="N84" s="1"/>
      <c r="O84" s="1"/>
      <c r="P84" s="1"/>
    </row>
    <row r="85" spans="1:16" ht="13.8" x14ac:dyDescent="0.25">
      <c r="A85" s="14"/>
      <c r="B85" s="14"/>
      <c r="C85" s="14"/>
      <c r="D85" s="14"/>
      <c r="E85" s="14"/>
      <c r="F85" s="14"/>
      <c r="G85" s="14"/>
      <c r="H85" s="14"/>
      <c r="I85" s="14"/>
      <c r="J85" s="14"/>
      <c r="K85" s="14"/>
      <c r="L85" s="14"/>
      <c r="M85" s="14"/>
      <c r="N85" s="1"/>
      <c r="O85" s="1"/>
      <c r="P85" s="1"/>
    </row>
    <row r="86" spans="1:16" ht="13.8" x14ac:dyDescent="0.25">
      <c r="A86" s="14"/>
      <c r="B86" s="14"/>
      <c r="C86" s="14"/>
      <c r="D86" s="14"/>
      <c r="E86" s="14"/>
      <c r="F86" s="14"/>
      <c r="G86" s="14"/>
      <c r="H86" s="14"/>
      <c r="I86" s="14"/>
      <c r="J86" s="14"/>
      <c r="K86" s="14"/>
      <c r="L86" s="14"/>
      <c r="M86" s="14"/>
      <c r="N86" s="1"/>
      <c r="O86" s="1"/>
      <c r="P86" s="1"/>
    </row>
    <row r="87" spans="1:16" ht="13.8" x14ac:dyDescent="0.25">
      <c r="A87" s="14"/>
      <c r="B87" s="14"/>
      <c r="C87" s="14"/>
      <c r="D87" s="14"/>
      <c r="E87" s="14"/>
      <c r="F87" s="14"/>
      <c r="G87" s="14"/>
      <c r="H87" s="14"/>
      <c r="I87" s="14"/>
      <c r="J87" s="14"/>
      <c r="K87" s="14"/>
      <c r="L87" s="14"/>
      <c r="M87" s="14"/>
      <c r="N87" s="1"/>
      <c r="O87" s="1"/>
      <c r="P87" s="1"/>
    </row>
    <row r="88" spans="1:16" ht="13.8" x14ac:dyDescent="0.25">
      <c r="A88" s="14"/>
      <c r="B88" s="14"/>
      <c r="C88" s="14"/>
      <c r="D88" s="14"/>
      <c r="E88" s="14"/>
      <c r="F88" s="14"/>
      <c r="G88" s="14"/>
      <c r="H88" s="14"/>
      <c r="I88" s="14"/>
      <c r="J88" s="14"/>
      <c r="K88" s="14"/>
      <c r="L88" s="14"/>
      <c r="M88" s="14"/>
      <c r="N88" s="1"/>
      <c r="O88" s="1"/>
      <c r="P88" s="1"/>
    </row>
    <row r="89" spans="1:16" ht="13.8" x14ac:dyDescent="0.25">
      <c r="A89" s="14"/>
      <c r="B89" s="14"/>
      <c r="C89" s="14"/>
      <c r="D89" s="14"/>
      <c r="E89" s="14"/>
      <c r="F89" s="14"/>
      <c r="G89" s="14"/>
      <c r="H89" s="14"/>
      <c r="I89" s="14"/>
      <c r="J89" s="14"/>
      <c r="K89" s="14"/>
      <c r="L89" s="14"/>
      <c r="M89" s="14"/>
      <c r="N89" s="1"/>
      <c r="O89" s="1"/>
      <c r="P89" s="1"/>
    </row>
    <row r="90" spans="1:16" ht="13.8" x14ac:dyDescent="0.3">
      <c r="M90" s="15"/>
    </row>
    <row r="91" spans="1:16" ht="13.8" x14ac:dyDescent="0.3">
      <c r="M91" s="15"/>
    </row>
    <row r="92" spans="1:16" ht="13.8" x14ac:dyDescent="0.3">
      <c r="M92" s="15"/>
    </row>
    <row r="93" spans="1:16" ht="13.8" x14ac:dyDescent="0.3">
      <c r="M93" s="15"/>
    </row>
    <row r="94" spans="1:16" ht="13.8" x14ac:dyDescent="0.3">
      <c r="M94" s="15"/>
    </row>
    <row r="95" spans="1:16" ht="13.8" x14ac:dyDescent="0.3">
      <c r="M95" s="15"/>
    </row>
    <row r="96" spans="1:16" ht="13.8" x14ac:dyDescent="0.3">
      <c r="M96" s="15"/>
    </row>
    <row r="97" spans="13:13" ht="13.8" x14ac:dyDescent="0.3">
      <c r="M97" s="15"/>
    </row>
    <row r="98" spans="13:13" ht="13.8" x14ac:dyDescent="0.3">
      <c r="M98" s="15"/>
    </row>
    <row r="99" spans="13:13" ht="13.8" x14ac:dyDescent="0.3">
      <c r="M99" s="15"/>
    </row>
    <row r="100" spans="13:13" ht="13.8" x14ac:dyDescent="0.3">
      <c r="M100" s="15"/>
    </row>
    <row r="101" spans="13:13" ht="13.8" x14ac:dyDescent="0.3">
      <c r="M101" s="15"/>
    </row>
    <row r="102" spans="13:13" ht="13.8" x14ac:dyDescent="0.3">
      <c r="M102" s="15"/>
    </row>
    <row r="103" spans="13:13" ht="13.8" x14ac:dyDescent="0.3">
      <c r="M103" s="15"/>
    </row>
    <row r="104" spans="13:13" ht="13.8" x14ac:dyDescent="0.3">
      <c r="M104" s="15"/>
    </row>
    <row r="105" spans="13:13" ht="13.8" x14ac:dyDescent="0.3">
      <c r="M105" s="15"/>
    </row>
    <row r="106" spans="13:13" ht="13.8" x14ac:dyDescent="0.3">
      <c r="M106" s="15"/>
    </row>
    <row r="107" spans="13:13" ht="13.8" x14ac:dyDescent="0.3">
      <c r="M107" s="15"/>
    </row>
    <row r="108" spans="13:13" ht="13.8" x14ac:dyDescent="0.3">
      <c r="M108" s="15"/>
    </row>
    <row r="109" spans="13:13" ht="13.8" x14ac:dyDescent="0.3">
      <c r="M109" s="15"/>
    </row>
    <row r="110" spans="13:13" ht="13.8" x14ac:dyDescent="0.3">
      <c r="M110" s="15"/>
    </row>
    <row r="111" spans="13:13" ht="13.8" x14ac:dyDescent="0.3">
      <c r="M111" s="15"/>
    </row>
    <row r="112" spans="13:13" ht="13.8" x14ac:dyDescent="0.3">
      <c r="M112" s="15"/>
    </row>
    <row r="113" spans="13:13" ht="13.8" x14ac:dyDescent="0.3">
      <c r="M113" s="15"/>
    </row>
    <row r="114" spans="13:13" ht="13.8" x14ac:dyDescent="0.3">
      <c r="M114" s="15"/>
    </row>
    <row r="115" spans="13:13" ht="13.8" x14ac:dyDescent="0.3">
      <c r="M115" s="15"/>
    </row>
    <row r="116" spans="13:13" ht="13.8" x14ac:dyDescent="0.3">
      <c r="M116" s="15"/>
    </row>
    <row r="117" spans="13:13" ht="13.8" x14ac:dyDescent="0.3">
      <c r="M117" s="15"/>
    </row>
    <row r="118" spans="13:13" ht="13.8" x14ac:dyDescent="0.3">
      <c r="M118" s="15"/>
    </row>
    <row r="119" spans="13:13" ht="13.8" x14ac:dyDescent="0.3">
      <c r="M119" s="15"/>
    </row>
    <row r="120" spans="13:13" ht="13.8" x14ac:dyDescent="0.3">
      <c r="M120" s="15"/>
    </row>
    <row r="121" spans="13:13" ht="13.8" x14ac:dyDescent="0.3">
      <c r="M121" s="15"/>
    </row>
    <row r="122" spans="13:13" ht="13.8" x14ac:dyDescent="0.3">
      <c r="M122" s="15"/>
    </row>
    <row r="123" spans="13:13" ht="13.8" x14ac:dyDescent="0.3">
      <c r="M123" s="15"/>
    </row>
    <row r="124" spans="13:13" ht="13.8" x14ac:dyDescent="0.3">
      <c r="M124" s="15"/>
    </row>
    <row r="125" spans="13:13" ht="13.8" x14ac:dyDescent="0.3">
      <c r="M125" s="15"/>
    </row>
    <row r="126" spans="13:13" ht="13.8" x14ac:dyDescent="0.3">
      <c r="M126" s="15"/>
    </row>
    <row r="127" spans="13:13" ht="13.8" x14ac:dyDescent="0.3">
      <c r="M127" s="15"/>
    </row>
    <row r="128" spans="13:13" ht="13.8" x14ac:dyDescent="0.3">
      <c r="M128" s="15"/>
    </row>
    <row r="129" spans="13:13" ht="13.8" x14ac:dyDescent="0.3">
      <c r="M129" s="15"/>
    </row>
    <row r="130" spans="13:13" ht="13.8" x14ac:dyDescent="0.3">
      <c r="M130" s="15"/>
    </row>
    <row r="131" spans="13:13" ht="13.8" x14ac:dyDescent="0.3">
      <c r="M131" s="15"/>
    </row>
    <row r="132" spans="13:13" ht="13.8" x14ac:dyDescent="0.3">
      <c r="M132" s="15"/>
    </row>
    <row r="133" spans="13:13" ht="13.8" x14ac:dyDescent="0.3">
      <c r="M133" s="15"/>
    </row>
    <row r="134" spans="13:13" ht="13.8" x14ac:dyDescent="0.3">
      <c r="M134" s="15"/>
    </row>
    <row r="135" spans="13:13" ht="13.8" x14ac:dyDescent="0.3">
      <c r="M135" s="15"/>
    </row>
    <row r="136" spans="13:13" ht="13.8" x14ac:dyDescent="0.3">
      <c r="M136" s="15"/>
    </row>
    <row r="137" spans="13:13" ht="13.8" x14ac:dyDescent="0.3">
      <c r="M137" s="15"/>
    </row>
    <row r="138" spans="13:13" ht="13.8" x14ac:dyDescent="0.3">
      <c r="M138" s="15"/>
    </row>
    <row r="139" spans="13:13" ht="13.8" x14ac:dyDescent="0.3">
      <c r="M139" s="15"/>
    </row>
    <row r="140" spans="13:13" ht="13.8" x14ac:dyDescent="0.3">
      <c r="M140" s="15"/>
    </row>
    <row r="141" spans="13:13" ht="13.8" x14ac:dyDescent="0.3">
      <c r="M141" s="15"/>
    </row>
    <row r="142" spans="13:13" ht="13.8" x14ac:dyDescent="0.3">
      <c r="M142" s="15"/>
    </row>
    <row r="143" spans="13:13" ht="13.8" x14ac:dyDescent="0.3">
      <c r="M143" s="15"/>
    </row>
    <row r="144" spans="13:13" ht="13.8" x14ac:dyDescent="0.3">
      <c r="M144" s="15"/>
    </row>
    <row r="145" spans="13:13" ht="13.8" x14ac:dyDescent="0.3">
      <c r="M145" s="15"/>
    </row>
    <row r="146" spans="13:13" ht="13.8" x14ac:dyDescent="0.3">
      <c r="M146" s="15"/>
    </row>
    <row r="147" spans="13:13" ht="13.8" x14ac:dyDescent="0.3">
      <c r="M147" s="15"/>
    </row>
    <row r="148" spans="13:13" ht="13.8" x14ac:dyDescent="0.3">
      <c r="M148" s="15"/>
    </row>
    <row r="149" spans="13:13" ht="13.8" x14ac:dyDescent="0.3">
      <c r="M149" s="15"/>
    </row>
    <row r="150" spans="13:13" ht="13.8" x14ac:dyDescent="0.3">
      <c r="M150" s="15"/>
    </row>
    <row r="151" spans="13:13" ht="13.8" x14ac:dyDescent="0.3">
      <c r="M151" s="15"/>
    </row>
    <row r="152" spans="13:13" ht="13.8" x14ac:dyDescent="0.3">
      <c r="M152" s="15"/>
    </row>
    <row r="153" spans="13:13" ht="13.8" x14ac:dyDescent="0.3">
      <c r="M153" s="15"/>
    </row>
    <row r="154" spans="13:13" ht="13.8" x14ac:dyDescent="0.3">
      <c r="M154" s="15"/>
    </row>
    <row r="155" spans="13:13" ht="13.8" x14ac:dyDescent="0.3">
      <c r="M155" s="15"/>
    </row>
    <row r="156" spans="13:13" ht="13.8" x14ac:dyDescent="0.3">
      <c r="M156" s="15"/>
    </row>
    <row r="157" spans="13:13" ht="13.8" x14ac:dyDescent="0.3">
      <c r="M157" s="15"/>
    </row>
    <row r="158" spans="13:13" ht="13.8" x14ac:dyDescent="0.3">
      <c r="M158" s="15"/>
    </row>
    <row r="159" spans="13:13" ht="13.8" x14ac:dyDescent="0.3">
      <c r="M159" s="15"/>
    </row>
    <row r="160" spans="13:13" ht="13.8" x14ac:dyDescent="0.3">
      <c r="M160" s="15"/>
    </row>
    <row r="161" spans="13:13" ht="13.8" x14ac:dyDescent="0.3">
      <c r="M161" s="15"/>
    </row>
    <row r="162" spans="13:13" ht="13.8" x14ac:dyDescent="0.3">
      <c r="M162" s="15"/>
    </row>
    <row r="163" spans="13:13" ht="13.8" x14ac:dyDescent="0.3">
      <c r="M163" s="15"/>
    </row>
    <row r="164" spans="13:13" ht="13.8" x14ac:dyDescent="0.3">
      <c r="M164" s="15"/>
    </row>
    <row r="165" spans="13:13" ht="13.8" x14ac:dyDescent="0.3">
      <c r="M165" s="15"/>
    </row>
    <row r="166" spans="13:13" ht="13.8" x14ac:dyDescent="0.3">
      <c r="M166" s="15"/>
    </row>
    <row r="167" spans="13:13" ht="13.8" x14ac:dyDescent="0.3">
      <c r="M167" s="15"/>
    </row>
    <row r="168" spans="13:13" ht="13.8" x14ac:dyDescent="0.3">
      <c r="M168" s="15"/>
    </row>
    <row r="169" spans="13:13" ht="13.8" x14ac:dyDescent="0.3">
      <c r="M169" s="15"/>
    </row>
    <row r="170" spans="13:13" ht="13.8" x14ac:dyDescent="0.3">
      <c r="M170" s="15"/>
    </row>
    <row r="171" spans="13:13" ht="13.8" x14ac:dyDescent="0.3">
      <c r="M171" s="15"/>
    </row>
    <row r="172" spans="13:13" ht="13.8" x14ac:dyDescent="0.3">
      <c r="M172" s="15"/>
    </row>
    <row r="173" spans="13:13" ht="13.8" x14ac:dyDescent="0.3">
      <c r="M173" s="15"/>
    </row>
    <row r="174" spans="13:13" ht="13.8" x14ac:dyDescent="0.3">
      <c r="M174" s="15"/>
    </row>
    <row r="175" spans="13:13" ht="13.8" x14ac:dyDescent="0.3">
      <c r="M175" s="15"/>
    </row>
    <row r="176" spans="13:13" ht="13.8" x14ac:dyDescent="0.3">
      <c r="M176" s="15"/>
    </row>
    <row r="177" spans="13:13" ht="13.8" x14ac:dyDescent="0.3">
      <c r="M177" s="15"/>
    </row>
    <row r="178" spans="13:13" ht="13.8" x14ac:dyDescent="0.3">
      <c r="M178" s="15"/>
    </row>
    <row r="179" spans="13:13" ht="13.8" x14ac:dyDescent="0.3">
      <c r="M179" s="15"/>
    </row>
    <row r="180" spans="13:13" ht="13.8" x14ac:dyDescent="0.3">
      <c r="M180" s="15"/>
    </row>
    <row r="181" spans="13:13" ht="13.8" x14ac:dyDescent="0.3">
      <c r="M181" s="15"/>
    </row>
    <row r="182" spans="13:13" ht="13.8" x14ac:dyDescent="0.3">
      <c r="M182" s="15"/>
    </row>
    <row r="183" spans="13:13" ht="13.8" x14ac:dyDescent="0.3">
      <c r="M183" s="15"/>
    </row>
    <row r="184" spans="13:13" ht="13.8" x14ac:dyDescent="0.3">
      <c r="M184" s="15"/>
    </row>
    <row r="185" spans="13:13" ht="13.8" x14ac:dyDescent="0.3">
      <c r="M185" s="15"/>
    </row>
    <row r="186" spans="13:13" ht="13.8" x14ac:dyDescent="0.3">
      <c r="M186" s="15"/>
    </row>
    <row r="187" spans="13:13" ht="13.8" x14ac:dyDescent="0.3">
      <c r="M187" s="15"/>
    </row>
    <row r="188" spans="13:13" ht="13.8" x14ac:dyDescent="0.3">
      <c r="M188" s="15"/>
    </row>
    <row r="189" spans="13:13" ht="13.8" x14ac:dyDescent="0.3">
      <c r="M189" s="15"/>
    </row>
    <row r="190" spans="13:13" ht="13.8" x14ac:dyDescent="0.3">
      <c r="M190" s="15"/>
    </row>
    <row r="191" spans="13:13" ht="13.8" x14ac:dyDescent="0.3">
      <c r="M191" s="15"/>
    </row>
    <row r="192" spans="13:13" ht="13.8" x14ac:dyDescent="0.3">
      <c r="M192" s="15"/>
    </row>
    <row r="193" spans="13:13" ht="13.8" x14ac:dyDescent="0.3">
      <c r="M193" s="15"/>
    </row>
    <row r="194" spans="13:13" ht="13.8" x14ac:dyDescent="0.3">
      <c r="M194" s="15"/>
    </row>
    <row r="195" spans="13:13" ht="13.8" x14ac:dyDescent="0.3">
      <c r="M195" s="15"/>
    </row>
    <row r="196" spans="13:13" ht="13.8" x14ac:dyDescent="0.3">
      <c r="M196" s="15"/>
    </row>
    <row r="197" spans="13:13" ht="13.8" x14ac:dyDescent="0.3">
      <c r="M197" s="15"/>
    </row>
    <row r="198" spans="13:13" ht="13.8" x14ac:dyDescent="0.3">
      <c r="M198" s="15"/>
    </row>
    <row r="199" spans="13:13" ht="13.8" x14ac:dyDescent="0.3">
      <c r="M199" s="15"/>
    </row>
    <row r="200" spans="13:13" ht="13.8" x14ac:dyDescent="0.3">
      <c r="M200" s="15"/>
    </row>
    <row r="201" spans="13:13" ht="13.8" x14ac:dyDescent="0.3">
      <c r="M201" s="15"/>
    </row>
    <row r="202" spans="13:13" ht="13.8" x14ac:dyDescent="0.3">
      <c r="M202" s="15"/>
    </row>
    <row r="203" spans="13:13" ht="13.8" x14ac:dyDescent="0.3">
      <c r="M203" s="15"/>
    </row>
    <row r="204" spans="13:13" ht="13.8" x14ac:dyDescent="0.3">
      <c r="M204" s="15"/>
    </row>
    <row r="205" spans="13:13" ht="13.8" x14ac:dyDescent="0.3">
      <c r="M205" s="15"/>
    </row>
    <row r="206" spans="13:13" ht="13.8" x14ac:dyDescent="0.3">
      <c r="M206" s="15"/>
    </row>
    <row r="207" spans="13:13" ht="13.8" x14ac:dyDescent="0.3">
      <c r="M207" s="15"/>
    </row>
    <row r="208" spans="13:13" ht="13.8" x14ac:dyDescent="0.3">
      <c r="M208" s="15"/>
    </row>
    <row r="209" spans="13:13" ht="13.8" x14ac:dyDescent="0.3">
      <c r="M209" s="15"/>
    </row>
    <row r="210" spans="13:13" ht="13.8" x14ac:dyDescent="0.3">
      <c r="M210" s="15"/>
    </row>
    <row r="211" spans="13:13" ht="13.8" x14ac:dyDescent="0.3">
      <c r="M211" s="15"/>
    </row>
    <row r="212" spans="13:13" ht="13.8" x14ac:dyDescent="0.3">
      <c r="M212" s="15"/>
    </row>
    <row r="213" spans="13:13" ht="13.8" x14ac:dyDescent="0.3">
      <c r="M213" s="15"/>
    </row>
    <row r="214" spans="13:13" ht="13.8" x14ac:dyDescent="0.3">
      <c r="M214" s="15"/>
    </row>
    <row r="215" spans="13:13" ht="13.8" x14ac:dyDescent="0.3">
      <c r="M215" s="15"/>
    </row>
    <row r="216" spans="13:13" ht="13.8" x14ac:dyDescent="0.3">
      <c r="M216" s="15"/>
    </row>
    <row r="217" spans="13:13" ht="13.8" x14ac:dyDescent="0.3">
      <c r="M217" s="15"/>
    </row>
    <row r="218" spans="13:13" ht="13.8" x14ac:dyDescent="0.3">
      <c r="M218" s="15"/>
    </row>
    <row r="219" spans="13:13" ht="13.8" x14ac:dyDescent="0.3">
      <c r="M219" s="15"/>
    </row>
    <row r="220" spans="13:13" ht="13.8" x14ac:dyDescent="0.3">
      <c r="M220" s="15"/>
    </row>
    <row r="221" spans="13:13" ht="13.8" x14ac:dyDescent="0.3">
      <c r="M221" s="15"/>
    </row>
    <row r="222" spans="13:13" ht="13.8" x14ac:dyDescent="0.3">
      <c r="M222" s="15"/>
    </row>
    <row r="223" spans="13:13" ht="13.8" x14ac:dyDescent="0.3">
      <c r="M223" s="15"/>
    </row>
    <row r="224" spans="13:13" ht="13.8" x14ac:dyDescent="0.3">
      <c r="M224" s="15"/>
    </row>
    <row r="225" spans="13:13" ht="13.8" x14ac:dyDescent="0.3">
      <c r="M225" s="15"/>
    </row>
    <row r="226" spans="13:13" ht="13.8" x14ac:dyDescent="0.3">
      <c r="M226" s="15"/>
    </row>
    <row r="227" spans="13:13" ht="13.8" x14ac:dyDescent="0.3">
      <c r="M227" s="15"/>
    </row>
    <row r="228" spans="13:13" ht="13.8" x14ac:dyDescent="0.3">
      <c r="M228" s="15"/>
    </row>
    <row r="229" spans="13:13" ht="13.8" x14ac:dyDescent="0.3">
      <c r="M229" s="15"/>
    </row>
    <row r="230" spans="13:13" ht="13.8" x14ac:dyDescent="0.3">
      <c r="M230" s="15"/>
    </row>
    <row r="231" spans="13:13" ht="13.8" x14ac:dyDescent="0.3">
      <c r="M231" s="15"/>
    </row>
    <row r="232" spans="13:13" ht="13.8" x14ac:dyDescent="0.3">
      <c r="M232" s="15"/>
    </row>
    <row r="233" spans="13:13" ht="13.8" x14ac:dyDescent="0.3">
      <c r="M233" s="15"/>
    </row>
    <row r="234" spans="13:13" ht="13.8" x14ac:dyDescent="0.3">
      <c r="M234" s="15"/>
    </row>
    <row r="235" spans="13:13" ht="13.8" x14ac:dyDescent="0.3">
      <c r="M235" s="15"/>
    </row>
    <row r="236" spans="13:13" ht="13.8" x14ac:dyDescent="0.3">
      <c r="M236" s="15"/>
    </row>
    <row r="237" spans="13:13" ht="13.8" x14ac:dyDescent="0.3">
      <c r="M237" s="15"/>
    </row>
    <row r="238" spans="13:13" ht="13.8" x14ac:dyDescent="0.3">
      <c r="M238" s="15"/>
    </row>
    <row r="239" spans="13:13" ht="13.8" x14ac:dyDescent="0.3">
      <c r="M239" s="15"/>
    </row>
    <row r="240" spans="13:13" ht="13.8" x14ac:dyDescent="0.3">
      <c r="M240" s="15"/>
    </row>
    <row r="241" spans="13:13" ht="13.8" x14ac:dyDescent="0.3">
      <c r="M241" s="15"/>
    </row>
    <row r="242" spans="13:13" ht="13.8" x14ac:dyDescent="0.3">
      <c r="M242" s="15"/>
    </row>
    <row r="243" spans="13:13" ht="13.8" x14ac:dyDescent="0.3">
      <c r="M243" s="15"/>
    </row>
    <row r="244" spans="13:13" ht="13.8" x14ac:dyDescent="0.3">
      <c r="M244" s="15"/>
    </row>
    <row r="245" spans="13:13" ht="13.8" x14ac:dyDescent="0.3">
      <c r="M245" s="15"/>
    </row>
    <row r="246" spans="13:13" ht="13.8" x14ac:dyDescent="0.3">
      <c r="M246" s="15"/>
    </row>
    <row r="247" spans="13:13" ht="13.8" x14ac:dyDescent="0.3">
      <c r="M247" s="15"/>
    </row>
    <row r="248" spans="13:13" ht="13.8" x14ac:dyDescent="0.3">
      <c r="M248" s="15"/>
    </row>
    <row r="249" spans="13:13" ht="13.8" x14ac:dyDescent="0.3">
      <c r="M249" s="15"/>
    </row>
    <row r="250" spans="13:13" ht="13.8" x14ac:dyDescent="0.3">
      <c r="M250" s="15"/>
    </row>
    <row r="251" spans="13:13" ht="13.8" x14ac:dyDescent="0.3">
      <c r="M251" s="15"/>
    </row>
    <row r="252" spans="13:13" ht="13.8" x14ac:dyDescent="0.3">
      <c r="M252" s="15"/>
    </row>
    <row r="253" spans="13:13" ht="13.8" x14ac:dyDescent="0.3">
      <c r="M253" s="15"/>
    </row>
    <row r="254" spans="13:13" ht="13.8" x14ac:dyDescent="0.3">
      <c r="M254" s="15"/>
    </row>
    <row r="255" spans="13:13" ht="13.8" x14ac:dyDescent="0.3">
      <c r="M255" s="15"/>
    </row>
    <row r="256" spans="13:13" ht="13.8" x14ac:dyDescent="0.3">
      <c r="M256" s="15"/>
    </row>
    <row r="257" spans="13:13" ht="13.8" x14ac:dyDescent="0.3">
      <c r="M257" s="15"/>
    </row>
    <row r="258" spans="13:13" ht="13.8" x14ac:dyDescent="0.3">
      <c r="M258" s="15"/>
    </row>
    <row r="259" spans="13:13" ht="13.8" x14ac:dyDescent="0.3">
      <c r="M259" s="15"/>
    </row>
    <row r="260" spans="13:13" ht="13.8" x14ac:dyDescent="0.3">
      <c r="M260" s="15"/>
    </row>
    <row r="261" spans="13:13" ht="13.8" x14ac:dyDescent="0.3">
      <c r="M261" s="15"/>
    </row>
    <row r="262" spans="13:13" ht="13.8" x14ac:dyDescent="0.3">
      <c r="M262" s="15"/>
    </row>
    <row r="263" spans="13:13" ht="13.8" x14ac:dyDescent="0.3">
      <c r="M263" s="15"/>
    </row>
    <row r="264" spans="13:13" ht="13.8" x14ac:dyDescent="0.3">
      <c r="M264" s="15"/>
    </row>
    <row r="265" spans="13:13" ht="13.8" x14ac:dyDescent="0.3">
      <c r="M265" s="15"/>
    </row>
    <row r="266" spans="13:13" ht="13.8" x14ac:dyDescent="0.3">
      <c r="M266" s="15"/>
    </row>
    <row r="267" spans="13:13" ht="13.8" x14ac:dyDescent="0.3">
      <c r="M267" s="15"/>
    </row>
    <row r="268" spans="13:13" ht="13.8" x14ac:dyDescent="0.3">
      <c r="M268" s="15"/>
    </row>
    <row r="269" spans="13:13" ht="13.8" x14ac:dyDescent="0.3">
      <c r="M269" s="15"/>
    </row>
    <row r="270" spans="13:13" ht="13.8" x14ac:dyDescent="0.3">
      <c r="M270" s="15"/>
    </row>
    <row r="271" spans="13:13" ht="13.8" x14ac:dyDescent="0.3">
      <c r="M271" s="15"/>
    </row>
    <row r="272" spans="13:13" ht="13.8" x14ac:dyDescent="0.3">
      <c r="M272" s="15"/>
    </row>
    <row r="273" spans="13:13" ht="13.8" x14ac:dyDescent="0.3">
      <c r="M273" s="15"/>
    </row>
    <row r="274" spans="13:13" ht="13.8" x14ac:dyDescent="0.3">
      <c r="M274" s="15"/>
    </row>
    <row r="275" spans="13:13" ht="13.8" x14ac:dyDescent="0.3">
      <c r="M275" s="15"/>
    </row>
    <row r="276" spans="13:13" ht="13.8" x14ac:dyDescent="0.3">
      <c r="M276" s="15"/>
    </row>
    <row r="277" spans="13:13" ht="13.8" x14ac:dyDescent="0.3">
      <c r="M277" s="15"/>
    </row>
    <row r="278" spans="13:13" ht="13.8" x14ac:dyDescent="0.3">
      <c r="M278" s="15"/>
    </row>
    <row r="279" spans="13:13" ht="13.8" x14ac:dyDescent="0.3">
      <c r="M279" s="15"/>
    </row>
    <row r="280" spans="13:13" ht="13.8" x14ac:dyDescent="0.3">
      <c r="M280" s="15"/>
    </row>
    <row r="281" spans="13:13" ht="13.8" x14ac:dyDescent="0.3">
      <c r="M281" s="15"/>
    </row>
    <row r="282" spans="13:13" ht="13.8" x14ac:dyDescent="0.3">
      <c r="M282" s="15"/>
    </row>
    <row r="283" spans="13:13" ht="13.8" x14ac:dyDescent="0.3">
      <c r="M283" s="15"/>
    </row>
    <row r="284" spans="13:13" ht="13.8" x14ac:dyDescent="0.3">
      <c r="M284" s="15"/>
    </row>
    <row r="285" spans="13:13" ht="13.8" x14ac:dyDescent="0.3">
      <c r="M285" s="15"/>
    </row>
    <row r="286" spans="13:13" ht="13.8" x14ac:dyDescent="0.3">
      <c r="M286" s="15"/>
    </row>
    <row r="287" spans="13:13" ht="13.8" x14ac:dyDescent="0.3">
      <c r="M287" s="15"/>
    </row>
    <row r="288" spans="13:13" ht="13.8" x14ac:dyDescent="0.3">
      <c r="M288" s="15"/>
    </row>
    <row r="289" spans="13:13" ht="13.8" x14ac:dyDescent="0.3">
      <c r="M289" s="15"/>
    </row>
    <row r="290" spans="13:13" ht="13.8" x14ac:dyDescent="0.3">
      <c r="M290" s="15"/>
    </row>
    <row r="291" spans="13:13" ht="13.8" x14ac:dyDescent="0.3">
      <c r="M291" s="15"/>
    </row>
    <row r="292" spans="13:13" ht="13.8" x14ac:dyDescent="0.3">
      <c r="M292" s="15"/>
    </row>
    <row r="293" spans="13:13" ht="13.8" x14ac:dyDescent="0.3">
      <c r="M293" s="15"/>
    </row>
    <row r="294" spans="13:13" ht="13.8" x14ac:dyDescent="0.3">
      <c r="M294" s="15"/>
    </row>
    <row r="295" spans="13:13" ht="13.8" x14ac:dyDescent="0.3">
      <c r="M295" s="15"/>
    </row>
    <row r="296" spans="13:13" ht="13.8" x14ac:dyDescent="0.3">
      <c r="M296" s="15"/>
    </row>
    <row r="297" spans="13:13" ht="13.8" x14ac:dyDescent="0.3">
      <c r="M297" s="15"/>
    </row>
    <row r="298" spans="13:13" ht="13.8" x14ac:dyDescent="0.3">
      <c r="M298" s="15"/>
    </row>
    <row r="299" spans="13:13" ht="13.8" x14ac:dyDescent="0.3">
      <c r="M299" s="15"/>
    </row>
    <row r="300" spans="13:13" ht="13.8" x14ac:dyDescent="0.3">
      <c r="M300" s="15"/>
    </row>
    <row r="301" spans="13:13" ht="13.8" x14ac:dyDescent="0.3">
      <c r="M301" s="15"/>
    </row>
    <row r="302" spans="13:13" ht="13.8" x14ac:dyDescent="0.3">
      <c r="M302" s="15"/>
    </row>
    <row r="303" spans="13:13" ht="13.8" x14ac:dyDescent="0.3">
      <c r="M303" s="15"/>
    </row>
    <row r="304" spans="13:13" ht="13.8" x14ac:dyDescent="0.3">
      <c r="M304" s="15"/>
    </row>
    <row r="305" spans="13:13" ht="13.8" x14ac:dyDescent="0.3">
      <c r="M305" s="15"/>
    </row>
    <row r="306" spans="13:13" ht="13.8" x14ac:dyDescent="0.3">
      <c r="M306" s="15"/>
    </row>
    <row r="307" spans="13:13" ht="13.8" x14ac:dyDescent="0.3">
      <c r="M307" s="15"/>
    </row>
    <row r="308" spans="13:13" ht="13.8" x14ac:dyDescent="0.3">
      <c r="M308" s="15"/>
    </row>
    <row r="309" spans="13:13" ht="13.8" x14ac:dyDescent="0.3">
      <c r="M309" s="15"/>
    </row>
    <row r="310" spans="13:13" ht="13.8" x14ac:dyDescent="0.3">
      <c r="M310" s="15"/>
    </row>
    <row r="311" spans="13:13" ht="13.8" x14ac:dyDescent="0.3">
      <c r="M311" s="15"/>
    </row>
    <row r="312" spans="13:13" ht="13.8" x14ac:dyDescent="0.3">
      <c r="M312" s="15"/>
    </row>
    <row r="313" spans="13:13" ht="13.8" x14ac:dyDescent="0.3">
      <c r="M313" s="15"/>
    </row>
    <row r="314" spans="13:13" ht="13.8" x14ac:dyDescent="0.3">
      <c r="M314" s="15"/>
    </row>
    <row r="315" spans="13:13" ht="13.8" x14ac:dyDescent="0.3">
      <c r="M315" s="15"/>
    </row>
    <row r="316" spans="13:13" ht="13.8" x14ac:dyDescent="0.3">
      <c r="M316" s="15"/>
    </row>
    <row r="317" spans="13:13" ht="13.8" x14ac:dyDescent="0.3">
      <c r="M317" s="15"/>
    </row>
    <row r="318" spans="13:13" ht="13.8" x14ac:dyDescent="0.3">
      <c r="M318" s="15"/>
    </row>
    <row r="319" spans="13:13" ht="13.8" x14ac:dyDescent="0.3">
      <c r="M319" s="15"/>
    </row>
    <row r="320" spans="13:13" ht="13.8" x14ac:dyDescent="0.3">
      <c r="M320" s="15"/>
    </row>
    <row r="321" spans="13:13" ht="13.8" x14ac:dyDescent="0.3">
      <c r="M321" s="15"/>
    </row>
    <row r="322" spans="13:13" ht="13.8" x14ac:dyDescent="0.3">
      <c r="M322" s="15"/>
    </row>
    <row r="323" spans="13:13" ht="13.8" x14ac:dyDescent="0.3">
      <c r="M323" s="15"/>
    </row>
    <row r="324" spans="13:13" ht="13.8" x14ac:dyDescent="0.3">
      <c r="M324" s="15"/>
    </row>
    <row r="325" spans="13:13" ht="13.8" x14ac:dyDescent="0.3">
      <c r="M325" s="15"/>
    </row>
    <row r="326" spans="13:13" ht="13.8" x14ac:dyDescent="0.3">
      <c r="M326" s="15"/>
    </row>
    <row r="327" spans="13:13" ht="13.8" x14ac:dyDescent="0.3">
      <c r="M327" s="15"/>
    </row>
    <row r="328" spans="13:13" ht="13.8" x14ac:dyDescent="0.3">
      <c r="M328" s="15"/>
    </row>
    <row r="329" spans="13:13" ht="13.8" x14ac:dyDescent="0.3">
      <c r="M329" s="15"/>
    </row>
    <row r="330" spans="13:13" ht="13.8" x14ac:dyDescent="0.3">
      <c r="M330" s="15"/>
    </row>
    <row r="331" spans="13:13" ht="13.8" x14ac:dyDescent="0.3">
      <c r="M331" s="15"/>
    </row>
    <row r="332" spans="13:13" ht="13.8" x14ac:dyDescent="0.3">
      <c r="M332" s="15"/>
    </row>
    <row r="333" spans="13:13" ht="13.8" x14ac:dyDescent="0.3">
      <c r="M333" s="15"/>
    </row>
    <row r="334" spans="13:13" ht="13.8" x14ac:dyDescent="0.3">
      <c r="M334" s="15"/>
    </row>
    <row r="335" spans="13:13" ht="13.8" x14ac:dyDescent="0.3">
      <c r="M335" s="15"/>
    </row>
    <row r="336" spans="13:13" ht="13.8" x14ac:dyDescent="0.3">
      <c r="M336" s="15"/>
    </row>
    <row r="337" spans="13:13" ht="13.8" x14ac:dyDescent="0.3">
      <c r="M337" s="15"/>
    </row>
    <row r="338" spans="13:13" ht="13.8" x14ac:dyDescent="0.3">
      <c r="M338" s="15"/>
    </row>
    <row r="339" spans="13:13" ht="13.8" x14ac:dyDescent="0.3">
      <c r="M339" s="15"/>
    </row>
    <row r="340" spans="13:13" ht="13.8" x14ac:dyDescent="0.3">
      <c r="M340" s="15"/>
    </row>
    <row r="341" spans="13:13" ht="13.8" x14ac:dyDescent="0.3">
      <c r="M341" s="15"/>
    </row>
    <row r="342" spans="13:13" ht="13.8" x14ac:dyDescent="0.3">
      <c r="M342" s="15"/>
    </row>
    <row r="343" spans="13:13" ht="13.8" x14ac:dyDescent="0.3">
      <c r="M343" s="15"/>
    </row>
    <row r="344" spans="13:13" ht="13.8" x14ac:dyDescent="0.3">
      <c r="M344" s="15"/>
    </row>
    <row r="345" spans="13:13" ht="13.8" x14ac:dyDescent="0.3">
      <c r="M345" s="15"/>
    </row>
    <row r="346" spans="13:13" ht="13.8" x14ac:dyDescent="0.3">
      <c r="M346" s="15"/>
    </row>
    <row r="347" spans="13:13" ht="13.8" x14ac:dyDescent="0.3">
      <c r="M347" s="15"/>
    </row>
    <row r="348" spans="13:13" ht="13.8" x14ac:dyDescent="0.3">
      <c r="M348" s="15"/>
    </row>
    <row r="349" spans="13:13" ht="13.8" x14ac:dyDescent="0.3">
      <c r="M349" s="15"/>
    </row>
    <row r="350" spans="13:13" ht="13.8" x14ac:dyDescent="0.3">
      <c r="M350" s="15"/>
    </row>
    <row r="351" spans="13:13" ht="13.8" x14ac:dyDescent="0.3">
      <c r="M351" s="15"/>
    </row>
    <row r="352" spans="13:13" ht="13.8" x14ac:dyDescent="0.3">
      <c r="M352" s="15"/>
    </row>
    <row r="353" spans="13:13" ht="13.8" x14ac:dyDescent="0.3">
      <c r="M353" s="15"/>
    </row>
    <row r="354" spans="13:13" ht="13.8" x14ac:dyDescent="0.3">
      <c r="M354" s="15"/>
    </row>
    <row r="355" spans="13:13" ht="13.8" x14ac:dyDescent="0.3">
      <c r="M355" s="15"/>
    </row>
    <row r="356" spans="13:13" ht="13.8" x14ac:dyDescent="0.3">
      <c r="M356" s="15"/>
    </row>
    <row r="357" spans="13:13" ht="13.8" x14ac:dyDescent="0.3">
      <c r="M357" s="15"/>
    </row>
    <row r="358" spans="13:13" ht="13.8" x14ac:dyDescent="0.3">
      <c r="M358" s="15"/>
    </row>
    <row r="359" spans="13:13" ht="13.8" x14ac:dyDescent="0.3">
      <c r="M359" s="15"/>
    </row>
    <row r="360" spans="13:13" ht="13.8" x14ac:dyDescent="0.3">
      <c r="M360" s="15"/>
    </row>
    <row r="361" spans="13:13" ht="13.8" x14ac:dyDescent="0.3">
      <c r="M361" s="15"/>
    </row>
    <row r="362" spans="13:13" ht="13.8" x14ac:dyDescent="0.3">
      <c r="M362" s="15"/>
    </row>
    <row r="363" spans="13:13" ht="13.8" x14ac:dyDescent="0.3">
      <c r="M363" s="15"/>
    </row>
    <row r="364" spans="13:13" ht="13.8" x14ac:dyDescent="0.3">
      <c r="M364" s="15"/>
    </row>
    <row r="365" spans="13:13" ht="13.8" x14ac:dyDescent="0.3">
      <c r="M365" s="15"/>
    </row>
    <row r="366" spans="13:13" ht="13.8" x14ac:dyDescent="0.3">
      <c r="M366" s="15"/>
    </row>
    <row r="367" spans="13:13" ht="13.8" x14ac:dyDescent="0.3">
      <c r="M367" s="15"/>
    </row>
    <row r="368" spans="13:13" ht="13.8" x14ac:dyDescent="0.3">
      <c r="M368" s="15"/>
    </row>
    <row r="369" spans="13:13" ht="13.8" x14ac:dyDescent="0.3">
      <c r="M369" s="15"/>
    </row>
    <row r="370" spans="13:13" ht="13.8" x14ac:dyDescent="0.3">
      <c r="M370" s="15"/>
    </row>
    <row r="371" spans="13:13" ht="13.8" x14ac:dyDescent="0.3">
      <c r="M371" s="15"/>
    </row>
    <row r="372" spans="13:13" ht="13.8" x14ac:dyDescent="0.3">
      <c r="M372" s="15"/>
    </row>
    <row r="373" spans="13:13" ht="13.8" x14ac:dyDescent="0.3">
      <c r="M373" s="15"/>
    </row>
    <row r="374" spans="13:13" ht="13.8" x14ac:dyDescent="0.3">
      <c r="M374" s="15"/>
    </row>
    <row r="375" spans="13:13" ht="13.8" x14ac:dyDescent="0.3">
      <c r="M375" s="15"/>
    </row>
    <row r="376" spans="13:13" ht="13.8" x14ac:dyDescent="0.3">
      <c r="M376" s="15"/>
    </row>
    <row r="377" spans="13:13" ht="13.8" x14ac:dyDescent="0.3">
      <c r="M377" s="15"/>
    </row>
    <row r="378" spans="13:13" ht="13.8" x14ac:dyDescent="0.3">
      <c r="M378" s="15"/>
    </row>
    <row r="379" spans="13:13" ht="13.8" x14ac:dyDescent="0.3">
      <c r="M379" s="15"/>
    </row>
    <row r="380" spans="13:13" ht="13.8" x14ac:dyDescent="0.3">
      <c r="M380" s="15"/>
    </row>
    <row r="381" spans="13:13" ht="13.8" x14ac:dyDescent="0.3">
      <c r="M381" s="15"/>
    </row>
    <row r="382" spans="13:13" ht="13.8" x14ac:dyDescent="0.3">
      <c r="M382" s="15"/>
    </row>
    <row r="383" spans="13:13" ht="13.8" x14ac:dyDescent="0.3">
      <c r="M383" s="15"/>
    </row>
    <row r="384" spans="13:13" ht="13.8" x14ac:dyDescent="0.3">
      <c r="M384" s="15"/>
    </row>
    <row r="385" spans="13:13" ht="13.8" x14ac:dyDescent="0.3">
      <c r="M385" s="15"/>
    </row>
    <row r="386" spans="13:13" ht="13.8" x14ac:dyDescent="0.3">
      <c r="M386" s="15"/>
    </row>
    <row r="387" spans="13:13" ht="13.8" x14ac:dyDescent="0.3">
      <c r="M387" s="15"/>
    </row>
    <row r="388" spans="13:13" ht="13.8" x14ac:dyDescent="0.3">
      <c r="M388" s="15"/>
    </row>
    <row r="389" spans="13:13" ht="13.8" x14ac:dyDescent="0.3">
      <c r="M389" s="15"/>
    </row>
    <row r="390" spans="13:13" ht="13.8" x14ac:dyDescent="0.3">
      <c r="M390" s="15"/>
    </row>
    <row r="391" spans="13:13" ht="13.8" x14ac:dyDescent="0.3">
      <c r="M391" s="15"/>
    </row>
    <row r="392" spans="13:13" ht="13.8" x14ac:dyDescent="0.3">
      <c r="M392" s="15"/>
    </row>
    <row r="393" spans="13:13" ht="13.8" x14ac:dyDescent="0.3">
      <c r="M393" s="15"/>
    </row>
    <row r="394" spans="13:13" ht="13.8" x14ac:dyDescent="0.3">
      <c r="M394" s="15"/>
    </row>
    <row r="395" spans="13:13" ht="13.8" x14ac:dyDescent="0.3">
      <c r="M395" s="15"/>
    </row>
    <row r="396" spans="13:13" ht="13.8" x14ac:dyDescent="0.3">
      <c r="M396" s="15"/>
    </row>
    <row r="397" spans="13:13" ht="13.8" x14ac:dyDescent="0.3">
      <c r="M397" s="15"/>
    </row>
    <row r="398" spans="13:13" ht="13.8" x14ac:dyDescent="0.3">
      <c r="M398" s="15"/>
    </row>
    <row r="399" spans="13:13" ht="13.8" x14ac:dyDescent="0.3">
      <c r="M399" s="15"/>
    </row>
    <row r="400" spans="13:13" ht="13.8" x14ac:dyDescent="0.3">
      <c r="M400" s="15"/>
    </row>
    <row r="401" spans="13:13" ht="13.8" x14ac:dyDescent="0.3">
      <c r="M401" s="15"/>
    </row>
    <row r="402" spans="13:13" ht="13.8" x14ac:dyDescent="0.3">
      <c r="M402" s="15"/>
    </row>
    <row r="403" spans="13:13" ht="13.8" x14ac:dyDescent="0.3">
      <c r="M403" s="15"/>
    </row>
    <row r="404" spans="13:13" ht="13.8" x14ac:dyDescent="0.3">
      <c r="M404" s="15"/>
    </row>
    <row r="405" spans="13:13" ht="13.8" x14ac:dyDescent="0.3">
      <c r="M405" s="15"/>
    </row>
    <row r="406" spans="13:13" ht="13.8" x14ac:dyDescent="0.3">
      <c r="M406" s="15"/>
    </row>
    <row r="407" spans="13:13" ht="13.8" x14ac:dyDescent="0.3">
      <c r="M407" s="15"/>
    </row>
    <row r="408" spans="13:13" ht="13.8" x14ac:dyDescent="0.3">
      <c r="M408" s="15"/>
    </row>
    <row r="409" spans="13:13" ht="13.8" x14ac:dyDescent="0.3">
      <c r="M409" s="15"/>
    </row>
    <row r="410" spans="13:13" ht="13.8" x14ac:dyDescent="0.3">
      <c r="M410" s="15"/>
    </row>
    <row r="411" spans="13:13" ht="13.8" x14ac:dyDescent="0.3">
      <c r="M411" s="15"/>
    </row>
    <row r="412" spans="13:13" ht="13.8" x14ac:dyDescent="0.3">
      <c r="M412" s="15"/>
    </row>
    <row r="413" spans="13:13" ht="13.8" x14ac:dyDescent="0.3">
      <c r="M413" s="15"/>
    </row>
    <row r="414" spans="13:13" ht="13.8" x14ac:dyDescent="0.3">
      <c r="M414" s="15"/>
    </row>
    <row r="415" spans="13:13" ht="13.8" x14ac:dyDescent="0.3">
      <c r="M415" s="15"/>
    </row>
    <row r="416" spans="13:13" ht="13.8" x14ac:dyDescent="0.3">
      <c r="M416" s="15"/>
    </row>
    <row r="417" spans="13:13" ht="13.8" x14ac:dyDescent="0.3">
      <c r="M417" s="15"/>
    </row>
    <row r="418" spans="13:13" ht="13.8" x14ac:dyDescent="0.3">
      <c r="M418" s="15"/>
    </row>
    <row r="419" spans="13:13" ht="13.8" x14ac:dyDescent="0.3">
      <c r="M419" s="15"/>
    </row>
    <row r="420" spans="13:13" ht="13.8" x14ac:dyDescent="0.3">
      <c r="M420" s="15"/>
    </row>
    <row r="421" spans="13:13" ht="13.8" x14ac:dyDescent="0.3">
      <c r="M421" s="15"/>
    </row>
    <row r="422" spans="13:13" ht="13.8" x14ac:dyDescent="0.3">
      <c r="M422" s="15"/>
    </row>
    <row r="423" spans="13:13" ht="13.8" x14ac:dyDescent="0.3">
      <c r="M423" s="15"/>
    </row>
    <row r="424" spans="13:13" ht="13.8" x14ac:dyDescent="0.3">
      <c r="M424" s="15"/>
    </row>
    <row r="425" spans="13:13" ht="13.8" x14ac:dyDescent="0.3">
      <c r="M425" s="15"/>
    </row>
    <row r="426" spans="13:13" ht="13.8" x14ac:dyDescent="0.3">
      <c r="M426" s="15"/>
    </row>
    <row r="427" spans="13:13" ht="13.8" x14ac:dyDescent="0.3">
      <c r="M427" s="15"/>
    </row>
    <row r="428" spans="13:13" ht="13.8" x14ac:dyDescent="0.3">
      <c r="M428" s="15"/>
    </row>
    <row r="429" spans="13:13" ht="13.8" x14ac:dyDescent="0.3">
      <c r="M429" s="15"/>
    </row>
    <row r="430" spans="13:13" ht="13.8" x14ac:dyDescent="0.3">
      <c r="M430" s="15"/>
    </row>
    <row r="431" spans="13:13" ht="13.8" x14ac:dyDescent="0.3">
      <c r="M431" s="15"/>
    </row>
    <row r="432" spans="13:13" ht="13.8" x14ac:dyDescent="0.3">
      <c r="M432" s="15"/>
    </row>
    <row r="433" spans="13:13" ht="13.8" x14ac:dyDescent="0.3">
      <c r="M433" s="15"/>
    </row>
    <row r="434" spans="13:13" ht="13.8" x14ac:dyDescent="0.3">
      <c r="M434" s="15"/>
    </row>
    <row r="435" spans="13:13" ht="13.8" x14ac:dyDescent="0.3">
      <c r="M435" s="15"/>
    </row>
    <row r="436" spans="13:13" ht="13.8" x14ac:dyDescent="0.3">
      <c r="M436" s="15"/>
    </row>
    <row r="437" spans="13:13" ht="13.8" x14ac:dyDescent="0.3">
      <c r="M437" s="15"/>
    </row>
    <row r="438" spans="13:13" ht="13.8" x14ac:dyDescent="0.3">
      <c r="M438" s="15"/>
    </row>
    <row r="439" spans="13:13" ht="13.8" x14ac:dyDescent="0.3">
      <c r="M439" s="15"/>
    </row>
    <row r="440" spans="13:13" ht="13.8" x14ac:dyDescent="0.3">
      <c r="M440" s="15"/>
    </row>
    <row r="441" spans="13:13" ht="13.8" x14ac:dyDescent="0.3">
      <c r="M441" s="15"/>
    </row>
    <row r="442" spans="13:13" ht="13.8" x14ac:dyDescent="0.3">
      <c r="M442" s="15"/>
    </row>
    <row r="443" spans="13:13" ht="13.8" x14ac:dyDescent="0.3">
      <c r="M443" s="15"/>
    </row>
    <row r="444" spans="13:13" ht="13.8" x14ac:dyDescent="0.3">
      <c r="M444" s="15"/>
    </row>
    <row r="445" spans="13:13" ht="13.8" x14ac:dyDescent="0.3">
      <c r="M445" s="15"/>
    </row>
    <row r="446" spans="13:13" ht="13.8" x14ac:dyDescent="0.3">
      <c r="M446" s="15"/>
    </row>
    <row r="447" spans="13:13" ht="13.8" x14ac:dyDescent="0.3">
      <c r="M447" s="15"/>
    </row>
    <row r="448" spans="13:13" ht="13.8" x14ac:dyDescent="0.3">
      <c r="M448" s="15"/>
    </row>
    <row r="449" spans="13:13" ht="13.8" x14ac:dyDescent="0.3">
      <c r="M449" s="15"/>
    </row>
    <row r="450" spans="13:13" ht="13.8" x14ac:dyDescent="0.3">
      <c r="M450" s="15"/>
    </row>
    <row r="451" spans="13:13" ht="13.8" x14ac:dyDescent="0.3">
      <c r="M451" s="15"/>
    </row>
    <row r="452" spans="13:13" ht="13.8" x14ac:dyDescent="0.3">
      <c r="M452" s="15"/>
    </row>
    <row r="453" spans="13:13" ht="13.8" x14ac:dyDescent="0.3">
      <c r="M453" s="15"/>
    </row>
    <row r="454" spans="13:13" ht="13.8" x14ac:dyDescent="0.3">
      <c r="M454" s="15"/>
    </row>
    <row r="455" spans="13:13" ht="13.8" x14ac:dyDescent="0.3">
      <c r="M455" s="15"/>
    </row>
    <row r="456" spans="13:13" ht="13.8" x14ac:dyDescent="0.3">
      <c r="M456" s="15"/>
    </row>
    <row r="457" spans="13:13" ht="13.8" x14ac:dyDescent="0.3">
      <c r="M457" s="15"/>
    </row>
    <row r="458" spans="13:13" ht="13.8" x14ac:dyDescent="0.3">
      <c r="M458" s="15"/>
    </row>
    <row r="459" spans="13:13" ht="13.8" x14ac:dyDescent="0.3">
      <c r="M459" s="15"/>
    </row>
    <row r="460" spans="13:13" ht="13.8" x14ac:dyDescent="0.3">
      <c r="M460" s="15"/>
    </row>
    <row r="461" spans="13:13" ht="13.8" x14ac:dyDescent="0.3">
      <c r="M461" s="15"/>
    </row>
    <row r="462" spans="13:13" ht="13.8" x14ac:dyDescent="0.3">
      <c r="M462" s="15"/>
    </row>
    <row r="463" spans="13:13" ht="13.8" x14ac:dyDescent="0.3">
      <c r="M463" s="15"/>
    </row>
    <row r="464" spans="13:13" ht="13.8" x14ac:dyDescent="0.3">
      <c r="M464" s="15"/>
    </row>
    <row r="465" spans="13:13" ht="13.8" x14ac:dyDescent="0.3">
      <c r="M465" s="15"/>
    </row>
    <row r="466" spans="13:13" ht="13.8" x14ac:dyDescent="0.3">
      <c r="M466" s="15"/>
    </row>
    <row r="467" spans="13:13" ht="13.8" x14ac:dyDescent="0.3">
      <c r="M467" s="15"/>
    </row>
    <row r="468" spans="13:13" ht="13.8" x14ac:dyDescent="0.3">
      <c r="M468" s="15"/>
    </row>
    <row r="469" spans="13:13" ht="13.8" x14ac:dyDescent="0.3">
      <c r="M469" s="15"/>
    </row>
    <row r="470" spans="13:13" ht="13.8" x14ac:dyDescent="0.3">
      <c r="M470" s="15"/>
    </row>
    <row r="471" spans="13:13" ht="13.8" x14ac:dyDescent="0.3">
      <c r="M471" s="15"/>
    </row>
    <row r="472" spans="13:13" ht="13.8" x14ac:dyDescent="0.3">
      <c r="M472" s="15"/>
    </row>
    <row r="473" spans="13:13" ht="13.8" x14ac:dyDescent="0.3">
      <c r="M473" s="15"/>
    </row>
    <row r="474" spans="13:13" ht="13.8" x14ac:dyDescent="0.3">
      <c r="M474" s="15"/>
    </row>
    <row r="475" spans="13:13" ht="13.8" x14ac:dyDescent="0.3">
      <c r="M475" s="15"/>
    </row>
    <row r="476" spans="13:13" ht="13.8" x14ac:dyDescent="0.3">
      <c r="M476" s="15"/>
    </row>
    <row r="477" spans="13:13" ht="13.8" x14ac:dyDescent="0.3">
      <c r="M477" s="15"/>
    </row>
    <row r="478" spans="13:13" ht="13.8" x14ac:dyDescent="0.3">
      <c r="M478" s="15"/>
    </row>
    <row r="479" spans="13:13" ht="13.8" x14ac:dyDescent="0.3">
      <c r="M479" s="15"/>
    </row>
    <row r="480" spans="13:13" ht="13.8" x14ac:dyDescent="0.3">
      <c r="M480" s="15"/>
    </row>
    <row r="481" spans="13:13" ht="13.8" x14ac:dyDescent="0.3">
      <c r="M481" s="15"/>
    </row>
    <row r="482" spans="13:13" ht="13.8" x14ac:dyDescent="0.3">
      <c r="M482" s="15"/>
    </row>
    <row r="483" spans="13:13" ht="13.8" x14ac:dyDescent="0.3">
      <c r="M483" s="15"/>
    </row>
    <row r="484" spans="13:13" ht="13.8" x14ac:dyDescent="0.3">
      <c r="M484" s="15"/>
    </row>
    <row r="485" spans="13:13" ht="13.8" x14ac:dyDescent="0.3">
      <c r="M485" s="15"/>
    </row>
    <row r="486" spans="13:13" ht="13.8" x14ac:dyDescent="0.3">
      <c r="M486" s="15"/>
    </row>
    <row r="487" spans="13:13" ht="13.8" x14ac:dyDescent="0.3">
      <c r="M487" s="15"/>
    </row>
    <row r="488" spans="13:13" ht="13.8" x14ac:dyDescent="0.3">
      <c r="M488" s="15"/>
    </row>
    <row r="489" spans="13:13" ht="13.8" x14ac:dyDescent="0.3">
      <c r="M489" s="15"/>
    </row>
    <row r="490" spans="13:13" ht="13.8" x14ac:dyDescent="0.3">
      <c r="M490" s="15"/>
    </row>
    <row r="491" spans="13:13" ht="13.8" x14ac:dyDescent="0.3">
      <c r="M491" s="15"/>
    </row>
    <row r="492" spans="13:13" ht="13.8" x14ac:dyDescent="0.3">
      <c r="M492" s="15"/>
    </row>
    <row r="493" spans="13:13" ht="13.8" x14ac:dyDescent="0.3">
      <c r="M493" s="15"/>
    </row>
    <row r="494" spans="13:13" ht="13.8" x14ac:dyDescent="0.3">
      <c r="M494" s="15"/>
    </row>
    <row r="495" spans="13:13" ht="13.8" x14ac:dyDescent="0.3">
      <c r="M495" s="15"/>
    </row>
    <row r="496" spans="13:13" ht="13.8" x14ac:dyDescent="0.3">
      <c r="M496" s="15"/>
    </row>
    <row r="497" spans="13:13" ht="13.8" x14ac:dyDescent="0.3">
      <c r="M497" s="15"/>
    </row>
    <row r="498" spans="13:13" ht="13.8" x14ac:dyDescent="0.3">
      <c r="M498" s="15"/>
    </row>
    <row r="499" spans="13:13" ht="13.8" x14ac:dyDescent="0.3">
      <c r="M499" s="15"/>
    </row>
    <row r="500" spans="13:13" ht="13.8" x14ac:dyDescent="0.3">
      <c r="M500" s="15"/>
    </row>
    <row r="501" spans="13:13" ht="13.8" x14ac:dyDescent="0.3">
      <c r="M501" s="15"/>
    </row>
    <row r="502" spans="13:13" ht="13.8" x14ac:dyDescent="0.3">
      <c r="M502" s="15"/>
    </row>
    <row r="503" spans="13:13" ht="13.8" x14ac:dyDescent="0.3">
      <c r="M503" s="15"/>
    </row>
    <row r="504" spans="13:13" ht="13.8" x14ac:dyDescent="0.3">
      <c r="M504" s="15"/>
    </row>
    <row r="505" spans="13:13" ht="13.8" x14ac:dyDescent="0.3">
      <c r="M505" s="15"/>
    </row>
    <row r="506" spans="13:13" ht="13.8" x14ac:dyDescent="0.3">
      <c r="M506" s="15"/>
    </row>
    <row r="507" spans="13:13" ht="13.8" x14ac:dyDescent="0.3">
      <c r="M507" s="15"/>
    </row>
    <row r="508" spans="13:13" ht="13.8" x14ac:dyDescent="0.3">
      <c r="M508" s="15"/>
    </row>
    <row r="509" spans="13:13" ht="13.8" x14ac:dyDescent="0.3">
      <c r="M509" s="15"/>
    </row>
    <row r="510" spans="13:13" ht="13.8" x14ac:dyDescent="0.3">
      <c r="M510" s="15"/>
    </row>
    <row r="511" spans="13:13" ht="13.8" x14ac:dyDescent="0.3">
      <c r="M511" s="15"/>
    </row>
    <row r="512" spans="13:13" ht="13.8" x14ac:dyDescent="0.3">
      <c r="M512" s="15"/>
    </row>
    <row r="513" spans="13:13" ht="13.8" x14ac:dyDescent="0.3">
      <c r="M513" s="15"/>
    </row>
    <row r="514" spans="13:13" ht="13.8" x14ac:dyDescent="0.3">
      <c r="M514" s="15"/>
    </row>
    <row r="515" spans="13:13" ht="13.8" x14ac:dyDescent="0.3">
      <c r="M515" s="15"/>
    </row>
    <row r="516" spans="13:13" ht="13.8" x14ac:dyDescent="0.3">
      <c r="M516" s="15"/>
    </row>
    <row r="517" spans="13:13" ht="13.8" x14ac:dyDescent="0.3">
      <c r="M517" s="15"/>
    </row>
    <row r="518" spans="13:13" ht="13.8" x14ac:dyDescent="0.3">
      <c r="M518" s="15"/>
    </row>
    <row r="519" spans="13:13" ht="13.8" x14ac:dyDescent="0.3">
      <c r="M519" s="15"/>
    </row>
    <row r="520" spans="13:13" ht="13.8" x14ac:dyDescent="0.3">
      <c r="M520" s="15"/>
    </row>
    <row r="521" spans="13:13" ht="13.8" x14ac:dyDescent="0.3">
      <c r="M521" s="15"/>
    </row>
    <row r="522" spans="13:13" ht="13.8" x14ac:dyDescent="0.3">
      <c r="M522" s="15"/>
    </row>
    <row r="523" spans="13:13" ht="13.8" x14ac:dyDescent="0.3">
      <c r="M523" s="15"/>
    </row>
    <row r="524" spans="13:13" ht="13.8" x14ac:dyDescent="0.3">
      <c r="M524" s="15"/>
    </row>
    <row r="525" spans="13:13" ht="13.8" x14ac:dyDescent="0.3">
      <c r="M525" s="15"/>
    </row>
    <row r="526" spans="13:13" ht="13.8" x14ac:dyDescent="0.3">
      <c r="M526" s="15"/>
    </row>
    <row r="527" spans="13:13" ht="13.8" x14ac:dyDescent="0.3">
      <c r="M527" s="15"/>
    </row>
    <row r="528" spans="13:13" ht="13.8" x14ac:dyDescent="0.3">
      <c r="M528" s="15"/>
    </row>
    <row r="529" spans="13:13" ht="13.8" x14ac:dyDescent="0.3">
      <c r="M529" s="15"/>
    </row>
    <row r="530" spans="13:13" ht="13.8" x14ac:dyDescent="0.3">
      <c r="M530" s="15"/>
    </row>
    <row r="531" spans="13:13" ht="13.8" x14ac:dyDescent="0.3">
      <c r="M531" s="15"/>
    </row>
    <row r="532" spans="13:13" ht="13.8" x14ac:dyDescent="0.3">
      <c r="M532" s="15"/>
    </row>
    <row r="533" spans="13:13" ht="13.8" x14ac:dyDescent="0.3">
      <c r="M533" s="15"/>
    </row>
    <row r="534" spans="13:13" ht="13.8" x14ac:dyDescent="0.3">
      <c r="M534" s="15"/>
    </row>
    <row r="535" spans="13:13" ht="13.8" x14ac:dyDescent="0.3">
      <c r="M535" s="15"/>
    </row>
    <row r="536" spans="13:13" ht="13.8" x14ac:dyDescent="0.3">
      <c r="M536" s="15"/>
    </row>
    <row r="537" spans="13:13" ht="13.8" x14ac:dyDescent="0.3">
      <c r="M537" s="15"/>
    </row>
    <row r="538" spans="13:13" ht="13.8" x14ac:dyDescent="0.3">
      <c r="M538" s="15"/>
    </row>
    <row r="539" spans="13:13" ht="13.8" x14ac:dyDescent="0.3">
      <c r="M539" s="15"/>
    </row>
    <row r="540" spans="13:13" ht="13.8" x14ac:dyDescent="0.3">
      <c r="M540" s="15"/>
    </row>
    <row r="541" spans="13:13" ht="13.8" x14ac:dyDescent="0.3">
      <c r="M541" s="15"/>
    </row>
    <row r="542" spans="13:13" ht="13.8" x14ac:dyDescent="0.3">
      <c r="M542" s="15"/>
    </row>
    <row r="543" spans="13:13" ht="13.8" x14ac:dyDescent="0.3">
      <c r="M543" s="15"/>
    </row>
    <row r="544" spans="13:13" ht="13.8" x14ac:dyDescent="0.3">
      <c r="M544" s="15"/>
    </row>
    <row r="545" spans="13:13" ht="13.8" x14ac:dyDescent="0.3">
      <c r="M545" s="15"/>
    </row>
    <row r="546" spans="13:13" ht="13.8" x14ac:dyDescent="0.3">
      <c r="M546" s="15"/>
    </row>
    <row r="547" spans="13:13" ht="13.8" x14ac:dyDescent="0.3">
      <c r="M547" s="15"/>
    </row>
    <row r="548" spans="13:13" ht="13.8" x14ac:dyDescent="0.3">
      <c r="M548" s="15"/>
    </row>
    <row r="549" spans="13:13" ht="13.8" x14ac:dyDescent="0.3">
      <c r="M549" s="15"/>
    </row>
    <row r="550" spans="13:13" ht="13.8" x14ac:dyDescent="0.3">
      <c r="M550" s="15"/>
    </row>
    <row r="551" spans="13:13" ht="13.8" x14ac:dyDescent="0.3">
      <c r="M551" s="15"/>
    </row>
    <row r="552" spans="13:13" ht="13.8" x14ac:dyDescent="0.3">
      <c r="M552" s="15"/>
    </row>
    <row r="553" spans="13:13" ht="13.8" x14ac:dyDescent="0.3">
      <c r="M553" s="15"/>
    </row>
    <row r="554" spans="13:13" ht="13.8" x14ac:dyDescent="0.3">
      <c r="M554" s="15"/>
    </row>
    <row r="555" spans="13:13" ht="13.8" x14ac:dyDescent="0.3">
      <c r="M555" s="15"/>
    </row>
    <row r="556" spans="13:13" ht="13.8" x14ac:dyDescent="0.3">
      <c r="M556" s="15"/>
    </row>
    <row r="557" spans="13:13" ht="13.8" x14ac:dyDescent="0.3">
      <c r="M557" s="15"/>
    </row>
    <row r="558" spans="13:13" ht="13.8" x14ac:dyDescent="0.3">
      <c r="M558" s="15"/>
    </row>
    <row r="559" spans="13:13" ht="13.8" x14ac:dyDescent="0.3">
      <c r="M559" s="15"/>
    </row>
    <row r="560" spans="13:13" ht="13.8" x14ac:dyDescent="0.3">
      <c r="M560" s="15"/>
    </row>
    <row r="561" spans="13:13" ht="13.8" x14ac:dyDescent="0.3">
      <c r="M561" s="15"/>
    </row>
    <row r="562" spans="13:13" ht="13.8" x14ac:dyDescent="0.3">
      <c r="M562" s="15"/>
    </row>
    <row r="563" spans="13:13" ht="13.8" x14ac:dyDescent="0.3">
      <c r="M563" s="15"/>
    </row>
    <row r="564" spans="13:13" ht="13.8" x14ac:dyDescent="0.3">
      <c r="M564" s="15"/>
    </row>
    <row r="565" spans="13:13" ht="13.8" x14ac:dyDescent="0.3">
      <c r="M565" s="15"/>
    </row>
    <row r="566" spans="13:13" ht="13.8" x14ac:dyDescent="0.3">
      <c r="M566" s="15"/>
    </row>
    <row r="567" spans="13:13" ht="13.8" x14ac:dyDescent="0.3">
      <c r="M567" s="15"/>
    </row>
    <row r="568" spans="13:13" ht="13.8" x14ac:dyDescent="0.3">
      <c r="M568" s="15"/>
    </row>
    <row r="569" spans="13:13" ht="13.8" x14ac:dyDescent="0.3">
      <c r="M569" s="15"/>
    </row>
    <row r="570" spans="13:13" ht="13.8" x14ac:dyDescent="0.3">
      <c r="M570" s="15"/>
    </row>
    <row r="571" spans="13:13" ht="13.8" x14ac:dyDescent="0.3">
      <c r="M571" s="15"/>
    </row>
    <row r="572" spans="13:13" ht="13.8" x14ac:dyDescent="0.3">
      <c r="M572" s="15"/>
    </row>
    <row r="573" spans="13:13" ht="13.8" x14ac:dyDescent="0.3">
      <c r="M573" s="15"/>
    </row>
    <row r="574" spans="13:13" ht="13.8" x14ac:dyDescent="0.3">
      <c r="M574" s="15"/>
    </row>
    <row r="575" spans="13:13" ht="13.8" x14ac:dyDescent="0.3">
      <c r="M575" s="15"/>
    </row>
    <row r="576" spans="13:13" ht="13.8" x14ac:dyDescent="0.3">
      <c r="M576" s="15"/>
    </row>
    <row r="577" spans="13:13" ht="13.8" x14ac:dyDescent="0.3">
      <c r="M577" s="15"/>
    </row>
    <row r="578" spans="13:13" ht="13.8" x14ac:dyDescent="0.3">
      <c r="M578" s="15"/>
    </row>
    <row r="579" spans="13:13" ht="13.8" x14ac:dyDescent="0.3">
      <c r="M579" s="15"/>
    </row>
    <row r="580" spans="13:13" ht="13.8" x14ac:dyDescent="0.3">
      <c r="M580" s="15"/>
    </row>
    <row r="581" spans="13:13" ht="13.8" x14ac:dyDescent="0.3">
      <c r="M581" s="15"/>
    </row>
    <row r="582" spans="13:13" ht="13.8" x14ac:dyDescent="0.3">
      <c r="M582" s="15"/>
    </row>
    <row r="583" spans="13:13" ht="13.8" x14ac:dyDescent="0.3">
      <c r="M583" s="15"/>
    </row>
    <row r="584" spans="13:13" ht="13.8" x14ac:dyDescent="0.3">
      <c r="M584" s="15"/>
    </row>
    <row r="585" spans="13:13" ht="13.8" x14ac:dyDescent="0.3">
      <c r="M585" s="15"/>
    </row>
    <row r="586" spans="13:13" ht="13.8" x14ac:dyDescent="0.3">
      <c r="M586" s="15"/>
    </row>
    <row r="587" spans="13:13" ht="13.8" x14ac:dyDescent="0.3">
      <c r="M587" s="15"/>
    </row>
    <row r="588" spans="13:13" ht="13.8" x14ac:dyDescent="0.3">
      <c r="M588" s="15"/>
    </row>
    <row r="589" spans="13:13" ht="13.8" x14ac:dyDescent="0.3">
      <c r="M589" s="15"/>
    </row>
    <row r="590" spans="13:13" ht="13.8" x14ac:dyDescent="0.3">
      <c r="M590" s="15"/>
    </row>
    <row r="591" spans="13:13" ht="13.8" x14ac:dyDescent="0.3">
      <c r="M591" s="15"/>
    </row>
    <row r="592" spans="13:13" ht="13.8" x14ac:dyDescent="0.3">
      <c r="M592" s="15"/>
    </row>
    <row r="593" spans="13:13" ht="13.8" x14ac:dyDescent="0.3">
      <c r="M593" s="15"/>
    </row>
    <row r="594" spans="13:13" ht="13.8" x14ac:dyDescent="0.3">
      <c r="M594" s="15"/>
    </row>
    <row r="595" spans="13:13" ht="13.8" x14ac:dyDescent="0.3">
      <c r="M595" s="15"/>
    </row>
    <row r="596" spans="13:13" ht="13.8" x14ac:dyDescent="0.3">
      <c r="M596" s="15"/>
    </row>
    <row r="597" spans="13:13" ht="13.8" x14ac:dyDescent="0.3">
      <c r="M597" s="15"/>
    </row>
    <row r="598" spans="13:13" ht="13.8" x14ac:dyDescent="0.3">
      <c r="M598" s="15"/>
    </row>
    <row r="599" spans="13:13" ht="13.8" x14ac:dyDescent="0.3">
      <c r="M599" s="15"/>
    </row>
    <row r="600" spans="13:13" ht="13.8" x14ac:dyDescent="0.3">
      <c r="M600" s="15"/>
    </row>
    <row r="601" spans="13:13" ht="13.8" x14ac:dyDescent="0.3">
      <c r="M601" s="15"/>
    </row>
    <row r="602" spans="13:13" ht="13.8" x14ac:dyDescent="0.3">
      <c r="M602" s="15"/>
    </row>
    <row r="603" spans="13:13" ht="13.8" x14ac:dyDescent="0.3">
      <c r="M603" s="15"/>
    </row>
    <row r="604" spans="13:13" ht="13.8" x14ac:dyDescent="0.3">
      <c r="M604" s="15"/>
    </row>
    <row r="605" spans="13:13" ht="13.8" x14ac:dyDescent="0.3">
      <c r="M605" s="15"/>
    </row>
    <row r="606" spans="13:13" ht="13.8" x14ac:dyDescent="0.3">
      <c r="M606" s="15"/>
    </row>
    <row r="607" spans="13:13" ht="13.8" x14ac:dyDescent="0.3">
      <c r="M607" s="15"/>
    </row>
    <row r="608" spans="13:13" ht="13.8" x14ac:dyDescent="0.3">
      <c r="M608" s="15"/>
    </row>
    <row r="609" spans="13:13" ht="13.8" x14ac:dyDescent="0.3">
      <c r="M609" s="15"/>
    </row>
    <row r="610" spans="13:13" ht="13.8" x14ac:dyDescent="0.3">
      <c r="M610" s="15"/>
    </row>
    <row r="611" spans="13:13" ht="13.8" x14ac:dyDescent="0.3">
      <c r="M611" s="15"/>
    </row>
    <row r="612" spans="13:13" ht="13.8" x14ac:dyDescent="0.3">
      <c r="M612" s="15"/>
    </row>
    <row r="613" spans="13:13" ht="13.8" x14ac:dyDescent="0.3">
      <c r="M613" s="15"/>
    </row>
    <row r="614" spans="13:13" ht="13.8" x14ac:dyDescent="0.3">
      <c r="M614" s="15"/>
    </row>
    <row r="615" spans="13:13" ht="13.8" x14ac:dyDescent="0.3">
      <c r="M615" s="15"/>
    </row>
    <row r="616" spans="13:13" ht="13.8" x14ac:dyDescent="0.3">
      <c r="M616" s="15"/>
    </row>
    <row r="617" spans="13:13" ht="13.8" x14ac:dyDescent="0.3">
      <c r="M617" s="15"/>
    </row>
    <row r="618" spans="13:13" ht="13.8" x14ac:dyDescent="0.3">
      <c r="M618" s="15"/>
    </row>
    <row r="619" spans="13:13" ht="13.8" x14ac:dyDescent="0.3">
      <c r="M619" s="15"/>
    </row>
    <row r="620" spans="13:13" ht="13.8" x14ac:dyDescent="0.3">
      <c r="M620" s="15"/>
    </row>
    <row r="621" spans="13:13" ht="13.8" x14ac:dyDescent="0.3">
      <c r="M621" s="15"/>
    </row>
    <row r="622" spans="13:13" ht="13.8" x14ac:dyDescent="0.3">
      <c r="M622" s="15"/>
    </row>
    <row r="623" spans="13:13" ht="13.8" x14ac:dyDescent="0.3">
      <c r="M623" s="15"/>
    </row>
    <row r="624" spans="13:13" ht="13.8" x14ac:dyDescent="0.3">
      <c r="M624" s="15"/>
    </row>
    <row r="625" spans="13:13" ht="13.8" x14ac:dyDescent="0.3">
      <c r="M625" s="15"/>
    </row>
    <row r="626" spans="13:13" ht="13.8" x14ac:dyDescent="0.3">
      <c r="M626" s="15"/>
    </row>
    <row r="627" spans="13:13" ht="13.8" x14ac:dyDescent="0.3">
      <c r="M627" s="15"/>
    </row>
    <row r="628" spans="13:13" ht="13.8" x14ac:dyDescent="0.3">
      <c r="M628" s="15"/>
    </row>
    <row r="629" spans="13:13" ht="13.8" x14ac:dyDescent="0.3">
      <c r="M629" s="15"/>
    </row>
    <row r="630" spans="13:13" ht="13.8" x14ac:dyDescent="0.3">
      <c r="M630" s="15"/>
    </row>
    <row r="631" spans="13:13" ht="13.8" x14ac:dyDescent="0.3">
      <c r="M631" s="15"/>
    </row>
    <row r="632" spans="13:13" ht="13.8" x14ac:dyDescent="0.3">
      <c r="M632" s="15"/>
    </row>
    <row r="633" spans="13:13" ht="13.8" x14ac:dyDescent="0.3">
      <c r="M633" s="15"/>
    </row>
    <row r="634" spans="13:13" ht="13.8" x14ac:dyDescent="0.3">
      <c r="M634" s="15"/>
    </row>
    <row r="635" spans="13:13" ht="13.8" x14ac:dyDescent="0.3">
      <c r="M635" s="15"/>
    </row>
    <row r="636" spans="13:13" ht="13.8" x14ac:dyDescent="0.3">
      <c r="M636" s="15"/>
    </row>
    <row r="637" spans="13:13" ht="13.8" x14ac:dyDescent="0.3">
      <c r="M637" s="15"/>
    </row>
    <row r="638" spans="13:13" ht="13.8" x14ac:dyDescent="0.3">
      <c r="M638" s="15"/>
    </row>
    <row r="639" spans="13:13" ht="13.8" x14ac:dyDescent="0.3">
      <c r="M639" s="15"/>
    </row>
    <row r="640" spans="13:13" ht="13.8" x14ac:dyDescent="0.3">
      <c r="M640" s="15"/>
    </row>
    <row r="641" spans="13:13" ht="13.8" x14ac:dyDescent="0.3">
      <c r="M641" s="15"/>
    </row>
    <row r="642" spans="13:13" ht="13.8" x14ac:dyDescent="0.3">
      <c r="M642" s="15"/>
    </row>
    <row r="643" spans="13:13" ht="13.8" x14ac:dyDescent="0.3">
      <c r="M643" s="15"/>
    </row>
    <row r="644" spans="13:13" ht="13.8" x14ac:dyDescent="0.3">
      <c r="M644" s="15"/>
    </row>
    <row r="645" spans="13:13" ht="13.8" x14ac:dyDescent="0.3">
      <c r="M645" s="15"/>
    </row>
    <row r="646" spans="13:13" ht="13.8" x14ac:dyDescent="0.3">
      <c r="M646" s="15"/>
    </row>
    <row r="647" spans="13:13" ht="13.8" x14ac:dyDescent="0.3">
      <c r="M647" s="15"/>
    </row>
    <row r="648" spans="13:13" ht="13.8" x14ac:dyDescent="0.3">
      <c r="M648" s="15"/>
    </row>
    <row r="649" spans="13:13" ht="13.8" x14ac:dyDescent="0.3">
      <c r="M649" s="15"/>
    </row>
    <row r="650" spans="13:13" ht="13.8" x14ac:dyDescent="0.3">
      <c r="M650" s="15"/>
    </row>
    <row r="651" spans="13:13" ht="13.8" x14ac:dyDescent="0.3">
      <c r="M651" s="15"/>
    </row>
    <row r="652" spans="13:13" ht="13.8" x14ac:dyDescent="0.3">
      <c r="M652" s="15"/>
    </row>
    <row r="653" spans="13:13" ht="13.8" x14ac:dyDescent="0.3">
      <c r="M653" s="15"/>
    </row>
    <row r="654" spans="13:13" ht="13.8" x14ac:dyDescent="0.3">
      <c r="M654" s="15"/>
    </row>
    <row r="655" spans="13:13" ht="13.8" x14ac:dyDescent="0.3">
      <c r="M655" s="15"/>
    </row>
    <row r="656" spans="13:13" ht="13.8" x14ac:dyDescent="0.3">
      <c r="M656" s="15"/>
    </row>
    <row r="657" spans="13:13" ht="13.8" x14ac:dyDescent="0.3">
      <c r="M657" s="15"/>
    </row>
    <row r="658" spans="13:13" ht="13.8" x14ac:dyDescent="0.3">
      <c r="M658" s="15"/>
    </row>
    <row r="659" spans="13:13" ht="13.8" x14ac:dyDescent="0.3">
      <c r="M659" s="15"/>
    </row>
    <row r="660" spans="13:13" ht="13.8" x14ac:dyDescent="0.3">
      <c r="M660" s="15"/>
    </row>
    <row r="661" spans="13:13" ht="13.8" x14ac:dyDescent="0.3">
      <c r="M661" s="15"/>
    </row>
    <row r="662" spans="13:13" ht="13.8" x14ac:dyDescent="0.3">
      <c r="M662" s="15"/>
    </row>
    <row r="663" spans="13:13" ht="13.8" x14ac:dyDescent="0.3">
      <c r="M663" s="15"/>
    </row>
    <row r="664" spans="13:13" ht="13.8" x14ac:dyDescent="0.3">
      <c r="M664" s="15"/>
    </row>
    <row r="665" spans="13:13" ht="13.8" x14ac:dyDescent="0.3">
      <c r="M665" s="15"/>
    </row>
    <row r="666" spans="13:13" ht="13.8" x14ac:dyDescent="0.3">
      <c r="M666" s="15"/>
    </row>
    <row r="667" spans="13:13" ht="13.8" x14ac:dyDescent="0.3">
      <c r="M667" s="15"/>
    </row>
    <row r="668" spans="13:13" ht="13.8" x14ac:dyDescent="0.3">
      <c r="M668" s="15"/>
    </row>
    <row r="669" spans="13:13" ht="13.8" x14ac:dyDescent="0.3">
      <c r="M669" s="15"/>
    </row>
    <row r="670" spans="13:13" ht="13.8" x14ac:dyDescent="0.3">
      <c r="M670" s="15"/>
    </row>
    <row r="671" spans="13:13" ht="13.8" x14ac:dyDescent="0.3">
      <c r="M671" s="15"/>
    </row>
    <row r="672" spans="13:13" ht="13.8" x14ac:dyDescent="0.3">
      <c r="M672" s="15"/>
    </row>
    <row r="673" spans="13:13" ht="13.8" x14ac:dyDescent="0.3">
      <c r="M673" s="15"/>
    </row>
    <row r="674" spans="13:13" ht="13.8" x14ac:dyDescent="0.3">
      <c r="M674" s="15"/>
    </row>
    <row r="675" spans="13:13" ht="13.8" x14ac:dyDescent="0.3">
      <c r="M675" s="15"/>
    </row>
    <row r="676" spans="13:13" ht="13.8" x14ac:dyDescent="0.3">
      <c r="M676" s="15"/>
    </row>
    <row r="677" spans="13:13" ht="13.8" x14ac:dyDescent="0.3">
      <c r="M677" s="15"/>
    </row>
    <row r="678" spans="13:13" ht="13.8" x14ac:dyDescent="0.3">
      <c r="M678" s="15"/>
    </row>
    <row r="679" spans="13:13" ht="13.8" x14ac:dyDescent="0.3">
      <c r="M679" s="15"/>
    </row>
    <row r="680" spans="13:13" ht="13.8" x14ac:dyDescent="0.3">
      <c r="M680" s="15"/>
    </row>
    <row r="681" spans="13:13" ht="13.8" x14ac:dyDescent="0.3">
      <c r="M681" s="15"/>
    </row>
    <row r="682" spans="13:13" ht="13.8" x14ac:dyDescent="0.3">
      <c r="M682" s="15"/>
    </row>
    <row r="683" spans="13:13" ht="13.8" x14ac:dyDescent="0.3">
      <c r="M683" s="15"/>
    </row>
    <row r="684" spans="13:13" ht="13.8" x14ac:dyDescent="0.3">
      <c r="M684" s="15"/>
    </row>
    <row r="685" spans="13:13" ht="13.8" x14ac:dyDescent="0.3">
      <c r="M685" s="15"/>
    </row>
    <row r="686" spans="13:13" ht="13.8" x14ac:dyDescent="0.3">
      <c r="M686" s="15"/>
    </row>
    <row r="687" spans="13:13" ht="13.8" x14ac:dyDescent="0.3">
      <c r="M687" s="15"/>
    </row>
    <row r="688" spans="13:13" ht="13.8" x14ac:dyDescent="0.3">
      <c r="M688" s="15"/>
    </row>
    <row r="689" spans="13:13" ht="13.8" x14ac:dyDescent="0.3">
      <c r="M689" s="15"/>
    </row>
    <row r="690" spans="13:13" ht="13.8" x14ac:dyDescent="0.3">
      <c r="M690" s="15"/>
    </row>
    <row r="691" spans="13:13" ht="13.8" x14ac:dyDescent="0.3">
      <c r="M691" s="15"/>
    </row>
    <row r="692" spans="13:13" ht="13.8" x14ac:dyDescent="0.3">
      <c r="M692" s="15"/>
    </row>
    <row r="693" spans="13:13" ht="13.8" x14ac:dyDescent="0.3">
      <c r="M693" s="15"/>
    </row>
    <row r="694" spans="13:13" ht="13.8" x14ac:dyDescent="0.3">
      <c r="M694" s="15"/>
    </row>
    <row r="695" spans="13:13" ht="13.8" x14ac:dyDescent="0.3">
      <c r="M695" s="15"/>
    </row>
    <row r="696" spans="13:13" ht="13.8" x14ac:dyDescent="0.3">
      <c r="M696" s="15"/>
    </row>
    <row r="697" spans="13:13" ht="13.8" x14ac:dyDescent="0.3">
      <c r="M697" s="15"/>
    </row>
    <row r="698" spans="13:13" ht="13.8" x14ac:dyDescent="0.3">
      <c r="M698" s="15"/>
    </row>
    <row r="699" spans="13:13" ht="13.8" x14ac:dyDescent="0.3">
      <c r="M699" s="15"/>
    </row>
    <row r="700" spans="13:13" ht="13.8" x14ac:dyDescent="0.3">
      <c r="M700" s="15"/>
    </row>
    <row r="701" spans="13:13" ht="13.8" x14ac:dyDescent="0.3">
      <c r="M701" s="15"/>
    </row>
    <row r="702" spans="13:13" ht="13.8" x14ac:dyDescent="0.3">
      <c r="M702" s="15"/>
    </row>
    <row r="703" spans="13:13" ht="13.8" x14ac:dyDescent="0.3">
      <c r="M703" s="15"/>
    </row>
    <row r="704" spans="13:13" ht="13.8" x14ac:dyDescent="0.3">
      <c r="M704" s="15"/>
    </row>
    <row r="705" spans="13:13" ht="13.8" x14ac:dyDescent="0.3">
      <c r="M705" s="15"/>
    </row>
    <row r="706" spans="13:13" ht="13.8" x14ac:dyDescent="0.3">
      <c r="M706" s="15"/>
    </row>
    <row r="707" spans="13:13" ht="13.8" x14ac:dyDescent="0.3">
      <c r="M707" s="15"/>
    </row>
    <row r="708" spans="13:13" ht="13.8" x14ac:dyDescent="0.3">
      <c r="M708" s="15"/>
    </row>
    <row r="709" spans="13:13" ht="13.8" x14ac:dyDescent="0.3">
      <c r="M709" s="15"/>
    </row>
    <row r="710" spans="13:13" ht="13.8" x14ac:dyDescent="0.3">
      <c r="M710" s="15"/>
    </row>
    <row r="711" spans="13:13" ht="13.8" x14ac:dyDescent="0.3">
      <c r="M711" s="15"/>
    </row>
    <row r="712" spans="13:13" ht="13.8" x14ac:dyDescent="0.3">
      <c r="M712" s="15"/>
    </row>
    <row r="713" spans="13:13" ht="13.8" x14ac:dyDescent="0.3">
      <c r="M713" s="15"/>
    </row>
    <row r="714" spans="13:13" ht="13.8" x14ac:dyDescent="0.3">
      <c r="M714" s="15"/>
    </row>
    <row r="715" spans="13:13" ht="13.8" x14ac:dyDescent="0.3">
      <c r="M715" s="15"/>
    </row>
    <row r="716" spans="13:13" ht="13.8" x14ac:dyDescent="0.3">
      <c r="M716" s="15"/>
    </row>
    <row r="717" spans="13:13" ht="13.8" x14ac:dyDescent="0.3">
      <c r="M717" s="15"/>
    </row>
    <row r="718" spans="13:13" ht="13.8" x14ac:dyDescent="0.3">
      <c r="M718" s="15"/>
    </row>
    <row r="719" spans="13:13" ht="13.8" x14ac:dyDescent="0.3">
      <c r="M719" s="15"/>
    </row>
    <row r="720" spans="13:13" ht="13.8" x14ac:dyDescent="0.3">
      <c r="M720" s="15"/>
    </row>
    <row r="721" spans="13:13" ht="13.8" x14ac:dyDescent="0.3">
      <c r="M721" s="15"/>
    </row>
    <row r="722" spans="13:13" ht="13.8" x14ac:dyDescent="0.3">
      <c r="M722" s="15"/>
    </row>
    <row r="723" spans="13:13" ht="13.8" x14ac:dyDescent="0.3">
      <c r="M723" s="15"/>
    </row>
    <row r="724" spans="13:13" ht="13.8" x14ac:dyDescent="0.3">
      <c r="M724" s="15"/>
    </row>
    <row r="725" spans="13:13" ht="13.8" x14ac:dyDescent="0.3">
      <c r="M725" s="15"/>
    </row>
    <row r="726" spans="13:13" ht="13.8" x14ac:dyDescent="0.3">
      <c r="M726" s="15"/>
    </row>
    <row r="727" spans="13:13" ht="13.8" x14ac:dyDescent="0.3">
      <c r="M727" s="15"/>
    </row>
    <row r="728" spans="13:13" ht="13.8" x14ac:dyDescent="0.3">
      <c r="M728" s="15"/>
    </row>
    <row r="729" spans="13:13" ht="13.8" x14ac:dyDescent="0.3">
      <c r="M729" s="15"/>
    </row>
    <row r="730" spans="13:13" ht="13.8" x14ac:dyDescent="0.3">
      <c r="M730" s="15"/>
    </row>
    <row r="731" spans="13:13" ht="13.8" x14ac:dyDescent="0.3">
      <c r="M731" s="15"/>
    </row>
    <row r="732" spans="13:13" ht="13.8" x14ac:dyDescent="0.3">
      <c r="M732" s="15"/>
    </row>
    <row r="733" spans="13:13" ht="13.8" x14ac:dyDescent="0.3">
      <c r="M733" s="15"/>
    </row>
    <row r="734" spans="13:13" ht="13.8" x14ac:dyDescent="0.3">
      <c r="M734" s="15"/>
    </row>
    <row r="735" spans="13:13" ht="13.8" x14ac:dyDescent="0.3">
      <c r="M735" s="15"/>
    </row>
    <row r="736" spans="13:13" ht="13.8" x14ac:dyDescent="0.3">
      <c r="M736" s="15"/>
    </row>
    <row r="737" spans="13:13" ht="13.8" x14ac:dyDescent="0.3">
      <c r="M737" s="15"/>
    </row>
    <row r="738" spans="13:13" ht="13.8" x14ac:dyDescent="0.3">
      <c r="M738" s="15"/>
    </row>
    <row r="739" spans="13:13" ht="13.8" x14ac:dyDescent="0.3">
      <c r="M739" s="15"/>
    </row>
    <row r="740" spans="13:13" ht="13.8" x14ac:dyDescent="0.3">
      <c r="M740" s="15"/>
    </row>
    <row r="741" spans="13:13" ht="13.8" x14ac:dyDescent="0.3">
      <c r="M741" s="15"/>
    </row>
    <row r="742" spans="13:13" ht="13.8" x14ac:dyDescent="0.3">
      <c r="M742" s="15"/>
    </row>
    <row r="743" spans="13:13" ht="13.8" x14ac:dyDescent="0.3">
      <c r="M743" s="15"/>
    </row>
    <row r="744" spans="13:13" ht="13.8" x14ac:dyDescent="0.3">
      <c r="M744" s="15"/>
    </row>
    <row r="745" spans="13:13" ht="13.8" x14ac:dyDescent="0.3">
      <c r="M745" s="15"/>
    </row>
    <row r="746" spans="13:13" ht="13.8" x14ac:dyDescent="0.3">
      <c r="M746" s="15"/>
    </row>
    <row r="747" spans="13:13" ht="13.8" x14ac:dyDescent="0.3">
      <c r="M747" s="15"/>
    </row>
    <row r="748" spans="13:13" ht="13.8" x14ac:dyDescent="0.3">
      <c r="M748" s="15"/>
    </row>
    <row r="749" spans="13:13" ht="13.8" x14ac:dyDescent="0.3">
      <c r="M749" s="15"/>
    </row>
    <row r="750" spans="13:13" ht="13.8" x14ac:dyDescent="0.3">
      <c r="M750" s="15"/>
    </row>
    <row r="751" spans="13:13" ht="13.8" x14ac:dyDescent="0.3">
      <c r="M751" s="15"/>
    </row>
    <row r="752" spans="13:13" ht="13.8" x14ac:dyDescent="0.3">
      <c r="M752" s="15"/>
    </row>
    <row r="753" spans="13:13" ht="13.8" x14ac:dyDescent="0.3">
      <c r="M753" s="15"/>
    </row>
    <row r="754" spans="13:13" ht="13.8" x14ac:dyDescent="0.3">
      <c r="M754" s="15"/>
    </row>
    <row r="755" spans="13:13" ht="13.8" x14ac:dyDescent="0.3">
      <c r="M755" s="15"/>
    </row>
    <row r="756" spans="13:13" ht="13.8" x14ac:dyDescent="0.3">
      <c r="M756" s="15"/>
    </row>
    <row r="757" spans="13:13" ht="13.8" x14ac:dyDescent="0.3">
      <c r="M757" s="15"/>
    </row>
    <row r="758" spans="13:13" ht="13.8" x14ac:dyDescent="0.3">
      <c r="M758" s="15"/>
    </row>
    <row r="759" spans="13:13" ht="13.8" x14ac:dyDescent="0.3">
      <c r="M759" s="15"/>
    </row>
    <row r="760" spans="13:13" ht="13.8" x14ac:dyDescent="0.3">
      <c r="M760" s="15"/>
    </row>
    <row r="761" spans="13:13" ht="13.8" x14ac:dyDescent="0.3">
      <c r="M761" s="15"/>
    </row>
    <row r="762" spans="13:13" ht="13.8" x14ac:dyDescent="0.3">
      <c r="M762" s="15"/>
    </row>
    <row r="763" spans="13:13" ht="13.8" x14ac:dyDescent="0.3">
      <c r="M763" s="15"/>
    </row>
    <row r="764" spans="13:13" ht="13.8" x14ac:dyDescent="0.3">
      <c r="M764" s="15"/>
    </row>
    <row r="765" spans="13:13" ht="13.8" x14ac:dyDescent="0.3">
      <c r="M765" s="15"/>
    </row>
    <row r="766" spans="13:13" ht="13.8" x14ac:dyDescent="0.3">
      <c r="M766" s="15"/>
    </row>
    <row r="767" spans="13:13" ht="13.8" x14ac:dyDescent="0.3">
      <c r="M767" s="15"/>
    </row>
    <row r="768" spans="13:13" ht="13.8" x14ac:dyDescent="0.3">
      <c r="M768" s="15"/>
    </row>
    <row r="769" spans="13:13" ht="13.8" x14ac:dyDescent="0.3">
      <c r="M769" s="15"/>
    </row>
    <row r="770" spans="13:13" ht="13.8" x14ac:dyDescent="0.3">
      <c r="M770" s="15"/>
    </row>
    <row r="771" spans="13:13" ht="13.8" x14ac:dyDescent="0.3">
      <c r="M771" s="15"/>
    </row>
    <row r="772" spans="13:13" ht="13.8" x14ac:dyDescent="0.3">
      <c r="M772" s="15"/>
    </row>
    <row r="773" spans="13:13" ht="13.8" x14ac:dyDescent="0.3">
      <c r="M773" s="15"/>
    </row>
    <row r="774" spans="13:13" ht="13.8" x14ac:dyDescent="0.3">
      <c r="M774" s="15"/>
    </row>
    <row r="775" spans="13:13" ht="13.8" x14ac:dyDescent="0.3">
      <c r="M775" s="15"/>
    </row>
    <row r="776" spans="13:13" ht="13.8" x14ac:dyDescent="0.3">
      <c r="M776" s="15"/>
    </row>
    <row r="777" spans="13:13" ht="13.8" x14ac:dyDescent="0.3">
      <c r="M777" s="15"/>
    </row>
    <row r="778" spans="13:13" ht="13.8" x14ac:dyDescent="0.3">
      <c r="M778" s="15"/>
    </row>
    <row r="779" spans="13:13" ht="13.8" x14ac:dyDescent="0.3">
      <c r="M779" s="15"/>
    </row>
    <row r="780" spans="13:13" ht="13.8" x14ac:dyDescent="0.3">
      <c r="M780" s="15"/>
    </row>
    <row r="781" spans="13:13" ht="13.8" x14ac:dyDescent="0.3">
      <c r="M781" s="15"/>
    </row>
    <row r="782" spans="13:13" ht="13.8" x14ac:dyDescent="0.3">
      <c r="M782" s="15"/>
    </row>
    <row r="783" spans="13:13" ht="13.8" x14ac:dyDescent="0.3">
      <c r="M783" s="15"/>
    </row>
    <row r="784" spans="13:13" ht="13.8" x14ac:dyDescent="0.3">
      <c r="M784" s="15"/>
    </row>
    <row r="785" spans="13:13" ht="13.8" x14ac:dyDescent="0.3">
      <c r="M785" s="15"/>
    </row>
    <row r="786" spans="13:13" ht="13.8" x14ac:dyDescent="0.3">
      <c r="M786" s="15"/>
    </row>
    <row r="787" spans="13:13" ht="13.8" x14ac:dyDescent="0.3">
      <c r="M787" s="15"/>
    </row>
    <row r="788" spans="13:13" ht="13.8" x14ac:dyDescent="0.3">
      <c r="M788" s="15"/>
    </row>
    <row r="789" spans="13:13" ht="13.8" x14ac:dyDescent="0.3">
      <c r="M789" s="15"/>
    </row>
    <row r="790" spans="13:13" ht="13.8" x14ac:dyDescent="0.3">
      <c r="M790" s="15"/>
    </row>
    <row r="791" spans="13:13" ht="13.8" x14ac:dyDescent="0.3">
      <c r="M791" s="15"/>
    </row>
    <row r="792" spans="13:13" ht="13.8" x14ac:dyDescent="0.3">
      <c r="M792" s="15"/>
    </row>
    <row r="793" spans="13:13" ht="13.8" x14ac:dyDescent="0.3">
      <c r="M793" s="15"/>
    </row>
    <row r="794" spans="13:13" ht="13.8" x14ac:dyDescent="0.3">
      <c r="M794" s="15"/>
    </row>
    <row r="795" spans="13:13" ht="13.8" x14ac:dyDescent="0.3">
      <c r="M795" s="15"/>
    </row>
    <row r="796" spans="13:13" ht="13.8" x14ac:dyDescent="0.3">
      <c r="M796" s="15"/>
    </row>
    <row r="797" spans="13:13" ht="13.8" x14ac:dyDescent="0.3">
      <c r="M797" s="15"/>
    </row>
    <row r="798" spans="13:13" ht="13.8" x14ac:dyDescent="0.3">
      <c r="M798" s="15"/>
    </row>
    <row r="799" spans="13:13" ht="13.8" x14ac:dyDescent="0.3">
      <c r="M799" s="15"/>
    </row>
    <row r="800" spans="13:13" ht="13.8" x14ac:dyDescent="0.3">
      <c r="M800" s="15"/>
    </row>
    <row r="801" spans="13:13" ht="13.8" x14ac:dyDescent="0.3">
      <c r="M801" s="15"/>
    </row>
    <row r="802" spans="13:13" ht="13.8" x14ac:dyDescent="0.3">
      <c r="M802" s="15"/>
    </row>
    <row r="803" spans="13:13" ht="13.8" x14ac:dyDescent="0.3">
      <c r="M803" s="15"/>
    </row>
    <row r="804" spans="13:13" ht="13.8" x14ac:dyDescent="0.3">
      <c r="M804" s="15"/>
    </row>
    <row r="805" spans="13:13" ht="13.8" x14ac:dyDescent="0.3">
      <c r="M805" s="15"/>
    </row>
    <row r="806" spans="13:13" ht="13.8" x14ac:dyDescent="0.3">
      <c r="M806" s="15"/>
    </row>
    <row r="807" spans="13:13" ht="13.8" x14ac:dyDescent="0.3">
      <c r="M807" s="15"/>
    </row>
    <row r="808" spans="13:13" ht="13.8" x14ac:dyDescent="0.3">
      <c r="M808" s="15"/>
    </row>
    <row r="809" spans="13:13" ht="13.8" x14ac:dyDescent="0.3">
      <c r="M809" s="15"/>
    </row>
    <row r="810" spans="13:13" ht="13.8" x14ac:dyDescent="0.3">
      <c r="M810" s="15"/>
    </row>
    <row r="811" spans="13:13" ht="13.8" x14ac:dyDescent="0.3">
      <c r="M811" s="15"/>
    </row>
    <row r="812" spans="13:13" ht="13.8" x14ac:dyDescent="0.3">
      <c r="M812" s="15"/>
    </row>
    <row r="813" spans="13:13" ht="13.8" x14ac:dyDescent="0.3">
      <c r="M813" s="15"/>
    </row>
    <row r="814" spans="13:13" ht="13.8" x14ac:dyDescent="0.3">
      <c r="M814" s="15"/>
    </row>
    <row r="815" spans="13:13" ht="13.8" x14ac:dyDescent="0.3">
      <c r="M815" s="15"/>
    </row>
  </sheetData>
  <mergeCells count="15">
    <mergeCell ref="A20:G20"/>
    <mergeCell ref="A21:G21"/>
    <mergeCell ref="A22:H22"/>
    <mergeCell ref="A1:H1"/>
    <mergeCell ref="A2:H2"/>
    <mergeCell ref="A3:E3"/>
    <mergeCell ref="F3:H3"/>
    <mergeCell ref="A4:E4"/>
    <mergeCell ref="F4:H4"/>
    <mergeCell ref="F5:H5"/>
    <mergeCell ref="A5:E5"/>
    <mergeCell ref="A6:H6"/>
    <mergeCell ref="A7:H7"/>
    <mergeCell ref="A8:H8"/>
    <mergeCell ref="A18:E18"/>
  </mergeCells>
  <printOptions horizontalCentered="1"/>
  <pageMargins left="0.25" right="0.25" top="0.75" bottom="0.75" header="0" footer="0"/>
  <pageSetup paperSize="9" fitToHeight="0" pageOrder="overThenDown"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pageSetUpPr fitToPage="1"/>
  </sheetPr>
  <dimension ref="A1:Z838"/>
  <sheetViews>
    <sheetView workbookViewId="0"/>
  </sheetViews>
  <sheetFormatPr defaultColWidth="12.5546875" defaultRowHeight="15.75" customHeight="1" x14ac:dyDescent="0.25"/>
  <cols>
    <col min="1" max="1" width="5.5546875" customWidth="1"/>
    <col min="2" max="2" width="12.6640625" customWidth="1"/>
    <col min="3" max="3" width="51" customWidth="1"/>
    <col min="4" max="4" width="7.5546875" customWidth="1"/>
    <col min="5" max="5" width="7.109375" customWidth="1"/>
    <col min="6" max="6" width="16.44140625" customWidth="1"/>
    <col min="7" max="7" width="13" customWidth="1"/>
    <col min="8" max="8" width="15.88671875" customWidth="1"/>
    <col min="9" max="9" width="10" customWidth="1"/>
    <col min="10" max="11" width="12.33203125" customWidth="1"/>
    <col min="12" max="12" width="12.5546875" customWidth="1"/>
    <col min="13" max="13" width="12.33203125" customWidth="1"/>
    <col min="14" max="14" width="12.44140625" customWidth="1"/>
    <col min="15" max="16" width="11" customWidth="1"/>
    <col min="17" max="17" width="16.6640625" customWidth="1"/>
    <col min="18" max="26" width="11" customWidth="1"/>
  </cols>
  <sheetData>
    <row r="1" spans="1:26" ht="133.5" customHeight="1" x14ac:dyDescent="0.3">
      <c r="A1" s="94"/>
      <c r="B1" s="95"/>
      <c r="C1" s="95"/>
      <c r="D1" s="95"/>
      <c r="E1" s="95"/>
      <c r="F1" s="95"/>
      <c r="G1" s="95"/>
      <c r="H1" s="95"/>
      <c r="N1" s="15"/>
    </row>
    <row r="2" spans="1:26" ht="65.25" customHeight="1" x14ac:dyDescent="0.25">
      <c r="A2" s="108" t="s">
        <v>228</v>
      </c>
      <c r="B2" s="95"/>
      <c r="C2" s="95"/>
      <c r="D2" s="95"/>
      <c r="E2" s="95"/>
      <c r="F2" s="95"/>
      <c r="G2" s="95"/>
      <c r="H2" s="95"/>
      <c r="I2" s="1"/>
      <c r="J2" s="1"/>
      <c r="K2" s="1"/>
      <c r="L2" s="1"/>
      <c r="M2" s="1"/>
      <c r="N2" s="1"/>
      <c r="O2" s="1"/>
      <c r="P2" s="1"/>
      <c r="Q2" s="1"/>
    </row>
    <row r="3" spans="1:26" ht="13.8" x14ac:dyDescent="0.3">
      <c r="A3" s="97" t="s">
        <v>0</v>
      </c>
      <c r="B3" s="95"/>
      <c r="C3" s="95"/>
      <c r="D3" s="95"/>
      <c r="E3" s="95"/>
      <c r="F3" s="97" t="s">
        <v>1</v>
      </c>
      <c r="G3" s="95"/>
      <c r="H3" s="95"/>
      <c r="I3" s="3"/>
      <c r="J3" s="3"/>
      <c r="K3" s="3"/>
      <c r="L3" s="3"/>
      <c r="M3" s="3"/>
      <c r="N3" s="3"/>
      <c r="O3" s="3"/>
      <c r="P3" s="3"/>
      <c r="Q3" s="3"/>
      <c r="R3" s="4"/>
      <c r="S3" s="4"/>
      <c r="T3" s="4"/>
      <c r="U3" s="4"/>
      <c r="V3" s="4"/>
      <c r="W3" s="4"/>
      <c r="X3" s="4"/>
      <c r="Y3" s="4"/>
      <c r="Z3" s="4"/>
    </row>
    <row r="4" spans="1:26" ht="33.75" customHeight="1" x14ac:dyDescent="0.3">
      <c r="A4" s="97" t="s">
        <v>143</v>
      </c>
      <c r="B4" s="95"/>
      <c r="C4" s="95"/>
      <c r="D4" s="95"/>
      <c r="E4" s="95"/>
      <c r="F4" s="97" t="s">
        <v>3</v>
      </c>
      <c r="G4" s="95"/>
      <c r="H4" s="95"/>
      <c r="I4" s="3"/>
      <c r="J4" s="3"/>
      <c r="K4" s="3"/>
      <c r="L4" s="3"/>
      <c r="M4" s="3"/>
      <c r="N4" s="3"/>
      <c r="O4" s="3"/>
      <c r="P4" s="3"/>
      <c r="Q4" s="3"/>
      <c r="R4" s="4"/>
      <c r="S4" s="4"/>
      <c r="T4" s="4"/>
      <c r="U4" s="4"/>
      <c r="V4" s="4"/>
      <c r="W4" s="4"/>
      <c r="X4" s="4"/>
      <c r="Y4" s="4"/>
      <c r="Z4" s="4"/>
    </row>
    <row r="5" spans="1:26" ht="24.75" customHeight="1" x14ac:dyDescent="0.3">
      <c r="A5" s="97" t="s">
        <v>144</v>
      </c>
      <c r="B5" s="95"/>
      <c r="C5" s="95"/>
      <c r="D5" s="95"/>
      <c r="E5" s="95"/>
      <c r="F5" s="97" t="s">
        <v>4</v>
      </c>
      <c r="G5" s="95"/>
      <c r="H5" s="95"/>
      <c r="I5" s="3"/>
      <c r="J5" s="3"/>
      <c r="K5" s="3"/>
      <c r="L5" s="3"/>
      <c r="M5" s="3"/>
      <c r="N5" s="3"/>
      <c r="O5" s="3"/>
      <c r="P5" s="3"/>
      <c r="Q5" s="3"/>
      <c r="R5" s="4"/>
      <c r="S5" s="4"/>
      <c r="T5" s="4"/>
      <c r="U5" s="4"/>
      <c r="V5" s="4"/>
      <c r="W5" s="4"/>
      <c r="X5" s="4"/>
      <c r="Y5" s="4"/>
      <c r="Z5" s="4"/>
    </row>
    <row r="6" spans="1:26" ht="24.75" customHeight="1" x14ac:dyDescent="0.3">
      <c r="A6" s="100" t="s">
        <v>45</v>
      </c>
      <c r="B6" s="95"/>
      <c r="C6" s="95"/>
      <c r="D6" s="95"/>
      <c r="E6" s="95"/>
      <c r="F6" s="95"/>
      <c r="G6" s="95"/>
      <c r="H6" s="95"/>
      <c r="I6" s="3"/>
      <c r="J6" s="3"/>
      <c r="K6" s="3"/>
      <c r="L6" s="3"/>
      <c r="M6" s="3"/>
      <c r="N6" s="3"/>
      <c r="O6" s="3"/>
      <c r="P6" s="3"/>
      <c r="Q6" s="3"/>
      <c r="R6" s="4"/>
      <c r="S6" s="4"/>
      <c r="T6" s="4"/>
      <c r="U6" s="4"/>
      <c r="V6" s="4"/>
      <c r="W6" s="4"/>
      <c r="X6" s="4"/>
      <c r="Y6" s="4"/>
      <c r="Z6" s="4"/>
    </row>
    <row r="7" spans="1:26" ht="24.75" customHeight="1" x14ac:dyDescent="0.3">
      <c r="A7" s="97"/>
      <c r="B7" s="95"/>
      <c r="C7" s="95"/>
      <c r="D7" s="95"/>
      <c r="E7" s="95"/>
      <c r="F7" s="95"/>
      <c r="G7" s="95"/>
      <c r="H7" s="95"/>
      <c r="I7" s="3"/>
      <c r="J7" s="3"/>
      <c r="K7" s="3"/>
      <c r="L7" s="3"/>
      <c r="M7" s="3"/>
      <c r="N7" s="3"/>
      <c r="R7" s="4"/>
      <c r="S7" s="4"/>
      <c r="T7" s="4"/>
      <c r="U7" s="4"/>
      <c r="V7" s="4"/>
      <c r="W7" s="4"/>
      <c r="X7" s="4"/>
      <c r="Y7" s="4"/>
      <c r="Z7" s="4"/>
    </row>
    <row r="8" spans="1:26" ht="24" customHeight="1" x14ac:dyDescent="0.3">
      <c r="A8" s="101"/>
      <c r="B8" s="102"/>
      <c r="C8" s="102"/>
      <c r="D8" s="102"/>
      <c r="E8" s="102"/>
      <c r="F8" s="102"/>
      <c r="G8" s="102"/>
      <c r="H8" s="103"/>
      <c r="I8" s="10"/>
      <c r="J8" s="9"/>
      <c r="K8" s="9"/>
      <c r="L8" s="9"/>
      <c r="M8" s="9"/>
      <c r="N8" s="16"/>
      <c r="O8" s="17" t="s">
        <v>47</v>
      </c>
      <c r="P8" s="18">
        <f>13000+50000</f>
        <v>63000</v>
      </c>
      <c r="Q8" s="3"/>
      <c r="R8" s="10"/>
      <c r="S8" s="10"/>
      <c r="T8" s="10"/>
      <c r="U8" s="10"/>
      <c r="V8" s="10"/>
      <c r="W8" s="10"/>
      <c r="X8" s="10"/>
      <c r="Y8" s="10"/>
      <c r="Z8" s="10"/>
    </row>
    <row r="9" spans="1:26" ht="36" customHeight="1" x14ac:dyDescent="0.3">
      <c r="A9" s="19" t="s">
        <v>5</v>
      </c>
      <c r="B9" s="19" t="s">
        <v>48</v>
      </c>
      <c r="C9" s="19" t="s">
        <v>49</v>
      </c>
      <c r="D9" s="19" t="s">
        <v>50</v>
      </c>
      <c r="E9" s="19" t="s">
        <v>6</v>
      </c>
      <c r="F9" s="19" t="s">
        <v>7</v>
      </c>
      <c r="G9" s="19" t="s">
        <v>51</v>
      </c>
      <c r="H9" s="19" t="s">
        <v>52</v>
      </c>
      <c r="I9" s="20"/>
      <c r="J9" s="19" t="s">
        <v>53</v>
      </c>
      <c r="K9" s="19" t="s">
        <v>51</v>
      </c>
      <c r="L9" s="19" t="s">
        <v>54</v>
      </c>
      <c r="M9" s="19" t="s">
        <v>55</v>
      </c>
      <c r="N9" s="21"/>
      <c r="O9" s="17" t="s">
        <v>56</v>
      </c>
      <c r="P9" s="22"/>
      <c r="Q9" s="23"/>
      <c r="R9" s="20"/>
      <c r="S9" s="20"/>
      <c r="T9" s="20"/>
      <c r="U9" s="20"/>
      <c r="V9" s="20"/>
      <c r="W9" s="20"/>
      <c r="X9" s="20"/>
      <c r="Y9" s="20"/>
      <c r="Z9" s="20"/>
    </row>
    <row r="10" spans="1:26" ht="27.6" x14ac:dyDescent="0.3">
      <c r="A10" s="7">
        <v>1</v>
      </c>
      <c r="B10" s="33" t="s">
        <v>8</v>
      </c>
      <c r="C10" s="25" t="s">
        <v>201</v>
      </c>
      <c r="D10" s="7" t="s">
        <v>9</v>
      </c>
      <c r="E10" s="13">
        <v>1</v>
      </c>
      <c r="F10" s="13">
        <v>3150000</v>
      </c>
      <c r="G10" s="13">
        <f t="shared" ref="G10:G18" si="0">E10*F10</f>
        <v>3150000</v>
      </c>
      <c r="H10" s="26" t="s">
        <v>10</v>
      </c>
      <c r="I10" s="13"/>
      <c r="J10" s="9">
        <v>2900000</v>
      </c>
      <c r="K10" s="9">
        <f t="shared" ref="K10:K20" si="1">J10*E10</f>
        <v>2900000</v>
      </c>
      <c r="L10" s="9">
        <f t="shared" ref="L10:M10" si="2">F10-J10</f>
        <v>250000</v>
      </c>
      <c r="M10" s="9">
        <f t="shared" si="2"/>
        <v>250000</v>
      </c>
      <c r="N10" s="16">
        <f t="shared" ref="N10:N34" si="3">M10/G10</f>
        <v>7.9365079365079361E-2</v>
      </c>
      <c r="O10" s="17" t="s">
        <v>58</v>
      </c>
      <c r="P10" s="22">
        <f>SUM(P8:P9)</f>
        <v>63000</v>
      </c>
      <c r="Q10" s="27">
        <f>P10/G21</f>
        <v>4.0988939492517893E-3</v>
      </c>
      <c r="R10" s="10"/>
      <c r="S10" s="10"/>
      <c r="T10" s="10"/>
      <c r="U10" s="10"/>
      <c r="V10" s="10"/>
      <c r="W10" s="10"/>
      <c r="X10" s="10"/>
      <c r="Y10" s="10"/>
      <c r="Z10" s="10"/>
    </row>
    <row r="11" spans="1:26" ht="31.2" x14ac:dyDescent="0.3">
      <c r="A11" s="7">
        <f t="shared" ref="A11:A20" si="4">A10+1</f>
        <v>2</v>
      </c>
      <c r="B11" s="33" t="s">
        <v>187</v>
      </c>
      <c r="C11" s="25" t="s">
        <v>202</v>
      </c>
      <c r="D11" s="7" t="s">
        <v>9</v>
      </c>
      <c r="E11" s="13">
        <v>1</v>
      </c>
      <c r="F11" s="13">
        <v>280000</v>
      </c>
      <c r="G11" s="13">
        <f t="shared" si="0"/>
        <v>280000</v>
      </c>
      <c r="H11" s="26" t="s">
        <v>20</v>
      </c>
      <c r="I11" s="13"/>
      <c r="J11" s="9">
        <v>240000</v>
      </c>
      <c r="K11" s="9">
        <f t="shared" si="1"/>
        <v>240000</v>
      </c>
      <c r="L11" s="9">
        <f t="shared" ref="L11:M11" si="5">F11-J11</f>
        <v>40000</v>
      </c>
      <c r="M11" s="9">
        <f t="shared" si="5"/>
        <v>40000</v>
      </c>
      <c r="N11" s="16">
        <f t="shared" si="3"/>
        <v>0.14285714285714285</v>
      </c>
      <c r="O11" s="17" t="s">
        <v>62</v>
      </c>
      <c r="P11" s="22">
        <f>M21-P10</f>
        <v>1422000</v>
      </c>
      <c r="Q11" s="27">
        <f>P11/G21</f>
        <v>9.2517891997397531E-2</v>
      </c>
      <c r="R11" s="10"/>
      <c r="S11" s="10"/>
      <c r="T11" s="10"/>
      <c r="U11" s="10"/>
      <c r="V11" s="10"/>
      <c r="W11" s="10"/>
      <c r="X11" s="10"/>
      <c r="Y11" s="10"/>
      <c r="Z11" s="10"/>
    </row>
    <row r="12" spans="1:26" ht="31.2" x14ac:dyDescent="0.3">
      <c r="A12" s="7">
        <f t="shared" si="4"/>
        <v>3</v>
      </c>
      <c r="B12" s="33" t="s">
        <v>59</v>
      </c>
      <c r="C12" s="25" t="s">
        <v>146</v>
      </c>
      <c r="D12" s="7" t="s">
        <v>9</v>
      </c>
      <c r="E12" s="13">
        <v>1</v>
      </c>
      <c r="F12" s="13">
        <v>2500000</v>
      </c>
      <c r="G12" s="13">
        <f t="shared" si="0"/>
        <v>2500000</v>
      </c>
      <c r="H12" s="26" t="s">
        <v>10</v>
      </c>
      <c r="I12" s="13"/>
      <c r="J12" s="9">
        <v>2280000</v>
      </c>
      <c r="K12" s="9">
        <f t="shared" si="1"/>
        <v>2280000</v>
      </c>
      <c r="L12" s="9">
        <f t="shared" ref="L12:M12" si="6">F12-J12</f>
        <v>220000</v>
      </c>
      <c r="M12" s="9">
        <f t="shared" si="6"/>
        <v>220000</v>
      </c>
      <c r="N12" s="16">
        <f t="shared" si="3"/>
        <v>8.7999999999999995E-2</v>
      </c>
      <c r="O12" s="10"/>
      <c r="P12" s="10"/>
      <c r="Q12" s="10"/>
      <c r="R12" s="10"/>
      <c r="S12" s="10"/>
      <c r="T12" s="10"/>
      <c r="U12" s="10"/>
      <c r="V12" s="10"/>
      <c r="W12" s="10"/>
      <c r="X12" s="10"/>
      <c r="Y12" s="10"/>
      <c r="Z12" s="10"/>
    </row>
    <row r="13" spans="1:26" ht="31.2" x14ac:dyDescent="0.3">
      <c r="A13" s="7">
        <f t="shared" si="4"/>
        <v>4</v>
      </c>
      <c r="B13" s="33" t="s">
        <v>13</v>
      </c>
      <c r="C13" s="25" t="s">
        <v>203</v>
      </c>
      <c r="D13" s="7" t="s">
        <v>9</v>
      </c>
      <c r="E13" s="13">
        <v>1</v>
      </c>
      <c r="F13" s="13">
        <v>1380000</v>
      </c>
      <c r="G13" s="13">
        <f t="shared" si="0"/>
        <v>1380000</v>
      </c>
      <c r="H13" s="26" t="s">
        <v>10</v>
      </c>
      <c r="I13" s="10"/>
      <c r="J13" s="9">
        <f>590000*2</f>
        <v>1180000</v>
      </c>
      <c r="K13" s="9">
        <f t="shared" si="1"/>
        <v>1180000</v>
      </c>
      <c r="L13" s="9">
        <f t="shared" ref="L13:M13" si="7">F13-J13</f>
        <v>200000</v>
      </c>
      <c r="M13" s="9">
        <f t="shared" si="7"/>
        <v>200000</v>
      </c>
      <c r="N13" s="16">
        <f t="shared" si="3"/>
        <v>0.14492753623188406</v>
      </c>
      <c r="O13" s="10"/>
      <c r="P13" s="10"/>
      <c r="Q13" s="10"/>
      <c r="R13" s="10"/>
      <c r="S13" s="10"/>
      <c r="T13" s="10"/>
      <c r="U13" s="10"/>
      <c r="V13" s="10"/>
      <c r="W13" s="10"/>
      <c r="X13" s="10"/>
      <c r="Y13" s="10"/>
      <c r="Z13" s="10"/>
    </row>
    <row r="14" spans="1:26" ht="31.2" x14ac:dyDescent="0.3">
      <c r="A14" s="7">
        <f t="shared" si="4"/>
        <v>5</v>
      </c>
      <c r="B14" s="33" t="s">
        <v>148</v>
      </c>
      <c r="C14" s="25" t="s">
        <v>136</v>
      </c>
      <c r="D14" s="7" t="s">
        <v>9</v>
      </c>
      <c r="E14" s="13">
        <v>1</v>
      </c>
      <c r="F14" s="13">
        <v>830000</v>
      </c>
      <c r="G14" s="13">
        <f t="shared" si="0"/>
        <v>830000</v>
      </c>
      <c r="H14" s="26" t="s">
        <v>10</v>
      </c>
      <c r="I14" s="10"/>
      <c r="J14" s="9">
        <v>730000</v>
      </c>
      <c r="K14" s="9">
        <f t="shared" si="1"/>
        <v>730000</v>
      </c>
      <c r="L14" s="9">
        <f t="shared" ref="L14:M14" si="8">F14-J14</f>
        <v>100000</v>
      </c>
      <c r="M14" s="9">
        <f t="shared" si="8"/>
        <v>100000</v>
      </c>
      <c r="N14" s="16">
        <f t="shared" si="3"/>
        <v>0.12048192771084337</v>
      </c>
      <c r="O14" s="17"/>
      <c r="P14" s="22"/>
      <c r="Q14" s="27"/>
      <c r="R14" s="10"/>
      <c r="S14" s="10"/>
      <c r="T14" s="10"/>
      <c r="U14" s="10"/>
      <c r="V14" s="10"/>
      <c r="W14" s="10"/>
      <c r="X14" s="10"/>
      <c r="Y14" s="10"/>
      <c r="Z14" s="10"/>
    </row>
    <row r="15" spans="1:26" ht="15.6" x14ac:dyDescent="0.3">
      <c r="A15" s="7">
        <f t="shared" si="4"/>
        <v>6</v>
      </c>
      <c r="B15" s="33" t="s">
        <v>17</v>
      </c>
      <c r="C15" s="25" t="s">
        <v>204</v>
      </c>
      <c r="D15" s="7" t="s">
        <v>9</v>
      </c>
      <c r="E15" s="13">
        <v>1</v>
      </c>
      <c r="F15" s="13">
        <v>2050000</v>
      </c>
      <c r="G15" s="13">
        <f t="shared" si="0"/>
        <v>2050000</v>
      </c>
      <c r="H15" s="26" t="s">
        <v>10</v>
      </c>
      <c r="I15" s="13"/>
      <c r="J15" s="9">
        <v>1880000</v>
      </c>
      <c r="K15" s="9">
        <f t="shared" si="1"/>
        <v>1880000</v>
      </c>
      <c r="L15" s="9">
        <f t="shared" ref="L15:M15" si="9">F15-J15</f>
        <v>170000</v>
      </c>
      <c r="M15" s="9">
        <f t="shared" si="9"/>
        <v>170000</v>
      </c>
      <c r="N15" s="16">
        <f t="shared" si="3"/>
        <v>8.2926829268292687E-2</v>
      </c>
      <c r="O15" s="17"/>
      <c r="P15" s="22"/>
      <c r="Q15" s="27"/>
      <c r="R15" s="10"/>
      <c r="S15" s="10"/>
      <c r="T15" s="10"/>
      <c r="U15" s="10"/>
      <c r="V15" s="10"/>
      <c r="W15" s="10"/>
      <c r="X15" s="10"/>
      <c r="Y15" s="10"/>
      <c r="Z15" s="10"/>
    </row>
    <row r="16" spans="1:26" ht="31.2" x14ac:dyDescent="0.3">
      <c r="A16" s="7">
        <f t="shared" si="4"/>
        <v>7</v>
      </c>
      <c r="B16" s="33" t="s">
        <v>18</v>
      </c>
      <c r="C16" s="25" t="s">
        <v>205</v>
      </c>
      <c r="D16" s="7" t="s">
        <v>9</v>
      </c>
      <c r="E16" s="13">
        <v>1</v>
      </c>
      <c r="F16" s="13">
        <v>2350000</v>
      </c>
      <c r="G16" s="13">
        <f t="shared" si="0"/>
        <v>2350000</v>
      </c>
      <c r="H16" s="26" t="s">
        <v>10</v>
      </c>
      <c r="I16" s="13"/>
      <c r="J16" s="9">
        <v>2130000</v>
      </c>
      <c r="K16" s="9">
        <f t="shared" si="1"/>
        <v>2130000</v>
      </c>
      <c r="L16" s="9">
        <f t="shared" ref="L16:M16" si="10">F16-J16</f>
        <v>220000</v>
      </c>
      <c r="M16" s="9">
        <f t="shared" si="10"/>
        <v>220000</v>
      </c>
      <c r="N16" s="16">
        <f t="shared" si="3"/>
        <v>9.3617021276595741E-2</v>
      </c>
      <c r="O16" s="10"/>
      <c r="P16" s="10"/>
      <c r="Q16" s="10"/>
      <c r="R16" s="10"/>
      <c r="S16" s="10"/>
      <c r="T16" s="10"/>
      <c r="U16" s="10"/>
      <c r="V16" s="10"/>
      <c r="W16" s="10"/>
      <c r="X16" s="10"/>
      <c r="Y16" s="10"/>
      <c r="Z16" s="10"/>
    </row>
    <row r="17" spans="1:26" ht="31.2" x14ac:dyDescent="0.3">
      <c r="A17" s="7">
        <f t="shared" si="4"/>
        <v>8</v>
      </c>
      <c r="B17" s="33" t="s">
        <v>67</v>
      </c>
      <c r="C17" s="25" t="s">
        <v>206</v>
      </c>
      <c r="D17" s="7" t="s">
        <v>9</v>
      </c>
      <c r="E17" s="13">
        <v>1</v>
      </c>
      <c r="F17" s="13">
        <v>1550000</v>
      </c>
      <c r="G17" s="13">
        <f t="shared" si="0"/>
        <v>1550000</v>
      </c>
      <c r="H17" s="26" t="s">
        <v>10</v>
      </c>
      <c r="I17" s="13"/>
      <c r="J17" s="9">
        <v>1350000</v>
      </c>
      <c r="K17" s="9">
        <f t="shared" si="1"/>
        <v>1350000</v>
      </c>
      <c r="L17" s="9">
        <f t="shared" ref="L17:M17" si="11">F17-J17</f>
        <v>200000</v>
      </c>
      <c r="M17" s="9">
        <f t="shared" si="11"/>
        <v>200000</v>
      </c>
      <c r="N17" s="16">
        <f t="shared" si="3"/>
        <v>0.12903225806451613</v>
      </c>
      <c r="O17" s="17"/>
      <c r="P17" s="22"/>
      <c r="Q17" s="27"/>
      <c r="R17" s="10"/>
      <c r="S17" s="10"/>
      <c r="T17" s="10"/>
      <c r="U17" s="10"/>
      <c r="V17" s="10"/>
      <c r="W17" s="10"/>
      <c r="X17" s="10"/>
      <c r="Y17" s="10"/>
      <c r="Z17" s="10"/>
    </row>
    <row r="18" spans="1:26" ht="31.2" x14ac:dyDescent="0.3">
      <c r="A18" s="7">
        <f t="shared" si="4"/>
        <v>9</v>
      </c>
      <c r="B18" s="33" t="s">
        <v>29</v>
      </c>
      <c r="C18" s="25" t="s">
        <v>137</v>
      </c>
      <c r="D18" s="7" t="s">
        <v>9</v>
      </c>
      <c r="E18" s="13">
        <v>1</v>
      </c>
      <c r="F18" s="13">
        <v>530000</v>
      </c>
      <c r="G18" s="13">
        <f t="shared" si="0"/>
        <v>530000</v>
      </c>
      <c r="H18" s="26" t="s">
        <v>20</v>
      </c>
      <c r="I18" s="13"/>
      <c r="J18" s="9">
        <v>445000</v>
      </c>
      <c r="K18" s="9">
        <f t="shared" si="1"/>
        <v>445000</v>
      </c>
      <c r="L18" s="9">
        <f t="shared" ref="L18:M18" si="12">F18-J18</f>
        <v>85000</v>
      </c>
      <c r="M18" s="9">
        <f t="shared" si="12"/>
        <v>85000</v>
      </c>
      <c r="N18" s="16">
        <f t="shared" si="3"/>
        <v>0.16037735849056603</v>
      </c>
      <c r="O18" s="17"/>
      <c r="P18" s="22"/>
      <c r="Q18" s="27"/>
      <c r="R18" s="10"/>
      <c r="S18" s="10"/>
      <c r="T18" s="10"/>
      <c r="U18" s="10"/>
      <c r="V18" s="10"/>
      <c r="W18" s="10"/>
      <c r="X18" s="10"/>
      <c r="Y18" s="10"/>
      <c r="Z18" s="10"/>
    </row>
    <row r="19" spans="1:26" ht="15.6" x14ac:dyDescent="0.3">
      <c r="A19" s="7">
        <f t="shared" si="4"/>
        <v>10</v>
      </c>
      <c r="B19" s="33" t="s">
        <v>229</v>
      </c>
      <c r="C19" s="25" t="s">
        <v>230</v>
      </c>
      <c r="D19" s="7" t="s">
        <v>9</v>
      </c>
      <c r="E19" s="13">
        <v>2</v>
      </c>
      <c r="F19" s="13">
        <v>285000</v>
      </c>
      <c r="G19" s="13">
        <f t="shared" ref="G19:G20" si="13">F19*E19</f>
        <v>570000</v>
      </c>
      <c r="H19" s="26" t="s">
        <v>20</v>
      </c>
      <c r="I19" s="13"/>
      <c r="J19" s="9">
        <f>94000+155000</f>
        <v>249000</v>
      </c>
      <c r="K19" s="9">
        <f t="shared" si="1"/>
        <v>498000</v>
      </c>
      <c r="L19" s="9">
        <f t="shared" ref="L19:M19" si="14">F19-J19</f>
        <v>36000</v>
      </c>
      <c r="M19" s="9">
        <f t="shared" si="14"/>
        <v>72000</v>
      </c>
      <c r="N19" s="16">
        <f t="shared" si="3"/>
        <v>0.12631578947368421</v>
      </c>
      <c r="O19" s="17"/>
      <c r="P19" s="22"/>
      <c r="Q19" s="27"/>
      <c r="R19" s="10"/>
      <c r="S19" s="10"/>
      <c r="T19" s="10"/>
      <c r="U19" s="10"/>
      <c r="V19" s="10"/>
      <c r="W19" s="10"/>
      <c r="X19" s="10"/>
      <c r="Y19" s="10"/>
      <c r="Z19" s="10"/>
    </row>
    <row r="20" spans="1:26" ht="31.2" x14ac:dyDescent="0.3">
      <c r="A20" s="7">
        <f t="shared" si="4"/>
        <v>11</v>
      </c>
      <c r="B20" s="33" t="s">
        <v>207</v>
      </c>
      <c r="C20" s="25" t="s">
        <v>208</v>
      </c>
      <c r="D20" s="7" t="s">
        <v>9</v>
      </c>
      <c r="E20" s="13">
        <v>3</v>
      </c>
      <c r="F20" s="13">
        <v>60000</v>
      </c>
      <c r="G20" s="13">
        <f t="shared" si="13"/>
        <v>180000</v>
      </c>
      <c r="H20" s="26" t="s">
        <v>20</v>
      </c>
      <c r="I20" s="13"/>
      <c r="J20" s="9">
        <v>40000</v>
      </c>
      <c r="K20" s="9">
        <f t="shared" si="1"/>
        <v>120000</v>
      </c>
      <c r="L20" s="9">
        <f t="shared" ref="L20:M20" si="15">F20-J20</f>
        <v>20000</v>
      </c>
      <c r="M20" s="9">
        <f t="shared" si="15"/>
        <v>60000</v>
      </c>
      <c r="N20" s="16">
        <f t="shared" si="3"/>
        <v>0.33333333333333331</v>
      </c>
      <c r="O20" s="17"/>
      <c r="P20" s="22"/>
      <c r="Q20" s="27"/>
      <c r="R20" s="10"/>
      <c r="S20" s="10"/>
      <c r="T20" s="10"/>
      <c r="U20" s="10"/>
      <c r="V20" s="10"/>
      <c r="W20" s="10"/>
      <c r="X20" s="10"/>
      <c r="Y20" s="10"/>
      <c r="Z20" s="10"/>
    </row>
    <row r="21" spans="1:26" ht="24.75" customHeight="1" x14ac:dyDescent="0.3">
      <c r="A21" s="128" t="s">
        <v>149</v>
      </c>
      <c r="B21" s="102"/>
      <c r="C21" s="102"/>
      <c r="D21" s="102"/>
      <c r="E21" s="103"/>
      <c r="F21" s="19"/>
      <c r="G21" s="28">
        <f>SUM(G10:G20)</f>
        <v>15370000</v>
      </c>
      <c r="H21" s="19"/>
      <c r="I21" s="20"/>
      <c r="J21" s="21">
        <f t="shared" ref="J21:M21" si="16">SUM(J10:J18)</f>
        <v>13135000</v>
      </c>
      <c r="K21" s="21">
        <f t="shared" si="16"/>
        <v>13135000</v>
      </c>
      <c r="L21" s="21">
        <f t="shared" si="16"/>
        <v>1485000</v>
      </c>
      <c r="M21" s="21">
        <f t="shared" si="16"/>
        <v>1485000</v>
      </c>
      <c r="N21" s="29">
        <f t="shared" si="3"/>
        <v>9.6616785946649311E-2</v>
      </c>
      <c r="O21" s="20"/>
      <c r="P21" s="20"/>
      <c r="Q21" s="20"/>
      <c r="R21" s="20"/>
      <c r="S21" s="20"/>
      <c r="T21" s="20"/>
      <c r="U21" s="20"/>
      <c r="V21" s="20"/>
      <c r="W21" s="20"/>
      <c r="X21" s="20"/>
      <c r="Y21" s="20"/>
      <c r="Z21" s="20"/>
    </row>
    <row r="22" spans="1:26" ht="27.6" x14ac:dyDescent="0.3">
      <c r="A22" s="7">
        <v>1</v>
      </c>
      <c r="B22" s="33" t="s">
        <v>8</v>
      </c>
      <c r="C22" s="25" t="s">
        <v>201</v>
      </c>
      <c r="D22" s="7" t="s">
        <v>9</v>
      </c>
      <c r="E22" s="13">
        <v>2</v>
      </c>
      <c r="F22" s="13">
        <v>3150000</v>
      </c>
      <c r="G22" s="13">
        <f t="shared" ref="G22:G30" si="17">E22*F22</f>
        <v>6300000</v>
      </c>
      <c r="H22" s="26" t="s">
        <v>10</v>
      </c>
      <c r="I22" s="13"/>
      <c r="J22" s="9">
        <v>2900000</v>
      </c>
      <c r="K22" s="9">
        <f t="shared" ref="K22:K32" si="18">J22*E22</f>
        <v>5800000</v>
      </c>
      <c r="L22" s="9">
        <f t="shared" ref="L22:M22" si="19">F22-J22</f>
        <v>250000</v>
      </c>
      <c r="M22" s="9">
        <f t="shared" si="19"/>
        <v>500000</v>
      </c>
      <c r="N22" s="16">
        <f t="shared" si="3"/>
        <v>7.9365079365079361E-2</v>
      </c>
      <c r="O22" s="17" t="s">
        <v>58</v>
      </c>
      <c r="P22" s="22">
        <f>SUM(P20:P21)</f>
        <v>0</v>
      </c>
      <c r="Q22" s="27">
        <f>P22/G33</f>
        <v>0</v>
      </c>
      <c r="R22" s="10"/>
      <c r="S22" s="10"/>
      <c r="T22" s="10"/>
      <c r="U22" s="10"/>
      <c r="V22" s="10"/>
      <c r="W22" s="10"/>
      <c r="X22" s="10"/>
      <c r="Y22" s="10"/>
      <c r="Z22" s="10"/>
    </row>
    <row r="23" spans="1:26" ht="31.2" x14ac:dyDescent="0.3">
      <c r="A23" s="7">
        <f t="shared" ref="A23:A32" si="20">A22+1</f>
        <v>2</v>
      </c>
      <c r="B23" s="33" t="s">
        <v>187</v>
      </c>
      <c r="C23" s="25" t="s">
        <v>202</v>
      </c>
      <c r="D23" s="7" t="s">
        <v>9</v>
      </c>
      <c r="E23" s="13">
        <v>2</v>
      </c>
      <c r="F23" s="13">
        <v>280000</v>
      </c>
      <c r="G23" s="13">
        <f t="shared" si="17"/>
        <v>560000</v>
      </c>
      <c r="H23" s="26" t="s">
        <v>20</v>
      </c>
      <c r="I23" s="13"/>
      <c r="J23" s="9">
        <v>240000</v>
      </c>
      <c r="K23" s="9">
        <f t="shared" si="18"/>
        <v>480000</v>
      </c>
      <c r="L23" s="9">
        <f t="shared" ref="L23:M23" si="21">F23-J23</f>
        <v>40000</v>
      </c>
      <c r="M23" s="9">
        <f t="shared" si="21"/>
        <v>80000</v>
      </c>
      <c r="N23" s="16">
        <f t="shared" si="3"/>
        <v>0.14285714285714285</v>
      </c>
      <c r="O23" s="17" t="s">
        <v>62</v>
      </c>
      <c r="P23" s="22">
        <f>M33-P22</f>
        <v>3330000</v>
      </c>
      <c r="Q23" s="27">
        <f>P23/G33</f>
        <v>9.1558977178993681E-2</v>
      </c>
      <c r="R23" s="10"/>
      <c r="S23" s="10"/>
      <c r="T23" s="10"/>
      <c r="U23" s="10"/>
      <c r="V23" s="10"/>
      <c r="W23" s="10"/>
      <c r="X23" s="10"/>
      <c r="Y23" s="10"/>
      <c r="Z23" s="10"/>
    </row>
    <row r="24" spans="1:26" ht="31.2" x14ac:dyDescent="0.3">
      <c r="A24" s="7">
        <f t="shared" si="20"/>
        <v>3</v>
      </c>
      <c r="B24" s="33" t="s">
        <v>59</v>
      </c>
      <c r="C24" s="25" t="s">
        <v>146</v>
      </c>
      <c r="D24" s="7" t="s">
        <v>9</v>
      </c>
      <c r="E24" s="13">
        <v>2</v>
      </c>
      <c r="F24" s="13">
        <v>2500000</v>
      </c>
      <c r="G24" s="13">
        <f t="shared" si="17"/>
        <v>5000000</v>
      </c>
      <c r="H24" s="26" t="s">
        <v>10</v>
      </c>
      <c r="I24" s="13"/>
      <c r="J24" s="9">
        <v>2280000</v>
      </c>
      <c r="K24" s="9">
        <f t="shared" si="18"/>
        <v>4560000</v>
      </c>
      <c r="L24" s="9">
        <f t="shared" ref="L24:M24" si="22">F24-J24</f>
        <v>220000</v>
      </c>
      <c r="M24" s="9">
        <f t="shared" si="22"/>
        <v>440000</v>
      </c>
      <c r="N24" s="16">
        <f t="shared" si="3"/>
        <v>8.7999999999999995E-2</v>
      </c>
      <c r="O24" s="10"/>
      <c r="P24" s="10"/>
      <c r="Q24" s="10"/>
      <c r="R24" s="10"/>
      <c r="S24" s="10"/>
      <c r="T24" s="10"/>
      <c r="U24" s="10"/>
      <c r="V24" s="10"/>
      <c r="W24" s="10"/>
      <c r="X24" s="10"/>
      <c r="Y24" s="10"/>
      <c r="Z24" s="10"/>
    </row>
    <row r="25" spans="1:26" ht="31.2" x14ac:dyDescent="0.3">
      <c r="A25" s="7">
        <f t="shared" si="20"/>
        <v>4</v>
      </c>
      <c r="B25" s="33" t="s">
        <v>13</v>
      </c>
      <c r="C25" s="25" t="s">
        <v>203</v>
      </c>
      <c r="D25" s="7" t="s">
        <v>9</v>
      </c>
      <c r="E25" s="13">
        <v>2</v>
      </c>
      <c r="F25" s="13">
        <v>1380000</v>
      </c>
      <c r="G25" s="13">
        <f t="shared" si="17"/>
        <v>2760000</v>
      </c>
      <c r="H25" s="26" t="s">
        <v>10</v>
      </c>
      <c r="I25" s="10"/>
      <c r="J25" s="9">
        <f>590000*2</f>
        <v>1180000</v>
      </c>
      <c r="K25" s="9">
        <f t="shared" si="18"/>
        <v>2360000</v>
      </c>
      <c r="L25" s="9">
        <f t="shared" ref="L25:M25" si="23">F25-J25</f>
        <v>200000</v>
      </c>
      <c r="M25" s="9">
        <f t="shared" si="23"/>
        <v>400000</v>
      </c>
      <c r="N25" s="16">
        <f t="shared" si="3"/>
        <v>0.14492753623188406</v>
      </c>
      <c r="O25" s="10"/>
      <c r="P25" s="10"/>
      <c r="Q25" s="10"/>
      <c r="R25" s="10"/>
      <c r="S25" s="10"/>
      <c r="T25" s="10"/>
      <c r="U25" s="10"/>
      <c r="V25" s="10"/>
      <c r="W25" s="10"/>
      <c r="X25" s="10"/>
      <c r="Y25" s="10"/>
      <c r="Z25" s="10"/>
    </row>
    <row r="26" spans="1:26" ht="31.2" x14ac:dyDescent="0.3">
      <c r="A26" s="7">
        <f t="shared" si="20"/>
        <v>5</v>
      </c>
      <c r="B26" s="33" t="s">
        <v>148</v>
      </c>
      <c r="C26" s="25" t="s">
        <v>136</v>
      </c>
      <c r="D26" s="7" t="s">
        <v>9</v>
      </c>
      <c r="E26" s="13">
        <v>2</v>
      </c>
      <c r="F26" s="13">
        <v>830000</v>
      </c>
      <c r="G26" s="13">
        <f t="shared" si="17"/>
        <v>1660000</v>
      </c>
      <c r="H26" s="26" t="s">
        <v>10</v>
      </c>
      <c r="I26" s="10"/>
      <c r="J26" s="9">
        <v>730000</v>
      </c>
      <c r="K26" s="9">
        <f t="shared" si="18"/>
        <v>1460000</v>
      </c>
      <c r="L26" s="9">
        <f t="shared" ref="L26:M26" si="24">F26-J26</f>
        <v>100000</v>
      </c>
      <c r="M26" s="9">
        <f t="shared" si="24"/>
        <v>200000</v>
      </c>
      <c r="N26" s="16">
        <f t="shared" si="3"/>
        <v>0.12048192771084337</v>
      </c>
      <c r="O26" s="17"/>
      <c r="P26" s="22"/>
      <c r="Q26" s="27"/>
      <c r="R26" s="10"/>
      <c r="S26" s="10"/>
      <c r="T26" s="10"/>
      <c r="U26" s="10"/>
      <c r="V26" s="10"/>
      <c r="W26" s="10"/>
      <c r="X26" s="10"/>
      <c r="Y26" s="10"/>
      <c r="Z26" s="10"/>
    </row>
    <row r="27" spans="1:26" ht="46.8" x14ac:dyDescent="0.3">
      <c r="A27" s="7">
        <f t="shared" si="20"/>
        <v>6</v>
      </c>
      <c r="B27" s="33" t="s">
        <v>17</v>
      </c>
      <c r="C27" s="25" t="s">
        <v>182</v>
      </c>
      <c r="D27" s="7" t="s">
        <v>9</v>
      </c>
      <c r="E27" s="13">
        <v>2</v>
      </c>
      <c r="F27" s="13">
        <v>5150000</v>
      </c>
      <c r="G27" s="13">
        <f t="shared" si="17"/>
        <v>10300000</v>
      </c>
      <c r="H27" s="26" t="s">
        <v>10</v>
      </c>
      <c r="I27" s="13"/>
      <c r="J27" s="9">
        <v>4800000</v>
      </c>
      <c r="K27" s="9">
        <f t="shared" si="18"/>
        <v>9600000</v>
      </c>
      <c r="L27" s="9">
        <f t="shared" ref="L27:M27" si="25">F27-J27</f>
        <v>350000</v>
      </c>
      <c r="M27" s="9">
        <f t="shared" si="25"/>
        <v>700000</v>
      </c>
      <c r="N27" s="16">
        <f t="shared" si="3"/>
        <v>6.7961165048543687E-2</v>
      </c>
      <c r="O27" s="17"/>
      <c r="P27" s="22"/>
      <c r="Q27" s="27"/>
      <c r="R27" s="10"/>
      <c r="S27" s="10"/>
      <c r="T27" s="10"/>
      <c r="U27" s="10"/>
      <c r="V27" s="10"/>
      <c r="W27" s="10"/>
      <c r="X27" s="10"/>
      <c r="Y27" s="10"/>
      <c r="Z27" s="10"/>
    </row>
    <row r="28" spans="1:26" ht="31.2" x14ac:dyDescent="0.3">
      <c r="A28" s="7">
        <f t="shared" si="20"/>
        <v>7</v>
      </c>
      <c r="B28" s="33" t="s">
        <v>18</v>
      </c>
      <c r="C28" s="25" t="s">
        <v>205</v>
      </c>
      <c r="D28" s="7" t="s">
        <v>9</v>
      </c>
      <c r="E28" s="13">
        <v>2</v>
      </c>
      <c r="F28" s="13">
        <v>2350000</v>
      </c>
      <c r="G28" s="13">
        <f t="shared" si="17"/>
        <v>4700000</v>
      </c>
      <c r="H28" s="26" t="s">
        <v>10</v>
      </c>
      <c r="I28" s="13"/>
      <c r="J28" s="9">
        <v>2130000</v>
      </c>
      <c r="K28" s="9">
        <f t="shared" si="18"/>
        <v>4260000</v>
      </c>
      <c r="L28" s="9">
        <f t="shared" ref="L28:M28" si="26">F28-J28</f>
        <v>220000</v>
      </c>
      <c r="M28" s="9">
        <f t="shared" si="26"/>
        <v>440000</v>
      </c>
      <c r="N28" s="16">
        <f t="shared" si="3"/>
        <v>9.3617021276595741E-2</v>
      </c>
      <c r="O28" s="10"/>
      <c r="P28" s="10"/>
      <c r="Q28" s="10"/>
      <c r="R28" s="10"/>
      <c r="S28" s="10"/>
      <c r="T28" s="10"/>
      <c r="U28" s="10"/>
      <c r="V28" s="10"/>
      <c r="W28" s="10"/>
      <c r="X28" s="10"/>
      <c r="Y28" s="10"/>
      <c r="Z28" s="10"/>
    </row>
    <row r="29" spans="1:26" ht="31.2" x14ac:dyDescent="0.3">
      <c r="A29" s="7">
        <f t="shared" si="20"/>
        <v>8</v>
      </c>
      <c r="B29" s="33" t="s">
        <v>67</v>
      </c>
      <c r="C29" s="25" t="s">
        <v>206</v>
      </c>
      <c r="D29" s="7" t="s">
        <v>9</v>
      </c>
      <c r="E29" s="13">
        <v>2</v>
      </c>
      <c r="F29" s="13">
        <v>1550000</v>
      </c>
      <c r="G29" s="13">
        <f t="shared" si="17"/>
        <v>3100000</v>
      </c>
      <c r="H29" s="26" t="s">
        <v>10</v>
      </c>
      <c r="I29" s="13"/>
      <c r="J29" s="9">
        <v>1350000</v>
      </c>
      <c r="K29" s="9">
        <f t="shared" si="18"/>
        <v>2700000</v>
      </c>
      <c r="L29" s="9">
        <f t="shared" ref="L29:M29" si="27">F29-J29</f>
        <v>200000</v>
      </c>
      <c r="M29" s="9">
        <f t="shared" si="27"/>
        <v>400000</v>
      </c>
      <c r="N29" s="16">
        <f t="shared" si="3"/>
        <v>0.12903225806451613</v>
      </c>
      <c r="O29" s="17"/>
      <c r="P29" s="22"/>
      <c r="Q29" s="27"/>
      <c r="R29" s="10"/>
      <c r="S29" s="10"/>
      <c r="T29" s="10"/>
      <c r="U29" s="10"/>
      <c r="V29" s="10"/>
      <c r="W29" s="10"/>
      <c r="X29" s="10"/>
      <c r="Y29" s="10"/>
      <c r="Z29" s="10"/>
    </row>
    <row r="30" spans="1:26" ht="31.2" x14ac:dyDescent="0.3">
      <c r="A30" s="7">
        <f t="shared" si="20"/>
        <v>9</v>
      </c>
      <c r="B30" s="33" t="s">
        <v>29</v>
      </c>
      <c r="C30" s="25" t="s">
        <v>137</v>
      </c>
      <c r="D30" s="7" t="s">
        <v>9</v>
      </c>
      <c r="E30" s="13">
        <v>2</v>
      </c>
      <c r="F30" s="13">
        <v>530000</v>
      </c>
      <c r="G30" s="13">
        <f t="shared" si="17"/>
        <v>1060000</v>
      </c>
      <c r="H30" s="26" t="s">
        <v>20</v>
      </c>
      <c r="I30" s="13"/>
      <c r="J30" s="9">
        <v>445000</v>
      </c>
      <c r="K30" s="9">
        <f t="shared" si="18"/>
        <v>890000</v>
      </c>
      <c r="L30" s="9">
        <f t="shared" ref="L30:M30" si="28">F30-J30</f>
        <v>85000</v>
      </c>
      <c r="M30" s="9">
        <f t="shared" si="28"/>
        <v>170000</v>
      </c>
      <c r="N30" s="16">
        <f t="shared" si="3"/>
        <v>0.16037735849056603</v>
      </c>
      <c r="O30" s="17"/>
      <c r="P30" s="22"/>
      <c r="Q30" s="27"/>
      <c r="R30" s="10"/>
      <c r="S30" s="10"/>
      <c r="T30" s="10"/>
      <c r="U30" s="10"/>
      <c r="V30" s="10"/>
      <c r="W30" s="10"/>
      <c r="X30" s="10"/>
      <c r="Y30" s="10"/>
      <c r="Z30" s="10"/>
    </row>
    <row r="31" spans="1:26" ht="15.6" x14ac:dyDescent="0.3">
      <c r="A31" s="7">
        <f t="shared" si="20"/>
        <v>10</v>
      </c>
      <c r="B31" s="33" t="s">
        <v>229</v>
      </c>
      <c r="C31" s="25" t="s">
        <v>230</v>
      </c>
      <c r="D31" s="7" t="s">
        <v>9</v>
      </c>
      <c r="E31" s="13">
        <v>2</v>
      </c>
      <c r="F31" s="13">
        <v>285000</v>
      </c>
      <c r="G31" s="13">
        <f t="shared" ref="G31:G32" si="29">F31*E31</f>
        <v>570000</v>
      </c>
      <c r="H31" s="26" t="s">
        <v>20</v>
      </c>
      <c r="I31" s="13"/>
      <c r="J31" s="9">
        <f>94000+155000</f>
        <v>249000</v>
      </c>
      <c r="K31" s="9">
        <f t="shared" si="18"/>
        <v>498000</v>
      </c>
      <c r="L31" s="9">
        <f t="shared" ref="L31:M31" si="30">F31-J31</f>
        <v>36000</v>
      </c>
      <c r="M31" s="9">
        <f t="shared" si="30"/>
        <v>72000</v>
      </c>
      <c r="N31" s="16">
        <f t="shared" si="3"/>
        <v>0.12631578947368421</v>
      </c>
      <c r="O31" s="17"/>
      <c r="P31" s="22"/>
      <c r="Q31" s="27"/>
      <c r="R31" s="10"/>
      <c r="S31" s="10"/>
      <c r="T31" s="10"/>
      <c r="U31" s="10"/>
      <c r="V31" s="10"/>
      <c r="W31" s="10"/>
      <c r="X31" s="10"/>
      <c r="Y31" s="10"/>
      <c r="Z31" s="10"/>
    </row>
    <row r="32" spans="1:26" ht="31.2" x14ac:dyDescent="0.3">
      <c r="A32" s="7">
        <f t="shared" si="20"/>
        <v>11</v>
      </c>
      <c r="B32" s="33" t="s">
        <v>207</v>
      </c>
      <c r="C32" s="25" t="s">
        <v>208</v>
      </c>
      <c r="D32" s="7" t="s">
        <v>9</v>
      </c>
      <c r="E32" s="13">
        <v>6</v>
      </c>
      <c r="F32" s="13">
        <v>60000</v>
      </c>
      <c r="G32" s="13">
        <f t="shared" si="29"/>
        <v>360000</v>
      </c>
      <c r="H32" s="26" t="s">
        <v>20</v>
      </c>
      <c r="I32" s="13"/>
      <c r="J32" s="9">
        <v>40000</v>
      </c>
      <c r="K32" s="9">
        <f t="shared" si="18"/>
        <v>240000</v>
      </c>
      <c r="L32" s="9">
        <f t="shared" ref="L32:M32" si="31">F32-J32</f>
        <v>20000</v>
      </c>
      <c r="M32" s="9">
        <f t="shared" si="31"/>
        <v>120000</v>
      </c>
      <c r="N32" s="16">
        <f t="shared" si="3"/>
        <v>0.33333333333333331</v>
      </c>
      <c r="O32" s="17"/>
      <c r="P32" s="22"/>
      <c r="Q32" s="27"/>
      <c r="R32" s="10"/>
      <c r="S32" s="10"/>
      <c r="T32" s="10"/>
      <c r="U32" s="10"/>
      <c r="V32" s="10"/>
      <c r="W32" s="10"/>
      <c r="X32" s="10"/>
      <c r="Y32" s="10"/>
      <c r="Z32" s="10"/>
    </row>
    <row r="33" spans="1:26" ht="24.75" customHeight="1" x14ac:dyDescent="0.3">
      <c r="A33" s="128" t="s">
        <v>149</v>
      </c>
      <c r="B33" s="102"/>
      <c r="C33" s="102"/>
      <c r="D33" s="102"/>
      <c r="E33" s="103"/>
      <c r="F33" s="19"/>
      <c r="G33" s="28">
        <f>SUM(G22:G32)</f>
        <v>36370000</v>
      </c>
      <c r="H33" s="19"/>
      <c r="I33" s="20"/>
      <c r="J33" s="21">
        <f t="shared" ref="J33:M33" si="32">SUM(J22:J30)</f>
        <v>16055000</v>
      </c>
      <c r="K33" s="21">
        <f t="shared" si="32"/>
        <v>32110000</v>
      </c>
      <c r="L33" s="21">
        <f t="shared" si="32"/>
        <v>1665000</v>
      </c>
      <c r="M33" s="21">
        <f t="shared" si="32"/>
        <v>3330000</v>
      </c>
      <c r="N33" s="29">
        <f t="shared" si="3"/>
        <v>9.1558977178993681E-2</v>
      </c>
      <c r="O33" s="20"/>
      <c r="P33" s="20"/>
      <c r="Q33" s="20"/>
      <c r="R33" s="20"/>
      <c r="S33" s="20"/>
      <c r="T33" s="20"/>
      <c r="U33" s="20"/>
      <c r="V33" s="20"/>
      <c r="W33" s="20"/>
      <c r="X33" s="20"/>
      <c r="Y33" s="20"/>
      <c r="Z33" s="20"/>
    </row>
    <row r="34" spans="1:26" ht="24.75" customHeight="1" x14ac:dyDescent="0.3">
      <c r="A34" s="128" t="s">
        <v>209</v>
      </c>
      <c r="B34" s="102"/>
      <c r="C34" s="102"/>
      <c r="D34" s="102"/>
      <c r="E34" s="103"/>
      <c r="F34" s="19"/>
      <c r="G34" s="28">
        <f>SUM(G33,G21)</f>
        <v>51740000</v>
      </c>
      <c r="H34" s="19"/>
      <c r="I34" s="20"/>
      <c r="J34" s="21"/>
      <c r="K34" s="21"/>
      <c r="L34" s="21"/>
      <c r="M34" s="21">
        <f>SUM(M33,M21)</f>
        <v>4815000</v>
      </c>
      <c r="N34" s="29">
        <f t="shared" si="3"/>
        <v>9.3061461151913411E-2</v>
      </c>
      <c r="O34" s="20"/>
      <c r="P34" s="20"/>
      <c r="Q34" s="20"/>
      <c r="R34" s="20"/>
      <c r="S34" s="20"/>
      <c r="T34" s="20"/>
      <c r="U34" s="20"/>
      <c r="V34" s="20"/>
      <c r="W34" s="20"/>
      <c r="X34" s="20"/>
      <c r="Y34" s="20"/>
      <c r="Z34" s="20"/>
    </row>
    <row r="35" spans="1:26" ht="16.8" x14ac:dyDescent="0.25">
      <c r="A35" s="128" t="s">
        <v>231</v>
      </c>
      <c r="B35" s="102"/>
      <c r="C35" s="102"/>
      <c r="D35" s="102"/>
      <c r="E35" s="103"/>
      <c r="F35" s="19"/>
      <c r="G35" s="28">
        <f>Butraco_19.03!G34</f>
        <v>56030000</v>
      </c>
      <c r="H35" s="19"/>
      <c r="I35" s="1"/>
      <c r="J35" s="14"/>
      <c r="K35" s="14"/>
      <c r="L35" s="14"/>
      <c r="M35" s="14"/>
      <c r="N35" s="14"/>
      <c r="O35" s="1"/>
      <c r="P35" s="1"/>
      <c r="Q35" s="1"/>
    </row>
    <row r="36" spans="1:26" ht="16.8" x14ac:dyDescent="0.25">
      <c r="A36" s="128" t="s">
        <v>232</v>
      </c>
      <c r="B36" s="102"/>
      <c r="C36" s="102"/>
      <c r="D36" s="102"/>
      <c r="E36" s="103"/>
      <c r="F36" s="19"/>
      <c r="G36" s="28">
        <f>G35-G34</f>
        <v>4290000</v>
      </c>
      <c r="H36" s="19"/>
      <c r="I36" s="1"/>
      <c r="J36" s="14"/>
      <c r="K36" s="14"/>
      <c r="L36" s="14"/>
      <c r="M36" s="14"/>
      <c r="N36" s="14"/>
      <c r="O36" s="1"/>
      <c r="P36" s="1"/>
      <c r="Q36" s="1"/>
    </row>
    <row r="37" spans="1:26" ht="16.8" x14ac:dyDescent="0.25">
      <c r="A37" s="128" t="s">
        <v>233</v>
      </c>
      <c r="B37" s="102"/>
      <c r="C37" s="102"/>
      <c r="D37" s="102"/>
      <c r="E37" s="103"/>
      <c r="F37" s="19"/>
      <c r="G37" s="28">
        <f>G36*0.3</f>
        <v>1287000</v>
      </c>
      <c r="H37" s="19"/>
      <c r="I37" s="1"/>
      <c r="J37" s="14"/>
      <c r="K37" s="14"/>
      <c r="L37" s="14"/>
      <c r="M37" s="14"/>
      <c r="N37" s="14"/>
      <c r="O37" s="1"/>
      <c r="P37" s="1"/>
      <c r="Q37" s="1"/>
    </row>
    <row r="38" spans="1:26" ht="24.6" x14ac:dyDescent="0.4">
      <c r="A38" s="128" t="s">
        <v>234</v>
      </c>
      <c r="B38" s="102"/>
      <c r="C38" s="102"/>
      <c r="D38" s="102"/>
      <c r="E38" s="103"/>
      <c r="F38" s="36"/>
      <c r="G38" s="28">
        <f>G36-G37</f>
        <v>3003000</v>
      </c>
      <c r="H38" s="36"/>
      <c r="I38" s="1"/>
      <c r="J38" s="14"/>
      <c r="K38" s="14"/>
      <c r="L38" s="14"/>
      <c r="M38" s="14"/>
      <c r="N38" s="14"/>
      <c r="O38" s="1"/>
      <c r="P38" s="1"/>
      <c r="Q38" s="1"/>
    </row>
    <row r="39" spans="1:26" ht="24.6" x14ac:dyDescent="0.4">
      <c r="A39" s="105" t="s">
        <v>210</v>
      </c>
      <c r="B39" s="95"/>
      <c r="C39" s="95"/>
      <c r="D39" s="95"/>
      <c r="E39" s="95"/>
      <c r="F39" s="95"/>
      <c r="G39" s="95"/>
      <c r="H39" s="95"/>
      <c r="I39" s="1"/>
      <c r="J39" s="14"/>
      <c r="K39" s="14"/>
      <c r="L39" s="14"/>
      <c r="M39" s="14"/>
      <c r="N39" s="14"/>
      <c r="O39" s="1"/>
      <c r="P39" s="1"/>
      <c r="Q39" s="1"/>
    </row>
    <row r="40" spans="1:26" ht="17.399999999999999" x14ac:dyDescent="0.3">
      <c r="A40" s="109" t="s">
        <v>235</v>
      </c>
      <c r="B40" s="95"/>
      <c r="C40" s="95"/>
      <c r="D40" s="95"/>
      <c r="E40" s="95"/>
      <c r="F40" s="95"/>
      <c r="G40" s="95"/>
      <c r="H40" s="95"/>
      <c r="I40" s="1"/>
      <c r="J40" s="14"/>
      <c r="K40" s="14"/>
      <c r="L40" s="14"/>
      <c r="M40" s="14"/>
      <c r="N40" s="14"/>
      <c r="O40" s="1"/>
      <c r="P40" s="1"/>
      <c r="Q40" s="1"/>
    </row>
    <row r="41" spans="1:26" ht="17.399999999999999" x14ac:dyDescent="0.3">
      <c r="A41" s="109" t="s">
        <v>212</v>
      </c>
      <c r="B41" s="95"/>
      <c r="C41" s="95"/>
      <c r="D41" s="95"/>
      <c r="E41" s="95"/>
      <c r="F41" s="95"/>
      <c r="G41" s="95"/>
      <c r="H41" s="95"/>
      <c r="I41" s="1"/>
      <c r="J41" s="14"/>
      <c r="K41" s="14"/>
      <c r="L41" s="14"/>
      <c r="M41" s="14"/>
      <c r="N41" s="14"/>
      <c r="O41" s="1"/>
      <c r="P41" s="1"/>
      <c r="Q41" s="1"/>
    </row>
    <row r="42" spans="1:26" ht="15.6" x14ac:dyDescent="0.25">
      <c r="A42" s="2"/>
      <c r="B42" s="2"/>
      <c r="C42" s="2"/>
      <c r="D42" s="2"/>
      <c r="E42" s="2"/>
      <c r="F42" s="2"/>
      <c r="G42" s="2"/>
      <c r="H42" s="2"/>
      <c r="I42" s="1"/>
      <c r="J42" s="14"/>
      <c r="K42" s="14"/>
      <c r="O42" s="14"/>
      <c r="P42" s="14"/>
      <c r="Q42" s="14"/>
      <c r="R42" s="14"/>
      <c r="S42" s="1"/>
      <c r="T42" s="1"/>
      <c r="U42" s="1"/>
    </row>
    <row r="43" spans="1:26" ht="15.6" x14ac:dyDescent="0.25">
      <c r="A43" s="98" t="s">
        <v>39</v>
      </c>
      <c r="B43" s="95"/>
      <c r="C43" s="95"/>
      <c r="D43" s="95"/>
      <c r="E43" s="95"/>
      <c r="F43" s="95"/>
      <c r="G43" s="95"/>
      <c r="H43" s="2"/>
      <c r="I43" s="1"/>
      <c r="J43" s="14"/>
      <c r="K43" s="14"/>
      <c r="O43" s="14"/>
      <c r="P43" s="14"/>
      <c r="Q43" s="14"/>
      <c r="R43" s="14"/>
      <c r="S43" s="1"/>
      <c r="T43" s="1"/>
      <c r="U43" s="1"/>
    </row>
    <row r="44" spans="1:26" ht="15.6" x14ac:dyDescent="0.25">
      <c r="A44" s="98" t="s">
        <v>40</v>
      </c>
      <c r="B44" s="95"/>
      <c r="C44" s="95"/>
      <c r="D44" s="95"/>
      <c r="E44" s="95"/>
      <c r="F44" s="95"/>
      <c r="G44" s="95"/>
      <c r="H44" s="2"/>
      <c r="I44" s="1"/>
      <c r="J44" s="14"/>
      <c r="K44" s="14"/>
      <c r="O44" s="14"/>
      <c r="P44" s="14"/>
      <c r="Q44" s="14"/>
      <c r="R44" s="14"/>
      <c r="S44" s="1"/>
      <c r="T44" s="1"/>
      <c r="U44" s="1"/>
    </row>
    <row r="45" spans="1:26" ht="13.8" x14ac:dyDescent="0.25">
      <c r="A45" s="99" t="s">
        <v>236</v>
      </c>
      <c r="B45" s="95"/>
      <c r="C45" s="95"/>
      <c r="D45" s="95"/>
      <c r="E45" s="95"/>
      <c r="F45" s="95"/>
      <c r="G45" s="95"/>
      <c r="H45" s="95"/>
      <c r="I45" s="1"/>
      <c r="J45" s="14"/>
      <c r="K45" s="14"/>
      <c r="O45" s="14"/>
      <c r="P45" s="14"/>
      <c r="Q45" s="14"/>
      <c r="R45" s="14"/>
      <c r="S45" s="1"/>
      <c r="T45" s="1"/>
      <c r="U45" s="1"/>
    </row>
    <row r="46" spans="1:26" ht="13.8" x14ac:dyDescent="0.25">
      <c r="A46" s="14"/>
      <c r="B46" s="14"/>
      <c r="C46" s="14"/>
      <c r="D46" s="14"/>
      <c r="E46" s="14"/>
      <c r="F46" s="14"/>
      <c r="G46" s="14"/>
      <c r="H46" s="14"/>
      <c r="I46" s="1"/>
      <c r="J46" s="14"/>
      <c r="K46" s="14"/>
      <c r="L46" s="14"/>
      <c r="M46" s="14"/>
      <c r="N46" s="14"/>
      <c r="O46" s="1"/>
      <c r="P46" s="1"/>
      <c r="Q46" s="1"/>
    </row>
    <row r="47" spans="1:26" ht="13.8" x14ac:dyDescent="0.25">
      <c r="A47" s="14"/>
      <c r="B47" s="14"/>
      <c r="C47" s="14"/>
      <c r="D47" s="14"/>
      <c r="E47" s="14"/>
      <c r="F47" s="14"/>
      <c r="G47" s="14"/>
      <c r="H47" s="14"/>
      <c r="I47" s="1"/>
      <c r="J47" s="14"/>
      <c r="K47" s="14"/>
      <c r="L47" s="14"/>
      <c r="M47" s="14"/>
      <c r="N47" s="14"/>
      <c r="O47" s="1"/>
      <c r="P47" s="1"/>
      <c r="Q47" s="1"/>
    </row>
    <row r="48" spans="1:26" ht="13.8" x14ac:dyDescent="0.25">
      <c r="A48" s="14"/>
      <c r="B48" s="14"/>
      <c r="C48" s="14"/>
      <c r="D48" s="14"/>
      <c r="E48" s="14"/>
      <c r="F48" s="14"/>
      <c r="G48" s="14"/>
      <c r="H48" s="14"/>
      <c r="I48" s="1"/>
      <c r="J48" s="14"/>
      <c r="K48" s="14"/>
      <c r="L48" s="14"/>
      <c r="M48" s="14"/>
      <c r="N48" s="14"/>
      <c r="O48" s="1"/>
      <c r="P48" s="1"/>
      <c r="Q48" s="1"/>
    </row>
    <row r="49" spans="1:17" ht="13.8" x14ac:dyDescent="0.25">
      <c r="A49" s="14"/>
      <c r="B49" s="14"/>
      <c r="C49" s="14"/>
      <c r="D49" s="14"/>
      <c r="E49" s="14"/>
      <c r="F49" s="14"/>
      <c r="G49" s="14"/>
      <c r="H49" s="14"/>
      <c r="I49" s="1"/>
      <c r="J49" s="14"/>
      <c r="K49" s="14"/>
      <c r="L49" s="14"/>
      <c r="M49" s="14"/>
      <c r="N49" s="14"/>
      <c r="O49" s="1"/>
      <c r="P49" s="1"/>
      <c r="Q49" s="1"/>
    </row>
    <row r="50" spans="1:17" ht="13.8" x14ac:dyDescent="0.25">
      <c r="A50" s="14"/>
      <c r="B50" s="14"/>
      <c r="C50" s="14"/>
      <c r="D50" s="14"/>
      <c r="E50" s="14"/>
      <c r="F50" s="14"/>
      <c r="G50" s="14"/>
      <c r="H50" s="14"/>
      <c r="I50" s="1"/>
      <c r="J50" s="14"/>
      <c r="K50" s="14"/>
      <c r="L50" s="14"/>
      <c r="M50" s="14"/>
      <c r="N50" s="14"/>
      <c r="O50" s="1"/>
      <c r="P50" s="1"/>
      <c r="Q50" s="1"/>
    </row>
    <row r="51" spans="1:17" ht="13.8" x14ac:dyDescent="0.25">
      <c r="A51" s="14"/>
      <c r="B51" s="14"/>
      <c r="C51" s="14"/>
      <c r="D51" s="14"/>
      <c r="E51" s="14"/>
      <c r="F51" s="14"/>
      <c r="G51" s="14"/>
      <c r="H51" s="14"/>
      <c r="I51" s="1"/>
      <c r="J51" s="14"/>
      <c r="K51" s="14"/>
      <c r="L51" s="14"/>
      <c r="M51" s="14"/>
      <c r="N51" s="14"/>
      <c r="O51" s="1"/>
      <c r="P51" s="1"/>
      <c r="Q51" s="1"/>
    </row>
    <row r="52" spans="1:17" ht="13.8" x14ac:dyDescent="0.25">
      <c r="A52" s="14"/>
      <c r="B52" s="14"/>
      <c r="C52" s="14"/>
      <c r="D52" s="14"/>
      <c r="E52" s="14"/>
      <c r="F52" s="14"/>
      <c r="G52" s="14"/>
      <c r="H52" s="14"/>
      <c r="I52" s="1"/>
      <c r="J52" s="14"/>
      <c r="K52" s="14"/>
      <c r="L52" s="14"/>
      <c r="M52" s="14"/>
      <c r="N52" s="14"/>
      <c r="O52" s="1"/>
      <c r="P52" s="1"/>
      <c r="Q52" s="1"/>
    </row>
    <row r="53" spans="1:17" ht="13.8" x14ac:dyDescent="0.25">
      <c r="A53" s="14"/>
      <c r="B53" s="14"/>
      <c r="C53" s="14"/>
      <c r="D53" s="14"/>
      <c r="E53" s="14"/>
      <c r="F53" s="14"/>
      <c r="G53" s="14"/>
      <c r="H53" s="14"/>
      <c r="I53" s="1"/>
      <c r="J53" s="14"/>
      <c r="K53" s="14"/>
      <c r="L53" s="14"/>
      <c r="M53" s="14"/>
      <c r="N53" s="14"/>
      <c r="O53" s="1"/>
      <c r="P53" s="1"/>
      <c r="Q53" s="1"/>
    </row>
    <row r="54" spans="1:17" ht="13.8" x14ac:dyDescent="0.25">
      <c r="A54" s="14"/>
      <c r="B54" s="14"/>
      <c r="C54" s="14"/>
      <c r="D54" s="14"/>
      <c r="E54" s="14"/>
      <c r="F54" s="14"/>
      <c r="G54" s="14"/>
      <c r="H54" s="14"/>
      <c r="I54" s="1"/>
      <c r="J54" s="14"/>
      <c r="K54" s="14"/>
      <c r="L54" s="14"/>
      <c r="M54" s="14"/>
      <c r="N54" s="14"/>
      <c r="O54" s="1"/>
      <c r="P54" s="1"/>
      <c r="Q54" s="1"/>
    </row>
    <row r="55" spans="1:17" ht="13.8" x14ac:dyDescent="0.25">
      <c r="A55" s="14"/>
      <c r="B55" s="14"/>
      <c r="C55" s="14"/>
      <c r="D55" s="14"/>
      <c r="E55" s="14"/>
      <c r="F55" s="14"/>
      <c r="G55" s="14"/>
      <c r="H55" s="14"/>
      <c r="I55" s="1"/>
      <c r="J55" s="14"/>
      <c r="K55" s="14"/>
      <c r="L55" s="14"/>
      <c r="M55" s="14"/>
      <c r="N55" s="14"/>
      <c r="O55" s="1"/>
      <c r="P55" s="1"/>
      <c r="Q55" s="1"/>
    </row>
    <row r="56" spans="1:17" ht="13.8" x14ac:dyDescent="0.25">
      <c r="A56" s="14"/>
      <c r="B56" s="14"/>
      <c r="C56" s="14"/>
      <c r="D56" s="14"/>
      <c r="E56" s="14"/>
      <c r="F56" s="14"/>
      <c r="G56" s="14"/>
      <c r="H56" s="14"/>
      <c r="I56" s="1"/>
      <c r="J56" s="14"/>
      <c r="K56" s="14"/>
      <c r="L56" s="14"/>
      <c r="M56" s="14"/>
      <c r="N56" s="14"/>
      <c r="O56" s="1"/>
      <c r="P56" s="1"/>
      <c r="Q56" s="1"/>
    </row>
    <row r="57" spans="1:17" ht="13.8" x14ac:dyDescent="0.25">
      <c r="A57" s="14"/>
      <c r="B57" s="14"/>
      <c r="C57" s="14"/>
      <c r="D57" s="14"/>
      <c r="E57" s="14"/>
      <c r="F57" s="14"/>
      <c r="G57" s="14"/>
      <c r="H57" s="14"/>
      <c r="I57" s="1"/>
      <c r="J57" s="14"/>
      <c r="K57" s="14"/>
      <c r="L57" s="14"/>
      <c r="M57" s="14"/>
      <c r="N57" s="14"/>
      <c r="O57" s="1"/>
      <c r="P57" s="1"/>
      <c r="Q57" s="1"/>
    </row>
    <row r="58" spans="1:17" ht="13.8" x14ac:dyDescent="0.25">
      <c r="A58" s="14"/>
      <c r="B58" s="14"/>
      <c r="C58" s="14"/>
      <c r="D58" s="14"/>
      <c r="E58" s="14"/>
      <c r="F58" s="14"/>
      <c r="G58" s="14"/>
      <c r="H58" s="14"/>
      <c r="I58" s="1"/>
      <c r="J58" s="14"/>
      <c r="K58" s="14"/>
      <c r="L58" s="14"/>
      <c r="M58" s="14"/>
      <c r="N58" s="14"/>
      <c r="O58" s="1"/>
      <c r="P58" s="1"/>
      <c r="Q58" s="1"/>
    </row>
    <row r="59" spans="1:17" ht="13.8" x14ac:dyDescent="0.25">
      <c r="A59" s="14"/>
      <c r="B59" s="14"/>
      <c r="C59" s="14"/>
      <c r="D59" s="14"/>
      <c r="E59" s="14"/>
      <c r="F59" s="14"/>
      <c r="G59" s="14"/>
      <c r="H59" s="14"/>
      <c r="I59" s="1"/>
      <c r="J59" s="14"/>
      <c r="K59" s="14"/>
      <c r="L59" s="14"/>
      <c r="M59" s="14"/>
      <c r="N59" s="14"/>
      <c r="O59" s="1"/>
      <c r="P59" s="1"/>
      <c r="Q59" s="1"/>
    </row>
    <row r="60" spans="1:17" ht="13.8" x14ac:dyDescent="0.25">
      <c r="A60" s="14"/>
      <c r="B60" s="14"/>
      <c r="C60" s="14"/>
      <c r="D60" s="14"/>
      <c r="E60" s="14"/>
      <c r="F60" s="14"/>
      <c r="G60" s="14"/>
      <c r="H60" s="14"/>
      <c r="I60" s="1"/>
      <c r="J60" s="14"/>
      <c r="K60" s="14"/>
      <c r="L60" s="14"/>
      <c r="M60" s="14"/>
      <c r="N60" s="14"/>
      <c r="O60" s="1"/>
      <c r="P60" s="1"/>
      <c r="Q60" s="1"/>
    </row>
    <row r="61" spans="1:17" ht="13.8" x14ac:dyDescent="0.25">
      <c r="A61" s="14"/>
      <c r="B61" s="14"/>
      <c r="C61" s="14"/>
      <c r="D61" s="14"/>
      <c r="E61" s="14"/>
      <c r="F61" s="14"/>
      <c r="G61" s="14"/>
      <c r="H61" s="14"/>
      <c r="I61" s="1"/>
      <c r="J61" s="14"/>
      <c r="K61" s="14"/>
      <c r="L61" s="14"/>
      <c r="M61" s="14"/>
      <c r="N61" s="14"/>
      <c r="O61" s="1"/>
      <c r="P61" s="1"/>
      <c r="Q61" s="1"/>
    </row>
    <row r="62" spans="1:17" ht="13.8" x14ac:dyDescent="0.25">
      <c r="A62" s="14"/>
      <c r="B62" s="14"/>
      <c r="C62" s="14"/>
      <c r="D62" s="14"/>
      <c r="E62" s="14"/>
      <c r="F62" s="14"/>
      <c r="G62" s="14"/>
      <c r="H62" s="14"/>
      <c r="I62" s="1"/>
      <c r="J62" s="14"/>
      <c r="K62" s="14"/>
      <c r="L62" s="14"/>
      <c r="M62" s="14"/>
      <c r="N62" s="14"/>
      <c r="O62" s="1"/>
      <c r="P62" s="1"/>
      <c r="Q62" s="1"/>
    </row>
    <row r="63" spans="1:17" ht="13.8" x14ac:dyDescent="0.25">
      <c r="A63" s="14"/>
      <c r="B63" s="14"/>
      <c r="C63" s="14"/>
      <c r="D63" s="14"/>
      <c r="E63" s="14"/>
      <c r="F63" s="14"/>
      <c r="G63" s="14"/>
      <c r="H63" s="14"/>
      <c r="I63" s="1"/>
      <c r="J63" s="14"/>
      <c r="K63" s="14"/>
      <c r="L63" s="14"/>
      <c r="M63" s="14"/>
      <c r="N63" s="14"/>
      <c r="O63" s="1"/>
      <c r="P63" s="1"/>
      <c r="Q63" s="1"/>
    </row>
    <row r="64" spans="1:17" ht="13.8" x14ac:dyDescent="0.25">
      <c r="A64" s="14"/>
      <c r="B64" s="14"/>
      <c r="C64" s="14"/>
      <c r="D64" s="14"/>
      <c r="E64" s="14"/>
      <c r="F64" s="14"/>
      <c r="G64" s="14"/>
      <c r="H64" s="14"/>
      <c r="I64" s="1"/>
      <c r="J64" s="14"/>
      <c r="K64" s="14"/>
      <c r="L64" s="14"/>
      <c r="M64" s="14"/>
      <c r="N64" s="14"/>
      <c r="O64" s="1"/>
      <c r="P64" s="1"/>
      <c r="Q64" s="1"/>
    </row>
    <row r="65" spans="1:17" ht="13.8" x14ac:dyDescent="0.25">
      <c r="A65" s="14"/>
      <c r="B65" s="14"/>
      <c r="C65" s="14"/>
      <c r="D65" s="14"/>
      <c r="E65" s="14"/>
      <c r="F65" s="14"/>
      <c r="G65" s="14"/>
      <c r="H65" s="14"/>
      <c r="I65" s="1"/>
      <c r="J65" s="14"/>
      <c r="K65" s="14"/>
      <c r="L65" s="14"/>
      <c r="M65" s="14"/>
      <c r="N65" s="14"/>
      <c r="O65" s="1"/>
      <c r="P65" s="1"/>
      <c r="Q65" s="1"/>
    </row>
    <row r="66" spans="1:17" ht="13.8" x14ac:dyDescent="0.25">
      <c r="A66" s="14"/>
      <c r="B66" s="14"/>
      <c r="C66" s="14"/>
      <c r="D66" s="14"/>
      <c r="E66" s="14"/>
      <c r="F66" s="14"/>
      <c r="G66" s="14"/>
      <c r="H66" s="14"/>
      <c r="I66" s="1"/>
      <c r="J66" s="14"/>
      <c r="K66" s="14"/>
      <c r="L66" s="14"/>
      <c r="M66" s="14"/>
      <c r="N66" s="14"/>
      <c r="O66" s="1"/>
      <c r="P66" s="1"/>
      <c r="Q66" s="1"/>
    </row>
    <row r="67" spans="1:17" ht="13.8" x14ac:dyDescent="0.25">
      <c r="A67" s="14"/>
      <c r="B67" s="14"/>
      <c r="C67" s="14"/>
      <c r="D67" s="14"/>
      <c r="E67" s="14"/>
      <c r="F67" s="14"/>
      <c r="G67" s="14"/>
      <c r="H67" s="14"/>
      <c r="I67" s="1"/>
      <c r="J67" s="14"/>
      <c r="K67" s="14"/>
      <c r="L67" s="14"/>
      <c r="M67" s="14"/>
      <c r="N67" s="14"/>
      <c r="O67" s="1"/>
      <c r="P67" s="1"/>
      <c r="Q67" s="1"/>
    </row>
    <row r="68" spans="1:17" ht="13.8" x14ac:dyDescent="0.25">
      <c r="A68" s="14"/>
      <c r="B68" s="14"/>
      <c r="C68" s="14"/>
      <c r="D68" s="14"/>
      <c r="E68" s="14"/>
      <c r="F68" s="14"/>
      <c r="G68" s="14"/>
      <c r="H68" s="14"/>
      <c r="I68" s="1"/>
      <c r="J68" s="14"/>
      <c r="K68" s="14"/>
      <c r="L68" s="14"/>
      <c r="M68" s="14"/>
      <c r="N68" s="14"/>
      <c r="O68" s="1"/>
      <c r="P68" s="1"/>
      <c r="Q68" s="1"/>
    </row>
    <row r="69" spans="1:17" ht="13.8" x14ac:dyDescent="0.25">
      <c r="A69" s="14"/>
      <c r="B69" s="14"/>
      <c r="C69" s="14"/>
      <c r="D69" s="14"/>
      <c r="E69" s="14"/>
      <c r="F69" s="14"/>
      <c r="G69" s="14"/>
      <c r="H69" s="14"/>
      <c r="I69" s="1"/>
      <c r="J69" s="14"/>
      <c r="K69" s="14"/>
      <c r="L69" s="14"/>
      <c r="M69" s="14"/>
      <c r="N69" s="14"/>
      <c r="O69" s="1"/>
      <c r="P69" s="1"/>
      <c r="Q69" s="1"/>
    </row>
    <row r="70" spans="1:17" ht="13.8" x14ac:dyDescent="0.25">
      <c r="A70" s="14"/>
      <c r="B70" s="14"/>
      <c r="C70" s="14"/>
      <c r="D70" s="14"/>
      <c r="E70" s="14"/>
      <c r="F70" s="14"/>
      <c r="G70" s="14"/>
      <c r="H70" s="14"/>
      <c r="I70" s="1"/>
      <c r="J70" s="14"/>
      <c r="K70" s="14"/>
      <c r="L70" s="14"/>
      <c r="M70" s="14"/>
      <c r="N70" s="14"/>
      <c r="O70" s="1"/>
      <c r="P70" s="1"/>
      <c r="Q70" s="1"/>
    </row>
    <row r="71" spans="1:17" ht="13.8" x14ac:dyDescent="0.25">
      <c r="A71" s="14"/>
      <c r="B71" s="14"/>
      <c r="C71" s="14"/>
      <c r="D71" s="14"/>
      <c r="E71" s="14"/>
      <c r="F71" s="14"/>
      <c r="G71" s="14"/>
      <c r="H71" s="14"/>
      <c r="I71" s="1"/>
      <c r="J71" s="14"/>
      <c r="K71" s="14"/>
      <c r="L71" s="14"/>
      <c r="M71" s="14"/>
      <c r="N71" s="14"/>
      <c r="O71" s="1"/>
      <c r="P71" s="1"/>
      <c r="Q71" s="1"/>
    </row>
    <row r="72" spans="1:17" ht="13.8" x14ac:dyDescent="0.25">
      <c r="A72" s="14"/>
      <c r="B72" s="14"/>
      <c r="C72" s="14"/>
      <c r="D72" s="14"/>
      <c r="E72" s="14"/>
      <c r="F72" s="14"/>
      <c r="G72" s="14"/>
      <c r="H72" s="14"/>
      <c r="I72" s="1"/>
      <c r="J72" s="14"/>
      <c r="K72" s="14"/>
      <c r="L72" s="14"/>
      <c r="M72" s="14"/>
      <c r="N72" s="14"/>
      <c r="O72" s="1"/>
      <c r="P72" s="1"/>
      <c r="Q72" s="1"/>
    </row>
    <row r="73" spans="1:17" ht="13.8" x14ac:dyDescent="0.25">
      <c r="A73" s="14"/>
      <c r="B73" s="14"/>
      <c r="C73" s="14"/>
      <c r="D73" s="14"/>
      <c r="E73" s="14"/>
      <c r="F73" s="14"/>
      <c r="G73" s="14"/>
      <c r="H73" s="14"/>
      <c r="I73" s="1"/>
      <c r="J73" s="14"/>
      <c r="K73" s="14"/>
      <c r="L73" s="14"/>
      <c r="M73" s="14"/>
      <c r="N73" s="14"/>
      <c r="O73" s="1"/>
      <c r="P73" s="1"/>
      <c r="Q73" s="1"/>
    </row>
    <row r="74" spans="1:17" ht="13.8" x14ac:dyDescent="0.25">
      <c r="A74" s="14"/>
      <c r="B74" s="14"/>
      <c r="C74" s="14"/>
      <c r="D74" s="14"/>
      <c r="E74" s="14"/>
      <c r="F74" s="14"/>
      <c r="G74" s="14"/>
      <c r="H74" s="14"/>
      <c r="I74" s="1"/>
      <c r="J74" s="14"/>
      <c r="K74" s="14"/>
      <c r="L74" s="14"/>
      <c r="M74" s="14"/>
      <c r="N74" s="14"/>
      <c r="O74" s="1"/>
      <c r="P74" s="1"/>
      <c r="Q74" s="1"/>
    </row>
    <row r="75" spans="1:17" ht="13.8" x14ac:dyDescent="0.25">
      <c r="A75" s="14"/>
      <c r="B75" s="14"/>
      <c r="C75" s="14"/>
      <c r="D75" s="14"/>
      <c r="E75" s="14"/>
      <c r="F75" s="14"/>
      <c r="G75" s="14"/>
      <c r="H75" s="14"/>
      <c r="I75" s="1"/>
      <c r="J75" s="14"/>
      <c r="K75" s="14"/>
      <c r="L75" s="14"/>
      <c r="M75" s="14"/>
      <c r="N75" s="14"/>
      <c r="O75" s="1"/>
      <c r="P75" s="1"/>
      <c r="Q75" s="1"/>
    </row>
    <row r="76" spans="1:17" ht="13.8" x14ac:dyDescent="0.25">
      <c r="A76" s="14"/>
      <c r="B76" s="14"/>
      <c r="C76" s="14"/>
      <c r="D76" s="14"/>
      <c r="E76" s="14"/>
      <c r="F76" s="14"/>
      <c r="G76" s="14"/>
      <c r="H76" s="14"/>
      <c r="I76" s="1"/>
      <c r="J76" s="14"/>
      <c r="K76" s="14"/>
      <c r="L76" s="14"/>
      <c r="M76" s="14"/>
      <c r="N76" s="14"/>
      <c r="O76" s="1"/>
      <c r="P76" s="1"/>
      <c r="Q76" s="1"/>
    </row>
    <row r="77" spans="1:17" ht="13.8" x14ac:dyDescent="0.25">
      <c r="A77" s="14"/>
      <c r="B77" s="14"/>
      <c r="C77" s="14"/>
      <c r="D77" s="14"/>
      <c r="E77" s="14"/>
      <c r="F77" s="14"/>
      <c r="G77" s="14"/>
      <c r="H77" s="14"/>
      <c r="I77" s="1"/>
      <c r="J77" s="14"/>
      <c r="K77" s="14"/>
      <c r="L77" s="14"/>
      <c r="M77" s="14"/>
      <c r="N77" s="14"/>
      <c r="O77" s="1"/>
      <c r="P77" s="1"/>
      <c r="Q77" s="1"/>
    </row>
    <row r="78" spans="1:17" ht="13.8" x14ac:dyDescent="0.25">
      <c r="A78" s="14"/>
      <c r="B78" s="14"/>
      <c r="C78" s="14"/>
      <c r="D78" s="14"/>
      <c r="E78" s="14"/>
      <c r="F78" s="14"/>
      <c r="G78" s="14"/>
      <c r="H78" s="14"/>
      <c r="I78" s="1"/>
      <c r="J78" s="14"/>
      <c r="K78" s="14"/>
      <c r="L78" s="14"/>
      <c r="M78" s="14"/>
      <c r="N78" s="14"/>
      <c r="O78" s="1"/>
      <c r="P78" s="1"/>
      <c r="Q78" s="1"/>
    </row>
    <row r="79" spans="1:17" ht="13.8" x14ac:dyDescent="0.25">
      <c r="A79" s="14"/>
      <c r="B79" s="14"/>
      <c r="C79" s="14"/>
      <c r="D79" s="14"/>
      <c r="E79" s="14"/>
      <c r="F79" s="14"/>
      <c r="G79" s="14"/>
      <c r="H79" s="14"/>
      <c r="I79" s="1"/>
      <c r="J79" s="14"/>
      <c r="K79" s="14"/>
      <c r="L79" s="14"/>
      <c r="M79" s="14"/>
      <c r="N79" s="14"/>
      <c r="O79" s="1"/>
      <c r="P79" s="1"/>
      <c r="Q79" s="1"/>
    </row>
    <row r="80" spans="1:17" ht="13.8" x14ac:dyDescent="0.25">
      <c r="A80" s="14"/>
      <c r="B80" s="14"/>
      <c r="C80" s="14"/>
      <c r="D80" s="14"/>
      <c r="E80" s="14"/>
      <c r="F80" s="14"/>
      <c r="G80" s="14"/>
      <c r="H80" s="14"/>
      <c r="I80" s="1"/>
      <c r="J80" s="14"/>
      <c r="K80" s="14"/>
      <c r="L80" s="14"/>
      <c r="M80" s="14"/>
      <c r="N80" s="14"/>
      <c r="O80" s="1"/>
      <c r="P80" s="1"/>
      <c r="Q80" s="1"/>
    </row>
    <row r="81" spans="1:17" ht="13.8" x14ac:dyDescent="0.25">
      <c r="A81" s="14"/>
      <c r="B81" s="14"/>
      <c r="C81" s="14"/>
      <c r="D81" s="14"/>
      <c r="E81" s="14"/>
      <c r="F81" s="14"/>
      <c r="G81" s="14"/>
      <c r="H81" s="14"/>
      <c r="I81" s="1"/>
      <c r="J81" s="14"/>
      <c r="K81" s="14"/>
      <c r="L81" s="14"/>
      <c r="M81" s="14"/>
      <c r="N81" s="14"/>
      <c r="O81" s="1"/>
      <c r="P81" s="1"/>
      <c r="Q81" s="1"/>
    </row>
    <row r="82" spans="1:17" ht="13.8" x14ac:dyDescent="0.25">
      <c r="A82" s="14"/>
      <c r="B82" s="14"/>
      <c r="C82" s="14"/>
      <c r="D82" s="14"/>
      <c r="E82" s="14"/>
      <c r="F82" s="14"/>
      <c r="G82" s="14"/>
      <c r="H82" s="14"/>
      <c r="I82" s="1"/>
      <c r="J82" s="14"/>
      <c r="K82" s="14"/>
      <c r="L82" s="14"/>
      <c r="M82" s="14"/>
      <c r="N82" s="14"/>
      <c r="O82" s="1"/>
      <c r="P82" s="1"/>
      <c r="Q82" s="1"/>
    </row>
    <row r="83" spans="1:17" ht="13.8" x14ac:dyDescent="0.25">
      <c r="A83" s="14"/>
      <c r="B83" s="14"/>
      <c r="C83" s="14"/>
      <c r="D83" s="14"/>
      <c r="E83" s="14"/>
      <c r="F83" s="14"/>
      <c r="G83" s="14"/>
      <c r="H83" s="14"/>
      <c r="I83" s="1"/>
      <c r="J83" s="14"/>
      <c r="K83" s="14"/>
      <c r="L83" s="14"/>
      <c r="M83" s="14"/>
      <c r="N83" s="14"/>
      <c r="O83" s="1"/>
      <c r="P83" s="1"/>
      <c r="Q83" s="1"/>
    </row>
    <row r="84" spans="1:17" ht="13.8" x14ac:dyDescent="0.25">
      <c r="A84" s="14"/>
      <c r="B84" s="14"/>
      <c r="C84" s="14"/>
      <c r="D84" s="14"/>
      <c r="E84" s="14"/>
      <c r="F84" s="14"/>
      <c r="G84" s="14"/>
      <c r="H84" s="14"/>
      <c r="I84" s="1"/>
      <c r="J84" s="14"/>
      <c r="K84" s="14"/>
      <c r="L84" s="14"/>
      <c r="M84" s="14"/>
      <c r="N84" s="14"/>
      <c r="O84" s="1"/>
      <c r="P84" s="1"/>
      <c r="Q84" s="1"/>
    </row>
    <row r="85" spans="1:17" ht="13.8" x14ac:dyDescent="0.25">
      <c r="A85" s="14"/>
      <c r="B85" s="14"/>
      <c r="C85" s="14"/>
      <c r="D85" s="14"/>
      <c r="E85" s="14"/>
      <c r="F85" s="14"/>
      <c r="G85" s="14"/>
      <c r="H85" s="14"/>
      <c r="I85" s="1"/>
      <c r="J85" s="14"/>
      <c r="K85" s="14"/>
      <c r="L85" s="14"/>
      <c r="M85" s="14"/>
      <c r="N85" s="14"/>
      <c r="O85" s="1"/>
      <c r="P85" s="1"/>
      <c r="Q85" s="1"/>
    </row>
    <row r="86" spans="1:17" ht="13.8" x14ac:dyDescent="0.25">
      <c r="A86" s="14"/>
      <c r="B86" s="14"/>
      <c r="C86" s="14"/>
      <c r="D86" s="14"/>
      <c r="E86" s="14"/>
      <c r="F86" s="14"/>
      <c r="G86" s="14"/>
      <c r="H86" s="14"/>
      <c r="I86" s="1"/>
      <c r="J86" s="14"/>
      <c r="K86" s="14"/>
      <c r="L86" s="14"/>
      <c r="M86" s="14"/>
      <c r="N86" s="14"/>
      <c r="O86" s="1"/>
      <c r="P86" s="1"/>
      <c r="Q86" s="1"/>
    </row>
    <row r="87" spans="1:17" ht="13.8" x14ac:dyDescent="0.25">
      <c r="A87" s="14"/>
      <c r="B87" s="14"/>
      <c r="C87" s="14"/>
      <c r="D87" s="14"/>
      <c r="E87" s="14"/>
      <c r="F87" s="14"/>
      <c r="G87" s="14"/>
      <c r="H87" s="14"/>
      <c r="I87" s="1"/>
      <c r="J87" s="14"/>
      <c r="K87" s="14"/>
      <c r="L87" s="14"/>
      <c r="M87" s="14"/>
      <c r="N87" s="14"/>
      <c r="O87" s="1"/>
      <c r="P87" s="1"/>
      <c r="Q87" s="1"/>
    </row>
    <row r="88" spans="1:17" ht="13.8" x14ac:dyDescent="0.25">
      <c r="A88" s="14"/>
      <c r="B88" s="14"/>
      <c r="C88" s="14"/>
      <c r="D88" s="14"/>
      <c r="E88" s="14"/>
      <c r="F88" s="14"/>
      <c r="G88" s="14"/>
      <c r="H88" s="14"/>
      <c r="I88" s="1"/>
      <c r="J88" s="14"/>
      <c r="K88" s="14"/>
      <c r="L88" s="14"/>
      <c r="M88" s="14"/>
      <c r="N88" s="14"/>
      <c r="O88" s="1"/>
      <c r="P88" s="1"/>
      <c r="Q88" s="1"/>
    </row>
    <row r="89" spans="1:17" ht="13.8" x14ac:dyDescent="0.25">
      <c r="A89" s="14"/>
      <c r="B89" s="14"/>
      <c r="C89" s="14"/>
      <c r="D89" s="14"/>
      <c r="E89" s="14"/>
      <c r="F89" s="14"/>
      <c r="G89" s="14"/>
      <c r="H89" s="14"/>
      <c r="I89" s="1"/>
      <c r="J89" s="14"/>
      <c r="K89" s="14"/>
      <c r="L89" s="14"/>
      <c r="M89" s="14"/>
      <c r="N89" s="14"/>
      <c r="O89" s="1"/>
      <c r="P89" s="1"/>
      <c r="Q89" s="1"/>
    </row>
    <row r="90" spans="1:17" ht="13.8" x14ac:dyDescent="0.25">
      <c r="A90" s="14"/>
      <c r="B90" s="14"/>
      <c r="C90" s="14"/>
      <c r="D90" s="14"/>
      <c r="E90" s="14"/>
      <c r="F90" s="14"/>
      <c r="G90" s="14"/>
      <c r="H90" s="14"/>
      <c r="I90" s="1"/>
      <c r="J90" s="14"/>
      <c r="K90" s="14"/>
      <c r="L90" s="14"/>
      <c r="M90" s="14"/>
      <c r="N90" s="14"/>
      <c r="O90" s="1"/>
      <c r="P90" s="1"/>
      <c r="Q90" s="1"/>
    </row>
    <row r="91" spans="1:17" ht="13.8" x14ac:dyDescent="0.25">
      <c r="A91" s="14"/>
      <c r="B91" s="14"/>
      <c r="C91" s="14"/>
      <c r="D91" s="14"/>
      <c r="E91" s="14"/>
      <c r="F91" s="14"/>
      <c r="G91" s="14"/>
      <c r="H91" s="14"/>
      <c r="I91" s="1"/>
      <c r="J91" s="14"/>
      <c r="K91" s="14"/>
      <c r="L91" s="14"/>
      <c r="M91" s="14"/>
      <c r="N91" s="14"/>
      <c r="O91" s="1"/>
      <c r="P91" s="1"/>
      <c r="Q91" s="1"/>
    </row>
    <row r="92" spans="1:17" ht="13.8" x14ac:dyDescent="0.25">
      <c r="A92" s="14"/>
      <c r="B92" s="14"/>
      <c r="C92" s="14"/>
      <c r="D92" s="14"/>
      <c r="E92" s="14"/>
      <c r="F92" s="14"/>
      <c r="G92" s="14"/>
      <c r="H92" s="14"/>
      <c r="I92" s="1"/>
      <c r="J92" s="14"/>
      <c r="K92" s="14"/>
      <c r="L92" s="14"/>
      <c r="M92" s="14"/>
      <c r="N92" s="14"/>
      <c r="O92" s="1"/>
      <c r="P92" s="1"/>
      <c r="Q92" s="1"/>
    </row>
    <row r="93" spans="1:17" ht="13.8" x14ac:dyDescent="0.25">
      <c r="A93" s="14"/>
      <c r="B93" s="14"/>
      <c r="C93" s="14"/>
      <c r="D93" s="14"/>
      <c r="E93" s="14"/>
      <c r="F93" s="14"/>
      <c r="G93" s="14"/>
      <c r="H93" s="14"/>
      <c r="I93" s="1"/>
      <c r="J93" s="14"/>
      <c r="K93" s="14"/>
      <c r="L93" s="14"/>
      <c r="M93" s="14"/>
      <c r="N93" s="14"/>
      <c r="O93" s="1"/>
      <c r="P93" s="1"/>
      <c r="Q93" s="1"/>
    </row>
    <row r="94" spans="1:17" ht="13.8" x14ac:dyDescent="0.25">
      <c r="A94" s="14"/>
      <c r="B94" s="14"/>
      <c r="C94" s="14"/>
      <c r="D94" s="14"/>
      <c r="E94" s="14"/>
      <c r="F94" s="14"/>
      <c r="G94" s="14"/>
      <c r="H94" s="14"/>
      <c r="I94" s="1"/>
      <c r="J94" s="14"/>
      <c r="K94" s="14"/>
      <c r="L94" s="14"/>
      <c r="M94" s="14"/>
      <c r="N94" s="14"/>
      <c r="O94" s="1"/>
      <c r="P94" s="1"/>
      <c r="Q94" s="1"/>
    </row>
    <row r="95" spans="1:17" ht="13.8" x14ac:dyDescent="0.25">
      <c r="A95" s="14"/>
      <c r="B95" s="14"/>
      <c r="C95" s="14"/>
      <c r="D95" s="14"/>
      <c r="E95" s="14"/>
      <c r="F95" s="14"/>
      <c r="G95" s="14"/>
      <c r="H95" s="14"/>
      <c r="I95" s="1"/>
      <c r="J95" s="14"/>
      <c r="K95" s="14"/>
      <c r="L95" s="14"/>
      <c r="M95" s="14"/>
      <c r="N95" s="14"/>
      <c r="O95" s="1"/>
      <c r="P95" s="1"/>
      <c r="Q95" s="1"/>
    </row>
    <row r="96" spans="1:17" ht="13.8" x14ac:dyDescent="0.25">
      <c r="A96" s="14"/>
      <c r="B96" s="14"/>
      <c r="C96" s="14"/>
      <c r="D96" s="14"/>
      <c r="E96" s="14"/>
      <c r="F96" s="14"/>
      <c r="G96" s="14"/>
      <c r="H96" s="14"/>
      <c r="I96" s="1"/>
      <c r="J96" s="14"/>
      <c r="K96" s="14"/>
      <c r="L96" s="14"/>
      <c r="M96" s="14"/>
      <c r="N96" s="14"/>
      <c r="O96" s="1"/>
      <c r="P96" s="1"/>
      <c r="Q96" s="1"/>
    </row>
    <row r="97" spans="1:17" ht="13.8" x14ac:dyDescent="0.25">
      <c r="A97" s="14"/>
      <c r="B97" s="14"/>
      <c r="C97" s="14"/>
      <c r="D97" s="14"/>
      <c r="E97" s="14"/>
      <c r="F97" s="14"/>
      <c r="G97" s="14"/>
      <c r="H97" s="14"/>
      <c r="I97" s="1"/>
      <c r="J97" s="14"/>
      <c r="K97" s="14"/>
      <c r="L97" s="14"/>
      <c r="M97" s="14"/>
      <c r="N97" s="14"/>
      <c r="O97" s="1"/>
      <c r="P97" s="1"/>
      <c r="Q97" s="1"/>
    </row>
    <row r="98" spans="1:17" ht="13.8" x14ac:dyDescent="0.25">
      <c r="A98" s="14"/>
      <c r="B98" s="14"/>
      <c r="C98" s="14"/>
      <c r="D98" s="14"/>
      <c r="E98" s="14"/>
      <c r="F98" s="14"/>
      <c r="G98" s="14"/>
      <c r="H98" s="14"/>
      <c r="I98" s="1"/>
      <c r="J98" s="14"/>
      <c r="K98" s="14"/>
      <c r="L98" s="14"/>
      <c r="M98" s="14"/>
      <c r="N98" s="14"/>
      <c r="O98" s="1"/>
      <c r="P98" s="1"/>
      <c r="Q98" s="1"/>
    </row>
    <row r="99" spans="1:17" ht="13.8" x14ac:dyDescent="0.25">
      <c r="A99" s="14"/>
      <c r="B99" s="14"/>
      <c r="C99" s="14"/>
      <c r="D99" s="14"/>
      <c r="E99" s="14"/>
      <c r="F99" s="14"/>
      <c r="G99" s="14"/>
      <c r="H99" s="14"/>
      <c r="I99" s="1"/>
      <c r="J99" s="14"/>
      <c r="K99" s="14"/>
      <c r="L99" s="14"/>
      <c r="M99" s="14"/>
      <c r="N99" s="14"/>
      <c r="O99" s="1"/>
      <c r="P99" s="1"/>
      <c r="Q99" s="1"/>
    </row>
    <row r="100" spans="1:17" ht="13.8" x14ac:dyDescent="0.25">
      <c r="A100" s="14"/>
      <c r="B100" s="14"/>
      <c r="C100" s="14"/>
      <c r="D100" s="14"/>
      <c r="E100" s="14"/>
      <c r="F100" s="14"/>
      <c r="G100" s="14"/>
      <c r="H100" s="14"/>
      <c r="I100" s="1"/>
      <c r="J100" s="14"/>
      <c r="K100" s="14"/>
      <c r="L100" s="14"/>
      <c r="M100" s="14"/>
      <c r="N100" s="14"/>
      <c r="O100" s="1"/>
      <c r="P100" s="1"/>
      <c r="Q100" s="1"/>
    </row>
    <row r="101" spans="1:17" ht="13.8" x14ac:dyDescent="0.25">
      <c r="A101" s="14"/>
      <c r="B101" s="14"/>
      <c r="C101" s="14"/>
      <c r="D101" s="14"/>
      <c r="E101" s="14"/>
      <c r="F101" s="14"/>
      <c r="G101" s="14"/>
      <c r="H101" s="14"/>
      <c r="I101" s="1"/>
      <c r="J101" s="14"/>
      <c r="K101" s="14"/>
      <c r="L101" s="14"/>
      <c r="M101" s="14"/>
      <c r="N101" s="14"/>
      <c r="O101" s="1"/>
      <c r="P101" s="1"/>
      <c r="Q101" s="1"/>
    </row>
    <row r="102" spans="1:17" ht="13.8" x14ac:dyDescent="0.25">
      <c r="A102" s="14"/>
      <c r="B102" s="14"/>
      <c r="C102" s="14"/>
      <c r="D102" s="14"/>
      <c r="E102" s="14"/>
      <c r="F102" s="14"/>
      <c r="G102" s="14"/>
      <c r="H102" s="14"/>
      <c r="I102" s="1"/>
      <c r="J102" s="14"/>
      <c r="K102" s="14"/>
      <c r="L102" s="14"/>
      <c r="M102" s="14"/>
      <c r="N102" s="14"/>
      <c r="O102" s="1"/>
      <c r="P102" s="1"/>
      <c r="Q102" s="1"/>
    </row>
    <row r="103" spans="1:17" ht="13.8" x14ac:dyDescent="0.25">
      <c r="A103" s="14"/>
      <c r="B103" s="14"/>
      <c r="C103" s="14"/>
      <c r="D103" s="14"/>
      <c r="E103" s="14"/>
      <c r="F103" s="14"/>
      <c r="G103" s="14"/>
      <c r="H103" s="14"/>
      <c r="I103" s="1"/>
      <c r="J103" s="14"/>
      <c r="K103" s="14"/>
      <c r="L103" s="14"/>
      <c r="M103" s="14"/>
      <c r="N103" s="14"/>
      <c r="O103" s="1"/>
      <c r="P103" s="1"/>
      <c r="Q103" s="1"/>
    </row>
    <row r="104" spans="1:17" ht="13.8" x14ac:dyDescent="0.25">
      <c r="A104" s="14"/>
      <c r="B104" s="14"/>
      <c r="C104" s="14"/>
      <c r="D104" s="14"/>
      <c r="E104" s="14"/>
      <c r="F104" s="14"/>
      <c r="G104" s="14"/>
      <c r="H104" s="14"/>
      <c r="I104" s="1"/>
      <c r="J104" s="14"/>
      <c r="K104" s="14"/>
      <c r="L104" s="14"/>
      <c r="M104" s="14"/>
      <c r="N104" s="14"/>
      <c r="O104" s="1"/>
      <c r="P104" s="1"/>
      <c r="Q104" s="1"/>
    </row>
    <row r="105" spans="1:17" ht="13.8" x14ac:dyDescent="0.25">
      <c r="A105" s="14"/>
      <c r="B105" s="14"/>
      <c r="C105" s="14"/>
      <c r="D105" s="14"/>
      <c r="E105" s="14"/>
      <c r="F105" s="14"/>
      <c r="G105" s="14"/>
      <c r="H105" s="14"/>
      <c r="I105" s="1"/>
      <c r="J105" s="14"/>
      <c r="K105" s="14"/>
      <c r="L105" s="14"/>
      <c r="M105" s="14"/>
      <c r="N105" s="14"/>
      <c r="O105" s="1"/>
      <c r="P105" s="1"/>
      <c r="Q105" s="1"/>
    </row>
    <row r="106" spans="1:17" ht="13.8" x14ac:dyDescent="0.25">
      <c r="A106" s="14"/>
      <c r="B106" s="14"/>
      <c r="C106" s="14"/>
      <c r="D106" s="14"/>
      <c r="E106" s="14"/>
      <c r="F106" s="14"/>
      <c r="G106" s="14"/>
      <c r="H106" s="14"/>
      <c r="I106" s="1"/>
      <c r="J106" s="14"/>
      <c r="K106" s="14"/>
      <c r="L106" s="14"/>
      <c r="M106" s="14"/>
      <c r="N106" s="14"/>
      <c r="O106" s="1"/>
      <c r="P106" s="1"/>
      <c r="Q106" s="1"/>
    </row>
    <row r="107" spans="1:17" ht="13.8" x14ac:dyDescent="0.25">
      <c r="A107" s="14"/>
      <c r="B107" s="14"/>
      <c r="C107" s="14"/>
      <c r="D107" s="14"/>
      <c r="E107" s="14"/>
      <c r="F107" s="14"/>
      <c r="G107" s="14"/>
      <c r="H107" s="14"/>
      <c r="I107" s="1"/>
      <c r="J107" s="14"/>
      <c r="K107" s="14"/>
      <c r="L107" s="14"/>
      <c r="M107" s="14"/>
      <c r="N107" s="14"/>
      <c r="O107" s="1"/>
      <c r="P107" s="1"/>
      <c r="Q107" s="1"/>
    </row>
    <row r="108" spans="1:17" ht="13.8" x14ac:dyDescent="0.25">
      <c r="A108" s="14"/>
      <c r="B108" s="14"/>
      <c r="C108" s="14"/>
      <c r="D108" s="14"/>
      <c r="E108" s="14"/>
      <c r="F108" s="14"/>
      <c r="G108" s="14"/>
      <c r="H108" s="14"/>
      <c r="I108" s="1"/>
      <c r="J108" s="14"/>
      <c r="K108" s="14"/>
      <c r="L108" s="14"/>
      <c r="M108" s="14"/>
      <c r="N108" s="14"/>
      <c r="O108" s="1"/>
      <c r="P108" s="1"/>
      <c r="Q108" s="1"/>
    </row>
    <row r="109" spans="1:17" ht="13.8" x14ac:dyDescent="0.25">
      <c r="A109" s="14"/>
      <c r="B109" s="14"/>
      <c r="C109" s="14"/>
      <c r="D109" s="14"/>
      <c r="E109" s="14"/>
      <c r="F109" s="14"/>
      <c r="G109" s="14"/>
      <c r="H109" s="14"/>
      <c r="I109" s="1"/>
      <c r="J109" s="14"/>
      <c r="K109" s="14"/>
      <c r="L109" s="14"/>
      <c r="M109" s="14"/>
      <c r="N109" s="14"/>
      <c r="O109" s="1"/>
      <c r="P109" s="1"/>
      <c r="Q109" s="1"/>
    </row>
    <row r="110" spans="1:17" ht="13.8" x14ac:dyDescent="0.25">
      <c r="A110" s="14"/>
      <c r="B110" s="14"/>
      <c r="C110" s="14"/>
      <c r="D110" s="14"/>
      <c r="E110" s="14"/>
      <c r="F110" s="14"/>
      <c r="G110" s="14"/>
      <c r="H110" s="14"/>
      <c r="I110" s="1"/>
      <c r="J110" s="14"/>
      <c r="K110" s="14"/>
      <c r="L110" s="14"/>
      <c r="M110" s="14"/>
      <c r="N110" s="14"/>
      <c r="O110" s="1"/>
      <c r="P110" s="1"/>
      <c r="Q110" s="1"/>
    </row>
    <row r="111" spans="1:17" ht="13.8" x14ac:dyDescent="0.25">
      <c r="A111" s="14"/>
      <c r="B111" s="14"/>
      <c r="C111" s="14"/>
      <c r="D111" s="14"/>
      <c r="E111" s="14"/>
      <c r="F111" s="14"/>
      <c r="G111" s="14"/>
      <c r="H111" s="14"/>
      <c r="I111" s="1"/>
      <c r="J111" s="14"/>
      <c r="K111" s="14"/>
      <c r="L111" s="14"/>
      <c r="M111" s="14"/>
      <c r="N111" s="14"/>
      <c r="O111" s="1"/>
      <c r="P111" s="1"/>
      <c r="Q111" s="1"/>
    </row>
    <row r="112" spans="1:17" ht="13.8" x14ac:dyDescent="0.25">
      <c r="A112" s="14"/>
      <c r="B112" s="14"/>
      <c r="C112" s="14"/>
      <c r="D112" s="14"/>
      <c r="E112" s="14"/>
      <c r="F112" s="14"/>
      <c r="G112" s="14"/>
      <c r="H112" s="14"/>
      <c r="I112" s="1"/>
      <c r="J112" s="14"/>
      <c r="K112" s="14"/>
      <c r="L112" s="14"/>
      <c r="M112" s="14"/>
      <c r="N112" s="14"/>
      <c r="O112" s="1"/>
      <c r="P112" s="1"/>
      <c r="Q112" s="1"/>
    </row>
    <row r="113" spans="14:14" ht="13.8" x14ac:dyDescent="0.3">
      <c r="N113" s="15"/>
    </row>
    <row r="114" spans="14:14" ht="13.8" x14ac:dyDescent="0.3">
      <c r="N114" s="15"/>
    </row>
    <row r="115" spans="14:14" ht="13.8" x14ac:dyDescent="0.3">
      <c r="N115" s="15"/>
    </row>
    <row r="116" spans="14:14" ht="13.8" x14ac:dyDescent="0.3">
      <c r="N116" s="15"/>
    </row>
    <row r="117" spans="14:14" ht="13.8" x14ac:dyDescent="0.3">
      <c r="N117" s="15"/>
    </row>
    <row r="118" spans="14:14" ht="13.8" x14ac:dyDescent="0.3">
      <c r="N118" s="15"/>
    </row>
    <row r="119" spans="14:14" ht="13.8" x14ac:dyDescent="0.3">
      <c r="N119" s="15"/>
    </row>
    <row r="120" spans="14:14" ht="13.8" x14ac:dyDescent="0.3">
      <c r="N120" s="15"/>
    </row>
    <row r="121" spans="14:14" ht="13.8" x14ac:dyDescent="0.3">
      <c r="N121" s="15"/>
    </row>
    <row r="122" spans="14:14" ht="13.8" x14ac:dyDescent="0.3">
      <c r="N122" s="15"/>
    </row>
    <row r="123" spans="14:14" ht="13.8" x14ac:dyDescent="0.3">
      <c r="N123" s="15"/>
    </row>
    <row r="124" spans="14:14" ht="13.8" x14ac:dyDescent="0.3">
      <c r="N124" s="15"/>
    </row>
    <row r="125" spans="14:14" ht="13.8" x14ac:dyDescent="0.3">
      <c r="N125" s="15"/>
    </row>
    <row r="126" spans="14:14" ht="13.8" x14ac:dyDescent="0.3">
      <c r="N126" s="15"/>
    </row>
    <row r="127" spans="14:14" ht="13.8" x14ac:dyDescent="0.3">
      <c r="N127" s="15"/>
    </row>
    <row r="128" spans="14:14" ht="13.8" x14ac:dyDescent="0.3">
      <c r="N128" s="15"/>
    </row>
    <row r="129" spans="14:14" ht="13.8" x14ac:dyDescent="0.3">
      <c r="N129" s="15"/>
    </row>
    <row r="130" spans="14:14" ht="13.8" x14ac:dyDescent="0.3">
      <c r="N130" s="15"/>
    </row>
    <row r="131" spans="14:14" ht="13.8" x14ac:dyDescent="0.3">
      <c r="N131" s="15"/>
    </row>
    <row r="132" spans="14:14" ht="13.8" x14ac:dyDescent="0.3">
      <c r="N132" s="15"/>
    </row>
    <row r="133" spans="14:14" ht="13.8" x14ac:dyDescent="0.3">
      <c r="N133" s="15"/>
    </row>
    <row r="134" spans="14:14" ht="13.8" x14ac:dyDescent="0.3">
      <c r="N134" s="15"/>
    </row>
    <row r="135" spans="14:14" ht="13.8" x14ac:dyDescent="0.3">
      <c r="N135" s="15"/>
    </row>
    <row r="136" spans="14:14" ht="13.8" x14ac:dyDescent="0.3">
      <c r="N136" s="15"/>
    </row>
    <row r="137" spans="14:14" ht="13.8" x14ac:dyDescent="0.3">
      <c r="N137" s="15"/>
    </row>
    <row r="138" spans="14:14" ht="13.8" x14ac:dyDescent="0.3">
      <c r="N138" s="15"/>
    </row>
    <row r="139" spans="14:14" ht="13.8" x14ac:dyDescent="0.3">
      <c r="N139" s="15"/>
    </row>
    <row r="140" spans="14:14" ht="13.8" x14ac:dyDescent="0.3">
      <c r="N140" s="15"/>
    </row>
    <row r="141" spans="14:14" ht="13.8" x14ac:dyDescent="0.3">
      <c r="N141" s="15"/>
    </row>
    <row r="142" spans="14:14" ht="13.8" x14ac:dyDescent="0.3">
      <c r="N142" s="15"/>
    </row>
    <row r="143" spans="14:14" ht="13.8" x14ac:dyDescent="0.3">
      <c r="N143" s="15"/>
    </row>
    <row r="144" spans="14:14" ht="13.8" x14ac:dyDescent="0.3">
      <c r="N144" s="15"/>
    </row>
    <row r="145" spans="14:14" ht="13.8" x14ac:dyDescent="0.3">
      <c r="N145" s="15"/>
    </row>
    <row r="146" spans="14:14" ht="13.8" x14ac:dyDescent="0.3">
      <c r="N146" s="15"/>
    </row>
    <row r="147" spans="14:14" ht="13.8" x14ac:dyDescent="0.3">
      <c r="N147" s="15"/>
    </row>
    <row r="148" spans="14:14" ht="13.8" x14ac:dyDescent="0.3">
      <c r="N148" s="15"/>
    </row>
    <row r="149" spans="14:14" ht="13.8" x14ac:dyDescent="0.3">
      <c r="N149" s="15"/>
    </row>
    <row r="150" spans="14:14" ht="13.8" x14ac:dyDescent="0.3">
      <c r="N150" s="15"/>
    </row>
    <row r="151" spans="14:14" ht="13.8" x14ac:dyDescent="0.3">
      <c r="N151" s="15"/>
    </row>
    <row r="152" spans="14:14" ht="13.8" x14ac:dyDescent="0.3">
      <c r="N152" s="15"/>
    </row>
    <row r="153" spans="14:14" ht="13.8" x14ac:dyDescent="0.3">
      <c r="N153" s="15"/>
    </row>
    <row r="154" spans="14:14" ht="13.8" x14ac:dyDescent="0.3">
      <c r="N154" s="15"/>
    </row>
    <row r="155" spans="14:14" ht="13.8" x14ac:dyDescent="0.3">
      <c r="N155" s="15"/>
    </row>
    <row r="156" spans="14:14" ht="13.8" x14ac:dyDescent="0.3">
      <c r="N156" s="15"/>
    </row>
    <row r="157" spans="14:14" ht="13.8" x14ac:dyDescent="0.3">
      <c r="N157" s="15"/>
    </row>
    <row r="158" spans="14:14" ht="13.8" x14ac:dyDescent="0.3">
      <c r="N158" s="15"/>
    </row>
    <row r="159" spans="14:14" ht="13.8" x14ac:dyDescent="0.3">
      <c r="N159" s="15"/>
    </row>
    <row r="160" spans="14:14" ht="13.8" x14ac:dyDescent="0.3">
      <c r="N160" s="15"/>
    </row>
    <row r="161" spans="14:14" ht="13.8" x14ac:dyDescent="0.3">
      <c r="N161" s="15"/>
    </row>
    <row r="162" spans="14:14" ht="13.8" x14ac:dyDescent="0.3">
      <c r="N162" s="15"/>
    </row>
    <row r="163" spans="14:14" ht="13.8" x14ac:dyDescent="0.3">
      <c r="N163" s="15"/>
    </row>
    <row r="164" spans="14:14" ht="13.8" x14ac:dyDescent="0.3">
      <c r="N164" s="15"/>
    </row>
    <row r="165" spans="14:14" ht="13.8" x14ac:dyDescent="0.3">
      <c r="N165" s="15"/>
    </row>
    <row r="166" spans="14:14" ht="13.8" x14ac:dyDescent="0.3">
      <c r="N166" s="15"/>
    </row>
    <row r="167" spans="14:14" ht="13.8" x14ac:dyDescent="0.3">
      <c r="N167" s="15"/>
    </row>
    <row r="168" spans="14:14" ht="13.8" x14ac:dyDescent="0.3">
      <c r="N168" s="15"/>
    </row>
    <row r="169" spans="14:14" ht="13.8" x14ac:dyDescent="0.3">
      <c r="N169" s="15"/>
    </row>
    <row r="170" spans="14:14" ht="13.8" x14ac:dyDescent="0.3">
      <c r="N170" s="15"/>
    </row>
    <row r="171" spans="14:14" ht="13.8" x14ac:dyDescent="0.3">
      <c r="N171" s="15"/>
    </row>
    <row r="172" spans="14:14" ht="13.8" x14ac:dyDescent="0.3">
      <c r="N172" s="15"/>
    </row>
    <row r="173" spans="14:14" ht="13.8" x14ac:dyDescent="0.3">
      <c r="N173" s="15"/>
    </row>
    <row r="174" spans="14:14" ht="13.8" x14ac:dyDescent="0.3">
      <c r="N174" s="15"/>
    </row>
    <row r="175" spans="14:14" ht="13.8" x14ac:dyDescent="0.3">
      <c r="N175" s="15"/>
    </row>
    <row r="176" spans="14:14" ht="13.8" x14ac:dyDescent="0.3">
      <c r="N176" s="15"/>
    </row>
    <row r="177" spans="14:14" ht="13.8" x14ac:dyDescent="0.3">
      <c r="N177" s="15"/>
    </row>
    <row r="178" spans="14:14" ht="13.8" x14ac:dyDescent="0.3">
      <c r="N178" s="15"/>
    </row>
    <row r="179" spans="14:14" ht="13.8" x14ac:dyDescent="0.3">
      <c r="N179" s="15"/>
    </row>
    <row r="180" spans="14:14" ht="13.8" x14ac:dyDescent="0.3">
      <c r="N180" s="15"/>
    </row>
    <row r="181" spans="14:14" ht="13.8" x14ac:dyDescent="0.3">
      <c r="N181" s="15"/>
    </row>
    <row r="182" spans="14:14" ht="13.8" x14ac:dyDescent="0.3">
      <c r="N182" s="15"/>
    </row>
    <row r="183" spans="14:14" ht="13.8" x14ac:dyDescent="0.3">
      <c r="N183" s="15"/>
    </row>
    <row r="184" spans="14:14" ht="13.8" x14ac:dyDescent="0.3">
      <c r="N184" s="15"/>
    </row>
    <row r="185" spans="14:14" ht="13.8" x14ac:dyDescent="0.3">
      <c r="N185" s="15"/>
    </row>
    <row r="186" spans="14:14" ht="13.8" x14ac:dyDescent="0.3">
      <c r="N186" s="15"/>
    </row>
    <row r="187" spans="14:14" ht="13.8" x14ac:dyDescent="0.3">
      <c r="N187" s="15"/>
    </row>
    <row r="188" spans="14:14" ht="13.8" x14ac:dyDescent="0.3">
      <c r="N188" s="15"/>
    </row>
    <row r="189" spans="14:14" ht="13.8" x14ac:dyDescent="0.3">
      <c r="N189" s="15"/>
    </row>
    <row r="190" spans="14:14" ht="13.8" x14ac:dyDescent="0.3">
      <c r="N190" s="15"/>
    </row>
    <row r="191" spans="14:14" ht="13.8" x14ac:dyDescent="0.3">
      <c r="N191" s="15"/>
    </row>
    <row r="192" spans="14:14" ht="13.8" x14ac:dyDescent="0.3">
      <c r="N192" s="15"/>
    </row>
    <row r="193" spans="14:14" ht="13.8" x14ac:dyDescent="0.3">
      <c r="N193" s="15"/>
    </row>
    <row r="194" spans="14:14" ht="13.8" x14ac:dyDescent="0.3">
      <c r="N194" s="15"/>
    </row>
    <row r="195" spans="14:14" ht="13.8" x14ac:dyDescent="0.3">
      <c r="N195" s="15"/>
    </row>
    <row r="196" spans="14:14" ht="13.8" x14ac:dyDescent="0.3">
      <c r="N196" s="15"/>
    </row>
    <row r="197" spans="14:14" ht="13.8" x14ac:dyDescent="0.3">
      <c r="N197" s="15"/>
    </row>
    <row r="198" spans="14:14" ht="13.8" x14ac:dyDescent="0.3">
      <c r="N198" s="15"/>
    </row>
    <row r="199" spans="14:14" ht="13.8" x14ac:dyDescent="0.3">
      <c r="N199" s="15"/>
    </row>
    <row r="200" spans="14:14" ht="13.8" x14ac:dyDescent="0.3">
      <c r="N200" s="15"/>
    </row>
    <row r="201" spans="14:14" ht="13.8" x14ac:dyDescent="0.3">
      <c r="N201" s="15"/>
    </row>
    <row r="202" spans="14:14" ht="13.8" x14ac:dyDescent="0.3">
      <c r="N202" s="15"/>
    </row>
    <row r="203" spans="14:14" ht="13.8" x14ac:dyDescent="0.3">
      <c r="N203" s="15"/>
    </row>
    <row r="204" spans="14:14" ht="13.8" x14ac:dyDescent="0.3">
      <c r="N204" s="15"/>
    </row>
    <row r="205" spans="14:14" ht="13.8" x14ac:dyDescent="0.3">
      <c r="N205" s="15"/>
    </row>
    <row r="206" spans="14:14" ht="13.8" x14ac:dyDescent="0.3">
      <c r="N206" s="15"/>
    </row>
    <row r="207" spans="14:14" ht="13.8" x14ac:dyDescent="0.3">
      <c r="N207" s="15"/>
    </row>
    <row r="208" spans="14:14" ht="13.8" x14ac:dyDescent="0.3">
      <c r="N208" s="15"/>
    </row>
    <row r="209" spans="14:14" ht="13.8" x14ac:dyDescent="0.3">
      <c r="N209" s="15"/>
    </row>
    <row r="210" spans="14:14" ht="13.8" x14ac:dyDescent="0.3">
      <c r="N210" s="15"/>
    </row>
    <row r="211" spans="14:14" ht="13.8" x14ac:dyDescent="0.3">
      <c r="N211" s="15"/>
    </row>
    <row r="212" spans="14:14" ht="13.8" x14ac:dyDescent="0.3">
      <c r="N212" s="15"/>
    </row>
    <row r="213" spans="14:14" ht="13.8" x14ac:dyDescent="0.3">
      <c r="N213" s="15"/>
    </row>
    <row r="214" spans="14:14" ht="13.8" x14ac:dyDescent="0.3">
      <c r="N214" s="15"/>
    </row>
    <row r="215" spans="14:14" ht="13.8" x14ac:dyDescent="0.3">
      <c r="N215" s="15"/>
    </row>
    <row r="216" spans="14:14" ht="13.8" x14ac:dyDescent="0.3">
      <c r="N216" s="15"/>
    </row>
    <row r="217" spans="14:14" ht="13.8" x14ac:dyDescent="0.3">
      <c r="N217" s="15"/>
    </row>
    <row r="218" spans="14:14" ht="13.8" x14ac:dyDescent="0.3">
      <c r="N218" s="15"/>
    </row>
    <row r="219" spans="14:14" ht="13.8" x14ac:dyDescent="0.3">
      <c r="N219" s="15"/>
    </row>
    <row r="220" spans="14:14" ht="13.8" x14ac:dyDescent="0.3">
      <c r="N220" s="15"/>
    </row>
    <row r="221" spans="14:14" ht="13.8" x14ac:dyDescent="0.3">
      <c r="N221" s="15"/>
    </row>
    <row r="222" spans="14:14" ht="13.8" x14ac:dyDescent="0.3">
      <c r="N222" s="15"/>
    </row>
    <row r="223" spans="14:14" ht="13.8" x14ac:dyDescent="0.3">
      <c r="N223" s="15"/>
    </row>
    <row r="224" spans="14:14" ht="13.8" x14ac:dyDescent="0.3">
      <c r="N224" s="15"/>
    </row>
    <row r="225" spans="14:14" ht="13.8" x14ac:dyDescent="0.3">
      <c r="N225" s="15"/>
    </row>
    <row r="226" spans="14:14" ht="13.8" x14ac:dyDescent="0.3">
      <c r="N226" s="15"/>
    </row>
    <row r="227" spans="14:14" ht="13.8" x14ac:dyDescent="0.3">
      <c r="N227" s="15"/>
    </row>
    <row r="228" spans="14:14" ht="13.8" x14ac:dyDescent="0.3">
      <c r="N228" s="15"/>
    </row>
    <row r="229" spans="14:14" ht="13.8" x14ac:dyDescent="0.3">
      <c r="N229" s="15"/>
    </row>
    <row r="230" spans="14:14" ht="13.8" x14ac:dyDescent="0.3">
      <c r="N230" s="15"/>
    </row>
    <row r="231" spans="14:14" ht="13.8" x14ac:dyDescent="0.3">
      <c r="N231" s="15"/>
    </row>
    <row r="232" spans="14:14" ht="13.8" x14ac:dyDescent="0.3">
      <c r="N232" s="15"/>
    </row>
    <row r="233" spans="14:14" ht="13.8" x14ac:dyDescent="0.3">
      <c r="N233" s="15"/>
    </row>
    <row r="234" spans="14:14" ht="13.8" x14ac:dyDescent="0.3">
      <c r="N234" s="15"/>
    </row>
    <row r="235" spans="14:14" ht="13.8" x14ac:dyDescent="0.3">
      <c r="N235" s="15"/>
    </row>
    <row r="236" spans="14:14" ht="13.8" x14ac:dyDescent="0.3">
      <c r="N236" s="15"/>
    </row>
    <row r="237" spans="14:14" ht="13.8" x14ac:dyDescent="0.3">
      <c r="N237" s="15"/>
    </row>
    <row r="238" spans="14:14" ht="13.8" x14ac:dyDescent="0.3">
      <c r="N238" s="15"/>
    </row>
    <row r="239" spans="14:14" ht="13.8" x14ac:dyDescent="0.3">
      <c r="N239" s="15"/>
    </row>
    <row r="240" spans="14:14" ht="13.8" x14ac:dyDescent="0.3">
      <c r="N240" s="15"/>
    </row>
    <row r="241" spans="14:14" ht="13.8" x14ac:dyDescent="0.3">
      <c r="N241" s="15"/>
    </row>
    <row r="242" spans="14:14" ht="13.8" x14ac:dyDescent="0.3">
      <c r="N242" s="15"/>
    </row>
    <row r="243" spans="14:14" ht="13.8" x14ac:dyDescent="0.3">
      <c r="N243" s="15"/>
    </row>
    <row r="244" spans="14:14" ht="13.8" x14ac:dyDescent="0.3">
      <c r="N244" s="15"/>
    </row>
    <row r="245" spans="14:14" ht="13.8" x14ac:dyDescent="0.3">
      <c r="N245" s="15"/>
    </row>
    <row r="246" spans="14:14" ht="13.8" x14ac:dyDescent="0.3">
      <c r="N246" s="15"/>
    </row>
    <row r="247" spans="14:14" ht="13.8" x14ac:dyDescent="0.3">
      <c r="N247" s="15"/>
    </row>
    <row r="248" spans="14:14" ht="13.8" x14ac:dyDescent="0.3">
      <c r="N248" s="15"/>
    </row>
    <row r="249" spans="14:14" ht="13.8" x14ac:dyDescent="0.3">
      <c r="N249" s="15"/>
    </row>
    <row r="250" spans="14:14" ht="13.8" x14ac:dyDescent="0.3">
      <c r="N250" s="15"/>
    </row>
    <row r="251" spans="14:14" ht="13.8" x14ac:dyDescent="0.3">
      <c r="N251" s="15"/>
    </row>
    <row r="252" spans="14:14" ht="13.8" x14ac:dyDescent="0.3">
      <c r="N252" s="15"/>
    </row>
    <row r="253" spans="14:14" ht="13.8" x14ac:dyDescent="0.3">
      <c r="N253" s="15"/>
    </row>
    <row r="254" spans="14:14" ht="13.8" x14ac:dyDescent="0.3">
      <c r="N254" s="15"/>
    </row>
    <row r="255" spans="14:14" ht="13.8" x14ac:dyDescent="0.3">
      <c r="N255" s="15"/>
    </row>
    <row r="256" spans="14:14" ht="13.8" x14ac:dyDescent="0.3">
      <c r="N256" s="15"/>
    </row>
    <row r="257" spans="14:14" ht="13.8" x14ac:dyDescent="0.3">
      <c r="N257" s="15"/>
    </row>
    <row r="258" spans="14:14" ht="13.8" x14ac:dyDescent="0.3">
      <c r="N258" s="15"/>
    </row>
    <row r="259" spans="14:14" ht="13.8" x14ac:dyDescent="0.3">
      <c r="N259" s="15"/>
    </row>
    <row r="260" spans="14:14" ht="13.8" x14ac:dyDescent="0.3">
      <c r="N260" s="15"/>
    </row>
    <row r="261" spans="14:14" ht="13.8" x14ac:dyDescent="0.3">
      <c r="N261" s="15"/>
    </row>
    <row r="262" spans="14:14" ht="13.8" x14ac:dyDescent="0.3">
      <c r="N262" s="15"/>
    </row>
    <row r="263" spans="14:14" ht="13.8" x14ac:dyDescent="0.3">
      <c r="N263" s="15"/>
    </row>
    <row r="264" spans="14:14" ht="13.8" x14ac:dyDescent="0.3">
      <c r="N264" s="15"/>
    </row>
    <row r="265" spans="14:14" ht="13.8" x14ac:dyDescent="0.3">
      <c r="N265" s="15"/>
    </row>
    <row r="266" spans="14:14" ht="13.8" x14ac:dyDescent="0.3">
      <c r="N266" s="15"/>
    </row>
    <row r="267" spans="14:14" ht="13.8" x14ac:dyDescent="0.3">
      <c r="N267" s="15"/>
    </row>
    <row r="268" spans="14:14" ht="13.8" x14ac:dyDescent="0.3">
      <c r="N268" s="15"/>
    </row>
    <row r="269" spans="14:14" ht="13.8" x14ac:dyDescent="0.3">
      <c r="N269" s="15"/>
    </row>
    <row r="270" spans="14:14" ht="13.8" x14ac:dyDescent="0.3">
      <c r="N270" s="15"/>
    </row>
    <row r="271" spans="14:14" ht="13.8" x14ac:dyDescent="0.3">
      <c r="N271" s="15"/>
    </row>
    <row r="272" spans="14:14" ht="13.8" x14ac:dyDescent="0.3">
      <c r="N272" s="15"/>
    </row>
    <row r="273" spans="14:14" ht="13.8" x14ac:dyDescent="0.3">
      <c r="N273" s="15"/>
    </row>
    <row r="274" spans="14:14" ht="13.8" x14ac:dyDescent="0.3">
      <c r="N274" s="15"/>
    </row>
    <row r="275" spans="14:14" ht="13.8" x14ac:dyDescent="0.3">
      <c r="N275" s="15"/>
    </row>
    <row r="276" spans="14:14" ht="13.8" x14ac:dyDescent="0.3">
      <c r="N276" s="15"/>
    </row>
    <row r="277" spans="14:14" ht="13.8" x14ac:dyDescent="0.3">
      <c r="N277" s="15"/>
    </row>
    <row r="278" spans="14:14" ht="13.8" x14ac:dyDescent="0.3">
      <c r="N278" s="15"/>
    </row>
    <row r="279" spans="14:14" ht="13.8" x14ac:dyDescent="0.3">
      <c r="N279" s="15"/>
    </row>
    <row r="280" spans="14:14" ht="13.8" x14ac:dyDescent="0.3">
      <c r="N280" s="15"/>
    </row>
    <row r="281" spans="14:14" ht="13.8" x14ac:dyDescent="0.3">
      <c r="N281" s="15"/>
    </row>
    <row r="282" spans="14:14" ht="13.8" x14ac:dyDescent="0.3">
      <c r="N282" s="15"/>
    </row>
    <row r="283" spans="14:14" ht="13.8" x14ac:dyDescent="0.3">
      <c r="N283" s="15"/>
    </row>
    <row r="284" spans="14:14" ht="13.8" x14ac:dyDescent="0.3">
      <c r="N284" s="15"/>
    </row>
    <row r="285" spans="14:14" ht="13.8" x14ac:dyDescent="0.3">
      <c r="N285" s="15"/>
    </row>
    <row r="286" spans="14:14" ht="13.8" x14ac:dyDescent="0.3">
      <c r="N286" s="15"/>
    </row>
    <row r="287" spans="14:14" ht="13.8" x14ac:dyDescent="0.3">
      <c r="N287" s="15"/>
    </row>
    <row r="288" spans="14:14" ht="13.8" x14ac:dyDescent="0.3">
      <c r="N288" s="15"/>
    </row>
    <row r="289" spans="14:14" ht="13.8" x14ac:dyDescent="0.3">
      <c r="N289" s="15"/>
    </row>
    <row r="290" spans="14:14" ht="13.8" x14ac:dyDescent="0.3">
      <c r="N290" s="15"/>
    </row>
    <row r="291" spans="14:14" ht="13.8" x14ac:dyDescent="0.3">
      <c r="N291" s="15"/>
    </row>
    <row r="292" spans="14:14" ht="13.8" x14ac:dyDescent="0.3">
      <c r="N292" s="15"/>
    </row>
    <row r="293" spans="14:14" ht="13.8" x14ac:dyDescent="0.3">
      <c r="N293" s="15"/>
    </row>
    <row r="294" spans="14:14" ht="13.8" x14ac:dyDescent="0.3">
      <c r="N294" s="15"/>
    </row>
    <row r="295" spans="14:14" ht="13.8" x14ac:dyDescent="0.3">
      <c r="N295" s="15"/>
    </row>
    <row r="296" spans="14:14" ht="13.8" x14ac:dyDescent="0.3">
      <c r="N296" s="15"/>
    </row>
    <row r="297" spans="14:14" ht="13.8" x14ac:dyDescent="0.3">
      <c r="N297" s="15"/>
    </row>
    <row r="298" spans="14:14" ht="13.8" x14ac:dyDescent="0.3">
      <c r="N298" s="15"/>
    </row>
    <row r="299" spans="14:14" ht="13.8" x14ac:dyDescent="0.3">
      <c r="N299" s="15"/>
    </row>
    <row r="300" spans="14:14" ht="13.8" x14ac:dyDescent="0.3">
      <c r="N300" s="15"/>
    </row>
    <row r="301" spans="14:14" ht="13.8" x14ac:dyDescent="0.3">
      <c r="N301" s="15"/>
    </row>
    <row r="302" spans="14:14" ht="13.8" x14ac:dyDescent="0.3">
      <c r="N302" s="15"/>
    </row>
    <row r="303" spans="14:14" ht="13.8" x14ac:dyDescent="0.3">
      <c r="N303" s="15"/>
    </row>
    <row r="304" spans="14:14" ht="13.8" x14ac:dyDescent="0.3">
      <c r="N304" s="15"/>
    </row>
    <row r="305" spans="14:14" ht="13.8" x14ac:dyDescent="0.3">
      <c r="N305" s="15"/>
    </row>
    <row r="306" spans="14:14" ht="13.8" x14ac:dyDescent="0.3">
      <c r="N306" s="15"/>
    </row>
    <row r="307" spans="14:14" ht="13.8" x14ac:dyDescent="0.3">
      <c r="N307" s="15"/>
    </row>
    <row r="308" spans="14:14" ht="13.8" x14ac:dyDescent="0.3">
      <c r="N308" s="15"/>
    </row>
    <row r="309" spans="14:14" ht="13.8" x14ac:dyDescent="0.3">
      <c r="N309" s="15"/>
    </row>
    <row r="310" spans="14:14" ht="13.8" x14ac:dyDescent="0.3">
      <c r="N310" s="15"/>
    </row>
    <row r="311" spans="14:14" ht="13.8" x14ac:dyDescent="0.3">
      <c r="N311" s="15"/>
    </row>
    <row r="312" spans="14:14" ht="13.8" x14ac:dyDescent="0.3">
      <c r="N312" s="15"/>
    </row>
    <row r="313" spans="14:14" ht="13.8" x14ac:dyDescent="0.3">
      <c r="N313" s="15"/>
    </row>
    <row r="314" spans="14:14" ht="13.8" x14ac:dyDescent="0.3">
      <c r="N314" s="15"/>
    </row>
    <row r="315" spans="14:14" ht="13.8" x14ac:dyDescent="0.3">
      <c r="N315" s="15"/>
    </row>
    <row r="316" spans="14:14" ht="13.8" x14ac:dyDescent="0.3">
      <c r="N316" s="15"/>
    </row>
    <row r="317" spans="14:14" ht="13.8" x14ac:dyDescent="0.3">
      <c r="N317" s="15"/>
    </row>
    <row r="318" spans="14:14" ht="13.8" x14ac:dyDescent="0.3">
      <c r="N318" s="15"/>
    </row>
    <row r="319" spans="14:14" ht="13.8" x14ac:dyDescent="0.3">
      <c r="N319" s="15"/>
    </row>
    <row r="320" spans="14:14" ht="13.8" x14ac:dyDescent="0.3">
      <c r="N320" s="15"/>
    </row>
    <row r="321" spans="14:14" ht="13.8" x14ac:dyDescent="0.3">
      <c r="N321" s="15"/>
    </row>
    <row r="322" spans="14:14" ht="13.8" x14ac:dyDescent="0.3">
      <c r="N322" s="15"/>
    </row>
    <row r="323" spans="14:14" ht="13.8" x14ac:dyDescent="0.3">
      <c r="N323" s="15"/>
    </row>
    <row r="324" spans="14:14" ht="13.8" x14ac:dyDescent="0.3">
      <c r="N324" s="15"/>
    </row>
    <row r="325" spans="14:14" ht="13.8" x14ac:dyDescent="0.3">
      <c r="N325" s="15"/>
    </row>
    <row r="326" spans="14:14" ht="13.8" x14ac:dyDescent="0.3">
      <c r="N326" s="15"/>
    </row>
    <row r="327" spans="14:14" ht="13.8" x14ac:dyDescent="0.3">
      <c r="N327" s="15"/>
    </row>
    <row r="328" spans="14:14" ht="13.8" x14ac:dyDescent="0.3">
      <c r="N328" s="15"/>
    </row>
    <row r="329" spans="14:14" ht="13.8" x14ac:dyDescent="0.3">
      <c r="N329" s="15"/>
    </row>
    <row r="330" spans="14:14" ht="13.8" x14ac:dyDescent="0.3">
      <c r="N330" s="15"/>
    </row>
    <row r="331" spans="14:14" ht="13.8" x14ac:dyDescent="0.3">
      <c r="N331" s="15"/>
    </row>
    <row r="332" spans="14:14" ht="13.8" x14ac:dyDescent="0.3">
      <c r="N332" s="15"/>
    </row>
    <row r="333" spans="14:14" ht="13.8" x14ac:dyDescent="0.3">
      <c r="N333" s="15"/>
    </row>
    <row r="334" spans="14:14" ht="13.8" x14ac:dyDescent="0.3">
      <c r="N334" s="15"/>
    </row>
    <row r="335" spans="14:14" ht="13.8" x14ac:dyDescent="0.3">
      <c r="N335" s="15"/>
    </row>
    <row r="336" spans="14:14" ht="13.8" x14ac:dyDescent="0.3">
      <c r="N336" s="15"/>
    </row>
    <row r="337" spans="14:14" ht="13.8" x14ac:dyDescent="0.3">
      <c r="N337" s="15"/>
    </row>
    <row r="338" spans="14:14" ht="13.8" x14ac:dyDescent="0.3">
      <c r="N338" s="15"/>
    </row>
    <row r="339" spans="14:14" ht="13.8" x14ac:dyDescent="0.3">
      <c r="N339" s="15"/>
    </row>
    <row r="340" spans="14:14" ht="13.8" x14ac:dyDescent="0.3">
      <c r="N340" s="15"/>
    </row>
    <row r="341" spans="14:14" ht="13.8" x14ac:dyDescent="0.3">
      <c r="N341" s="15"/>
    </row>
    <row r="342" spans="14:14" ht="13.8" x14ac:dyDescent="0.3">
      <c r="N342" s="15"/>
    </row>
    <row r="343" spans="14:14" ht="13.8" x14ac:dyDescent="0.3">
      <c r="N343" s="15"/>
    </row>
    <row r="344" spans="14:14" ht="13.8" x14ac:dyDescent="0.3">
      <c r="N344" s="15"/>
    </row>
    <row r="345" spans="14:14" ht="13.8" x14ac:dyDescent="0.3">
      <c r="N345" s="15"/>
    </row>
    <row r="346" spans="14:14" ht="13.8" x14ac:dyDescent="0.3">
      <c r="N346" s="15"/>
    </row>
    <row r="347" spans="14:14" ht="13.8" x14ac:dyDescent="0.3">
      <c r="N347" s="15"/>
    </row>
    <row r="348" spans="14:14" ht="13.8" x14ac:dyDescent="0.3">
      <c r="N348" s="15"/>
    </row>
    <row r="349" spans="14:14" ht="13.8" x14ac:dyDescent="0.3">
      <c r="N349" s="15"/>
    </row>
    <row r="350" spans="14:14" ht="13.8" x14ac:dyDescent="0.3">
      <c r="N350" s="15"/>
    </row>
    <row r="351" spans="14:14" ht="13.8" x14ac:dyDescent="0.3">
      <c r="N351" s="15"/>
    </row>
    <row r="352" spans="14:14" ht="13.8" x14ac:dyDescent="0.3">
      <c r="N352" s="15"/>
    </row>
    <row r="353" spans="14:14" ht="13.8" x14ac:dyDescent="0.3">
      <c r="N353" s="15"/>
    </row>
    <row r="354" spans="14:14" ht="13.8" x14ac:dyDescent="0.3">
      <c r="N354" s="15"/>
    </row>
    <row r="355" spans="14:14" ht="13.8" x14ac:dyDescent="0.3">
      <c r="N355" s="15"/>
    </row>
    <row r="356" spans="14:14" ht="13.8" x14ac:dyDescent="0.3">
      <c r="N356" s="15"/>
    </row>
    <row r="357" spans="14:14" ht="13.8" x14ac:dyDescent="0.3">
      <c r="N357" s="15"/>
    </row>
    <row r="358" spans="14:14" ht="13.8" x14ac:dyDescent="0.3">
      <c r="N358" s="15"/>
    </row>
    <row r="359" spans="14:14" ht="13.8" x14ac:dyDescent="0.3">
      <c r="N359" s="15"/>
    </row>
    <row r="360" spans="14:14" ht="13.8" x14ac:dyDescent="0.3">
      <c r="N360" s="15"/>
    </row>
    <row r="361" spans="14:14" ht="13.8" x14ac:dyDescent="0.3">
      <c r="N361" s="15"/>
    </row>
    <row r="362" spans="14:14" ht="13.8" x14ac:dyDescent="0.3">
      <c r="N362" s="15"/>
    </row>
    <row r="363" spans="14:14" ht="13.8" x14ac:dyDescent="0.3">
      <c r="N363" s="15"/>
    </row>
    <row r="364" spans="14:14" ht="13.8" x14ac:dyDescent="0.3">
      <c r="N364" s="15"/>
    </row>
    <row r="365" spans="14:14" ht="13.8" x14ac:dyDescent="0.3">
      <c r="N365" s="15"/>
    </row>
    <row r="366" spans="14:14" ht="13.8" x14ac:dyDescent="0.3">
      <c r="N366" s="15"/>
    </row>
    <row r="367" spans="14:14" ht="13.8" x14ac:dyDescent="0.3">
      <c r="N367" s="15"/>
    </row>
    <row r="368" spans="14:14" ht="13.8" x14ac:dyDescent="0.3">
      <c r="N368" s="15"/>
    </row>
    <row r="369" spans="14:14" ht="13.8" x14ac:dyDescent="0.3">
      <c r="N369" s="15"/>
    </row>
    <row r="370" spans="14:14" ht="13.8" x14ac:dyDescent="0.3">
      <c r="N370" s="15"/>
    </row>
    <row r="371" spans="14:14" ht="13.8" x14ac:dyDescent="0.3">
      <c r="N371" s="15"/>
    </row>
    <row r="372" spans="14:14" ht="13.8" x14ac:dyDescent="0.3">
      <c r="N372" s="15"/>
    </row>
    <row r="373" spans="14:14" ht="13.8" x14ac:dyDescent="0.3">
      <c r="N373" s="15"/>
    </row>
    <row r="374" spans="14:14" ht="13.8" x14ac:dyDescent="0.3">
      <c r="N374" s="15"/>
    </row>
    <row r="375" spans="14:14" ht="13.8" x14ac:dyDescent="0.3">
      <c r="N375" s="15"/>
    </row>
    <row r="376" spans="14:14" ht="13.8" x14ac:dyDescent="0.3">
      <c r="N376" s="15"/>
    </row>
    <row r="377" spans="14:14" ht="13.8" x14ac:dyDescent="0.3">
      <c r="N377" s="15"/>
    </row>
    <row r="378" spans="14:14" ht="13.8" x14ac:dyDescent="0.3">
      <c r="N378" s="15"/>
    </row>
    <row r="379" spans="14:14" ht="13.8" x14ac:dyDescent="0.3">
      <c r="N379" s="15"/>
    </row>
    <row r="380" spans="14:14" ht="13.8" x14ac:dyDescent="0.3">
      <c r="N380" s="15"/>
    </row>
    <row r="381" spans="14:14" ht="13.8" x14ac:dyDescent="0.3">
      <c r="N381" s="15"/>
    </row>
    <row r="382" spans="14:14" ht="13.8" x14ac:dyDescent="0.3">
      <c r="N382" s="15"/>
    </row>
    <row r="383" spans="14:14" ht="13.8" x14ac:dyDescent="0.3">
      <c r="N383" s="15"/>
    </row>
    <row r="384" spans="14:14" ht="13.8" x14ac:dyDescent="0.3">
      <c r="N384" s="15"/>
    </row>
    <row r="385" spans="14:14" ht="13.8" x14ac:dyDescent="0.3">
      <c r="N385" s="15"/>
    </row>
    <row r="386" spans="14:14" ht="13.8" x14ac:dyDescent="0.3">
      <c r="N386" s="15"/>
    </row>
    <row r="387" spans="14:14" ht="13.8" x14ac:dyDescent="0.3">
      <c r="N387" s="15"/>
    </row>
    <row r="388" spans="14:14" ht="13.8" x14ac:dyDescent="0.3">
      <c r="N388" s="15"/>
    </row>
    <row r="389" spans="14:14" ht="13.8" x14ac:dyDescent="0.3">
      <c r="N389" s="15"/>
    </row>
    <row r="390" spans="14:14" ht="13.8" x14ac:dyDescent="0.3">
      <c r="N390" s="15"/>
    </row>
    <row r="391" spans="14:14" ht="13.8" x14ac:dyDescent="0.3">
      <c r="N391" s="15"/>
    </row>
    <row r="392" spans="14:14" ht="13.8" x14ac:dyDescent="0.3">
      <c r="N392" s="15"/>
    </row>
    <row r="393" spans="14:14" ht="13.8" x14ac:dyDescent="0.3">
      <c r="N393" s="15"/>
    </row>
    <row r="394" spans="14:14" ht="13.8" x14ac:dyDescent="0.3">
      <c r="N394" s="15"/>
    </row>
    <row r="395" spans="14:14" ht="13.8" x14ac:dyDescent="0.3">
      <c r="N395" s="15"/>
    </row>
    <row r="396" spans="14:14" ht="13.8" x14ac:dyDescent="0.3">
      <c r="N396" s="15"/>
    </row>
    <row r="397" spans="14:14" ht="13.8" x14ac:dyDescent="0.3">
      <c r="N397" s="15"/>
    </row>
    <row r="398" spans="14:14" ht="13.8" x14ac:dyDescent="0.3">
      <c r="N398" s="15"/>
    </row>
    <row r="399" spans="14:14" ht="13.8" x14ac:dyDescent="0.3">
      <c r="N399" s="15"/>
    </row>
    <row r="400" spans="14:14" ht="13.8" x14ac:dyDescent="0.3">
      <c r="N400" s="15"/>
    </row>
    <row r="401" spans="14:14" ht="13.8" x14ac:dyDescent="0.3">
      <c r="N401" s="15"/>
    </row>
    <row r="402" spans="14:14" ht="13.8" x14ac:dyDescent="0.3">
      <c r="N402" s="15"/>
    </row>
    <row r="403" spans="14:14" ht="13.8" x14ac:dyDescent="0.3">
      <c r="N403" s="15"/>
    </row>
    <row r="404" spans="14:14" ht="13.8" x14ac:dyDescent="0.3">
      <c r="N404" s="15"/>
    </row>
    <row r="405" spans="14:14" ht="13.8" x14ac:dyDescent="0.3">
      <c r="N405" s="15"/>
    </row>
    <row r="406" spans="14:14" ht="13.8" x14ac:dyDescent="0.3">
      <c r="N406" s="15"/>
    </row>
    <row r="407" spans="14:14" ht="13.8" x14ac:dyDescent="0.3">
      <c r="N407" s="15"/>
    </row>
    <row r="408" spans="14:14" ht="13.8" x14ac:dyDescent="0.3">
      <c r="N408" s="15"/>
    </row>
    <row r="409" spans="14:14" ht="13.8" x14ac:dyDescent="0.3">
      <c r="N409" s="15"/>
    </row>
    <row r="410" spans="14:14" ht="13.8" x14ac:dyDescent="0.3">
      <c r="N410" s="15"/>
    </row>
    <row r="411" spans="14:14" ht="13.8" x14ac:dyDescent="0.3">
      <c r="N411" s="15"/>
    </row>
    <row r="412" spans="14:14" ht="13.8" x14ac:dyDescent="0.3">
      <c r="N412" s="15"/>
    </row>
    <row r="413" spans="14:14" ht="13.8" x14ac:dyDescent="0.3">
      <c r="N413" s="15"/>
    </row>
    <row r="414" spans="14:14" ht="13.8" x14ac:dyDescent="0.3">
      <c r="N414" s="15"/>
    </row>
    <row r="415" spans="14:14" ht="13.8" x14ac:dyDescent="0.3">
      <c r="N415" s="15"/>
    </row>
    <row r="416" spans="14:14" ht="13.8" x14ac:dyDescent="0.3">
      <c r="N416" s="15"/>
    </row>
    <row r="417" spans="14:14" ht="13.8" x14ac:dyDescent="0.3">
      <c r="N417" s="15"/>
    </row>
    <row r="418" spans="14:14" ht="13.8" x14ac:dyDescent="0.3">
      <c r="N418" s="15"/>
    </row>
    <row r="419" spans="14:14" ht="13.8" x14ac:dyDescent="0.3">
      <c r="N419" s="15"/>
    </row>
    <row r="420" spans="14:14" ht="13.8" x14ac:dyDescent="0.3">
      <c r="N420" s="15"/>
    </row>
    <row r="421" spans="14:14" ht="13.8" x14ac:dyDescent="0.3">
      <c r="N421" s="15"/>
    </row>
    <row r="422" spans="14:14" ht="13.8" x14ac:dyDescent="0.3">
      <c r="N422" s="15"/>
    </row>
    <row r="423" spans="14:14" ht="13.8" x14ac:dyDescent="0.3">
      <c r="N423" s="15"/>
    </row>
    <row r="424" spans="14:14" ht="13.8" x14ac:dyDescent="0.3">
      <c r="N424" s="15"/>
    </row>
    <row r="425" spans="14:14" ht="13.8" x14ac:dyDescent="0.3">
      <c r="N425" s="15"/>
    </row>
    <row r="426" spans="14:14" ht="13.8" x14ac:dyDescent="0.3">
      <c r="N426" s="15"/>
    </row>
    <row r="427" spans="14:14" ht="13.8" x14ac:dyDescent="0.3">
      <c r="N427" s="15"/>
    </row>
    <row r="428" spans="14:14" ht="13.8" x14ac:dyDescent="0.3">
      <c r="N428" s="15"/>
    </row>
    <row r="429" spans="14:14" ht="13.8" x14ac:dyDescent="0.3">
      <c r="N429" s="15"/>
    </row>
    <row r="430" spans="14:14" ht="13.8" x14ac:dyDescent="0.3">
      <c r="N430" s="15"/>
    </row>
    <row r="431" spans="14:14" ht="13.8" x14ac:dyDescent="0.3">
      <c r="N431" s="15"/>
    </row>
    <row r="432" spans="14:14" ht="13.8" x14ac:dyDescent="0.3">
      <c r="N432" s="15"/>
    </row>
    <row r="433" spans="14:14" ht="13.8" x14ac:dyDescent="0.3">
      <c r="N433" s="15"/>
    </row>
    <row r="434" spans="14:14" ht="13.8" x14ac:dyDescent="0.3">
      <c r="N434" s="15"/>
    </row>
    <row r="435" spans="14:14" ht="13.8" x14ac:dyDescent="0.3">
      <c r="N435" s="15"/>
    </row>
    <row r="436" spans="14:14" ht="13.8" x14ac:dyDescent="0.3">
      <c r="N436" s="15"/>
    </row>
    <row r="437" spans="14:14" ht="13.8" x14ac:dyDescent="0.3">
      <c r="N437" s="15"/>
    </row>
    <row r="438" spans="14:14" ht="13.8" x14ac:dyDescent="0.3">
      <c r="N438" s="15"/>
    </row>
    <row r="439" spans="14:14" ht="13.8" x14ac:dyDescent="0.3">
      <c r="N439" s="15"/>
    </row>
    <row r="440" spans="14:14" ht="13.8" x14ac:dyDescent="0.3">
      <c r="N440" s="15"/>
    </row>
    <row r="441" spans="14:14" ht="13.8" x14ac:dyDescent="0.3">
      <c r="N441" s="15"/>
    </row>
    <row r="442" spans="14:14" ht="13.8" x14ac:dyDescent="0.3">
      <c r="N442" s="15"/>
    </row>
    <row r="443" spans="14:14" ht="13.8" x14ac:dyDescent="0.3">
      <c r="N443" s="15"/>
    </row>
    <row r="444" spans="14:14" ht="13.8" x14ac:dyDescent="0.3">
      <c r="N444" s="15"/>
    </row>
    <row r="445" spans="14:14" ht="13.8" x14ac:dyDescent="0.3">
      <c r="N445" s="15"/>
    </row>
    <row r="446" spans="14:14" ht="13.8" x14ac:dyDescent="0.3">
      <c r="N446" s="15"/>
    </row>
    <row r="447" spans="14:14" ht="13.8" x14ac:dyDescent="0.3">
      <c r="N447" s="15"/>
    </row>
    <row r="448" spans="14:14" ht="13.8" x14ac:dyDescent="0.3">
      <c r="N448" s="15"/>
    </row>
    <row r="449" spans="14:14" ht="13.8" x14ac:dyDescent="0.3">
      <c r="N449" s="15"/>
    </row>
    <row r="450" spans="14:14" ht="13.8" x14ac:dyDescent="0.3">
      <c r="N450" s="15"/>
    </row>
    <row r="451" spans="14:14" ht="13.8" x14ac:dyDescent="0.3">
      <c r="N451" s="15"/>
    </row>
    <row r="452" spans="14:14" ht="13.8" x14ac:dyDescent="0.3">
      <c r="N452" s="15"/>
    </row>
    <row r="453" spans="14:14" ht="13.8" x14ac:dyDescent="0.3">
      <c r="N453" s="15"/>
    </row>
    <row r="454" spans="14:14" ht="13.8" x14ac:dyDescent="0.3">
      <c r="N454" s="15"/>
    </row>
    <row r="455" spans="14:14" ht="13.8" x14ac:dyDescent="0.3">
      <c r="N455" s="15"/>
    </row>
    <row r="456" spans="14:14" ht="13.8" x14ac:dyDescent="0.3">
      <c r="N456" s="15"/>
    </row>
    <row r="457" spans="14:14" ht="13.8" x14ac:dyDescent="0.3">
      <c r="N457" s="15"/>
    </row>
    <row r="458" spans="14:14" ht="13.8" x14ac:dyDescent="0.3">
      <c r="N458" s="15"/>
    </row>
    <row r="459" spans="14:14" ht="13.8" x14ac:dyDescent="0.3">
      <c r="N459" s="15"/>
    </row>
    <row r="460" spans="14:14" ht="13.8" x14ac:dyDescent="0.3">
      <c r="N460" s="15"/>
    </row>
    <row r="461" spans="14:14" ht="13.8" x14ac:dyDescent="0.3">
      <c r="N461" s="15"/>
    </row>
    <row r="462" spans="14:14" ht="13.8" x14ac:dyDescent="0.3">
      <c r="N462" s="15"/>
    </row>
    <row r="463" spans="14:14" ht="13.8" x14ac:dyDescent="0.3">
      <c r="N463" s="15"/>
    </row>
    <row r="464" spans="14:14" ht="13.8" x14ac:dyDescent="0.3">
      <c r="N464" s="15"/>
    </row>
    <row r="465" spans="14:14" ht="13.8" x14ac:dyDescent="0.3">
      <c r="N465" s="15"/>
    </row>
    <row r="466" spans="14:14" ht="13.8" x14ac:dyDescent="0.3">
      <c r="N466" s="15"/>
    </row>
    <row r="467" spans="14:14" ht="13.8" x14ac:dyDescent="0.3">
      <c r="N467" s="15"/>
    </row>
    <row r="468" spans="14:14" ht="13.8" x14ac:dyDescent="0.3">
      <c r="N468" s="15"/>
    </row>
    <row r="469" spans="14:14" ht="13.8" x14ac:dyDescent="0.3">
      <c r="N469" s="15"/>
    </row>
    <row r="470" spans="14:14" ht="13.8" x14ac:dyDescent="0.3">
      <c r="N470" s="15"/>
    </row>
    <row r="471" spans="14:14" ht="13.8" x14ac:dyDescent="0.3">
      <c r="N471" s="15"/>
    </row>
    <row r="472" spans="14:14" ht="13.8" x14ac:dyDescent="0.3">
      <c r="N472" s="15"/>
    </row>
    <row r="473" spans="14:14" ht="13.8" x14ac:dyDescent="0.3">
      <c r="N473" s="15"/>
    </row>
    <row r="474" spans="14:14" ht="13.8" x14ac:dyDescent="0.3">
      <c r="N474" s="15"/>
    </row>
    <row r="475" spans="14:14" ht="13.8" x14ac:dyDescent="0.3">
      <c r="N475" s="15"/>
    </row>
    <row r="476" spans="14:14" ht="13.8" x14ac:dyDescent="0.3">
      <c r="N476" s="15"/>
    </row>
    <row r="477" spans="14:14" ht="13.8" x14ac:dyDescent="0.3">
      <c r="N477" s="15"/>
    </row>
    <row r="478" spans="14:14" ht="13.8" x14ac:dyDescent="0.3">
      <c r="N478" s="15"/>
    </row>
    <row r="479" spans="14:14" ht="13.8" x14ac:dyDescent="0.3">
      <c r="N479" s="15"/>
    </row>
    <row r="480" spans="14:14" ht="13.8" x14ac:dyDescent="0.3">
      <c r="N480" s="15"/>
    </row>
    <row r="481" spans="14:14" ht="13.8" x14ac:dyDescent="0.3">
      <c r="N481" s="15"/>
    </row>
    <row r="482" spans="14:14" ht="13.8" x14ac:dyDescent="0.3">
      <c r="N482" s="15"/>
    </row>
    <row r="483" spans="14:14" ht="13.8" x14ac:dyDescent="0.3">
      <c r="N483" s="15"/>
    </row>
    <row r="484" spans="14:14" ht="13.8" x14ac:dyDescent="0.3">
      <c r="N484" s="15"/>
    </row>
    <row r="485" spans="14:14" ht="13.8" x14ac:dyDescent="0.3">
      <c r="N485" s="15"/>
    </row>
    <row r="486" spans="14:14" ht="13.8" x14ac:dyDescent="0.3">
      <c r="N486" s="15"/>
    </row>
    <row r="487" spans="14:14" ht="13.8" x14ac:dyDescent="0.3">
      <c r="N487" s="15"/>
    </row>
    <row r="488" spans="14:14" ht="13.8" x14ac:dyDescent="0.3">
      <c r="N488" s="15"/>
    </row>
    <row r="489" spans="14:14" ht="13.8" x14ac:dyDescent="0.3">
      <c r="N489" s="15"/>
    </row>
    <row r="490" spans="14:14" ht="13.8" x14ac:dyDescent="0.3">
      <c r="N490" s="15"/>
    </row>
    <row r="491" spans="14:14" ht="13.8" x14ac:dyDescent="0.3">
      <c r="N491" s="15"/>
    </row>
    <row r="492" spans="14:14" ht="13.8" x14ac:dyDescent="0.3">
      <c r="N492" s="15"/>
    </row>
    <row r="493" spans="14:14" ht="13.8" x14ac:dyDescent="0.3">
      <c r="N493" s="15"/>
    </row>
    <row r="494" spans="14:14" ht="13.8" x14ac:dyDescent="0.3">
      <c r="N494" s="15"/>
    </row>
    <row r="495" spans="14:14" ht="13.8" x14ac:dyDescent="0.3">
      <c r="N495" s="15"/>
    </row>
    <row r="496" spans="14:14" ht="13.8" x14ac:dyDescent="0.3">
      <c r="N496" s="15"/>
    </row>
    <row r="497" spans="14:14" ht="13.8" x14ac:dyDescent="0.3">
      <c r="N497" s="15"/>
    </row>
    <row r="498" spans="14:14" ht="13.8" x14ac:dyDescent="0.3">
      <c r="N498" s="15"/>
    </row>
    <row r="499" spans="14:14" ht="13.8" x14ac:dyDescent="0.3">
      <c r="N499" s="15"/>
    </row>
    <row r="500" spans="14:14" ht="13.8" x14ac:dyDescent="0.3">
      <c r="N500" s="15"/>
    </row>
    <row r="501" spans="14:14" ht="13.8" x14ac:dyDescent="0.3">
      <c r="N501" s="15"/>
    </row>
    <row r="502" spans="14:14" ht="13.8" x14ac:dyDescent="0.3">
      <c r="N502" s="15"/>
    </row>
    <row r="503" spans="14:14" ht="13.8" x14ac:dyDescent="0.3">
      <c r="N503" s="15"/>
    </row>
    <row r="504" spans="14:14" ht="13.8" x14ac:dyDescent="0.3">
      <c r="N504" s="15"/>
    </row>
    <row r="505" spans="14:14" ht="13.8" x14ac:dyDescent="0.3">
      <c r="N505" s="15"/>
    </row>
    <row r="506" spans="14:14" ht="13.8" x14ac:dyDescent="0.3">
      <c r="N506" s="15"/>
    </row>
    <row r="507" spans="14:14" ht="13.8" x14ac:dyDescent="0.3">
      <c r="N507" s="15"/>
    </row>
    <row r="508" spans="14:14" ht="13.8" x14ac:dyDescent="0.3">
      <c r="N508" s="15"/>
    </row>
    <row r="509" spans="14:14" ht="13.8" x14ac:dyDescent="0.3">
      <c r="N509" s="15"/>
    </row>
    <row r="510" spans="14:14" ht="13.8" x14ac:dyDescent="0.3">
      <c r="N510" s="15"/>
    </row>
    <row r="511" spans="14:14" ht="13.8" x14ac:dyDescent="0.3">
      <c r="N511" s="15"/>
    </row>
    <row r="512" spans="14:14" ht="13.8" x14ac:dyDescent="0.3">
      <c r="N512" s="15"/>
    </row>
    <row r="513" spans="14:14" ht="13.8" x14ac:dyDescent="0.3">
      <c r="N513" s="15"/>
    </row>
    <row r="514" spans="14:14" ht="13.8" x14ac:dyDescent="0.3">
      <c r="N514" s="15"/>
    </row>
    <row r="515" spans="14:14" ht="13.8" x14ac:dyDescent="0.3">
      <c r="N515" s="15"/>
    </row>
    <row r="516" spans="14:14" ht="13.8" x14ac:dyDescent="0.3">
      <c r="N516" s="15"/>
    </row>
    <row r="517" spans="14:14" ht="13.8" x14ac:dyDescent="0.3">
      <c r="N517" s="15"/>
    </row>
    <row r="518" spans="14:14" ht="13.8" x14ac:dyDescent="0.3">
      <c r="N518" s="15"/>
    </row>
    <row r="519" spans="14:14" ht="13.8" x14ac:dyDescent="0.3">
      <c r="N519" s="15"/>
    </row>
    <row r="520" spans="14:14" ht="13.8" x14ac:dyDescent="0.3">
      <c r="N520" s="15"/>
    </row>
    <row r="521" spans="14:14" ht="13.8" x14ac:dyDescent="0.3">
      <c r="N521" s="15"/>
    </row>
    <row r="522" spans="14:14" ht="13.8" x14ac:dyDescent="0.3">
      <c r="N522" s="15"/>
    </row>
    <row r="523" spans="14:14" ht="13.8" x14ac:dyDescent="0.3">
      <c r="N523" s="15"/>
    </row>
    <row r="524" spans="14:14" ht="13.8" x14ac:dyDescent="0.3">
      <c r="N524" s="15"/>
    </row>
    <row r="525" spans="14:14" ht="13.8" x14ac:dyDescent="0.3">
      <c r="N525" s="15"/>
    </row>
    <row r="526" spans="14:14" ht="13.8" x14ac:dyDescent="0.3">
      <c r="N526" s="15"/>
    </row>
    <row r="527" spans="14:14" ht="13.8" x14ac:dyDescent="0.3">
      <c r="N527" s="15"/>
    </row>
    <row r="528" spans="14:14" ht="13.8" x14ac:dyDescent="0.3">
      <c r="N528" s="15"/>
    </row>
    <row r="529" spans="14:14" ht="13.8" x14ac:dyDescent="0.3">
      <c r="N529" s="15"/>
    </row>
    <row r="530" spans="14:14" ht="13.8" x14ac:dyDescent="0.3">
      <c r="N530" s="15"/>
    </row>
    <row r="531" spans="14:14" ht="13.8" x14ac:dyDescent="0.3">
      <c r="N531" s="15"/>
    </row>
    <row r="532" spans="14:14" ht="13.8" x14ac:dyDescent="0.3">
      <c r="N532" s="15"/>
    </row>
    <row r="533" spans="14:14" ht="13.8" x14ac:dyDescent="0.3">
      <c r="N533" s="15"/>
    </row>
    <row r="534" spans="14:14" ht="13.8" x14ac:dyDescent="0.3">
      <c r="N534" s="15"/>
    </row>
    <row r="535" spans="14:14" ht="13.8" x14ac:dyDescent="0.3">
      <c r="N535" s="15"/>
    </row>
    <row r="536" spans="14:14" ht="13.8" x14ac:dyDescent="0.3">
      <c r="N536" s="15"/>
    </row>
    <row r="537" spans="14:14" ht="13.8" x14ac:dyDescent="0.3">
      <c r="N537" s="15"/>
    </row>
    <row r="538" spans="14:14" ht="13.8" x14ac:dyDescent="0.3">
      <c r="N538" s="15"/>
    </row>
    <row r="539" spans="14:14" ht="13.8" x14ac:dyDescent="0.3">
      <c r="N539" s="15"/>
    </row>
    <row r="540" spans="14:14" ht="13.8" x14ac:dyDescent="0.3">
      <c r="N540" s="15"/>
    </row>
    <row r="541" spans="14:14" ht="13.8" x14ac:dyDescent="0.3">
      <c r="N541" s="15"/>
    </row>
    <row r="542" spans="14:14" ht="13.8" x14ac:dyDescent="0.3">
      <c r="N542" s="15"/>
    </row>
    <row r="543" spans="14:14" ht="13.8" x14ac:dyDescent="0.3">
      <c r="N543" s="15"/>
    </row>
    <row r="544" spans="14:14" ht="13.8" x14ac:dyDescent="0.3">
      <c r="N544" s="15"/>
    </row>
    <row r="545" spans="14:14" ht="13.8" x14ac:dyDescent="0.3">
      <c r="N545" s="15"/>
    </row>
    <row r="546" spans="14:14" ht="13.8" x14ac:dyDescent="0.3">
      <c r="N546" s="15"/>
    </row>
    <row r="547" spans="14:14" ht="13.8" x14ac:dyDescent="0.3">
      <c r="N547" s="15"/>
    </row>
    <row r="548" spans="14:14" ht="13.8" x14ac:dyDescent="0.3">
      <c r="N548" s="15"/>
    </row>
    <row r="549" spans="14:14" ht="13.8" x14ac:dyDescent="0.3">
      <c r="N549" s="15"/>
    </row>
    <row r="550" spans="14:14" ht="13.8" x14ac:dyDescent="0.3">
      <c r="N550" s="15"/>
    </row>
    <row r="551" spans="14:14" ht="13.8" x14ac:dyDescent="0.3">
      <c r="N551" s="15"/>
    </row>
    <row r="552" spans="14:14" ht="13.8" x14ac:dyDescent="0.3">
      <c r="N552" s="15"/>
    </row>
    <row r="553" spans="14:14" ht="13.8" x14ac:dyDescent="0.3">
      <c r="N553" s="15"/>
    </row>
    <row r="554" spans="14:14" ht="13.8" x14ac:dyDescent="0.3">
      <c r="N554" s="15"/>
    </row>
    <row r="555" spans="14:14" ht="13.8" x14ac:dyDescent="0.3">
      <c r="N555" s="15"/>
    </row>
    <row r="556" spans="14:14" ht="13.8" x14ac:dyDescent="0.3">
      <c r="N556" s="15"/>
    </row>
    <row r="557" spans="14:14" ht="13.8" x14ac:dyDescent="0.3">
      <c r="N557" s="15"/>
    </row>
    <row r="558" spans="14:14" ht="13.8" x14ac:dyDescent="0.3">
      <c r="N558" s="15"/>
    </row>
    <row r="559" spans="14:14" ht="13.8" x14ac:dyDescent="0.3">
      <c r="N559" s="15"/>
    </row>
    <row r="560" spans="14:14" ht="13.8" x14ac:dyDescent="0.3">
      <c r="N560" s="15"/>
    </row>
    <row r="561" spans="14:14" ht="13.8" x14ac:dyDescent="0.3">
      <c r="N561" s="15"/>
    </row>
    <row r="562" spans="14:14" ht="13.8" x14ac:dyDescent="0.3">
      <c r="N562" s="15"/>
    </row>
    <row r="563" spans="14:14" ht="13.8" x14ac:dyDescent="0.3">
      <c r="N563" s="15"/>
    </row>
    <row r="564" spans="14:14" ht="13.8" x14ac:dyDescent="0.3">
      <c r="N564" s="15"/>
    </row>
    <row r="565" spans="14:14" ht="13.8" x14ac:dyDescent="0.3">
      <c r="N565" s="15"/>
    </row>
    <row r="566" spans="14:14" ht="13.8" x14ac:dyDescent="0.3">
      <c r="N566" s="15"/>
    </row>
    <row r="567" spans="14:14" ht="13.8" x14ac:dyDescent="0.3">
      <c r="N567" s="15"/>
    </row>
    <row r="568" spans="14:14" ht="13.8" x14ac:dyDescent="0.3">
      <c r="N568" s="15"/>
    </row>
    <row r="569" spans="14:14" ht="13.8" x14ac:dyDescent="0.3">
      <c r="N569" s="15"/>
    </row>
    <row r="570" spans="14:14" ht="13.8" x14ac:dyDescent="0.3">
      <c r="N570" s="15"/>
    </row>
    <row r="571" spans="14:14" ht="13.8" x14ac:dyDescent="0.3">
      <c r="N571" s="15"/>
    </row>
    <row r="572" spans="14:14" ht="13.8" x14ac:dyDescent="0.3">
      <c r="N572" s="15"/>
    </row>
    <row r="573" spans="14:14" ht="13.8" x14ac:dyDescent="0.3">
      <c r="N573" s="15"/>
    </row>
    <row r="574" spans="14:14" ht="13.8" x14ac:dyDescent="0.3">
      <c r="N574" s="15"/>
    </row>
    <row r="575" spans="14:14" ht="13.8" x14ac:dyDescent="0.3">
      <c r="N575" s="15"/>
    </row>
    <row r="576" spans="14:14" ht="13.8" x14ac:dyDescent="0.3">
      <c r="N576" s="15"/>
    </row>
    <row r="577" spans="14:14" ht="13.8" x14ac:dyDescent="0.3">
      <c r="N577" s="15"/>
    </row>
    <row r="578" spans="14:14" ht="13.8" x14ac:dyDescent="0.3">
      <c r="N578" s="15"/>
    </row>
    <row r="579" spans="14:14" ht="13.8" x14ac:dyDescent="0.3">
      <c r="N579" s="15"/>
    </row>
    <row r="580" spans="14:14" ht="13.8" x14ac:dyDescent="0.3">
      <c r="N580" s="15"/>
    </row>
    <row r="581" spans="14:14" ht="13.8" x14ac:dyDescent="0.3">
      <c r="N581" s="15"/>
    </row>
    <row r="582" spans="14:14" ht="13.8" x14ac:dyDescent="0.3">
      <c r="N582" s="15"/>
    </row>
    <row r="583" spans="14:14" ht="13.8" x14ac:dyDescent="0.3">
      <c r="N583" s="15"/>
    </row>
    <row r="584" spans="14:14" ht="13.8" x14ac:dyDescent="0.3">
      <c r="N584" s="15"/>
    </row>
    <row r="585" spans="14:14" ht="13.8" x14ac:dyDescent="0.3">
      <c r="N585" s="15"/>
    </row>
    <row r="586" spans="14:14" ht="13.8" x14ac:dyDescent="0.3">
      <c r="N586" s="15"/>
    </row>
    <row r="587" spans="14:14" ht="13.8" x14ac:dyDescent="0.3">
      <c r="N587" s="15"/>
    </row>
    <row r="588" spans="14:14" ht="13.8" x14ac:dyDescent="0.3">
      <c r="N588" s="15"/>
    </row>
    <row r="589" spans="14:14" ht="13.8" x14ac:dyDescent="0.3">
      <c r="N589" s="15"/>
    </row>
    <row r="590" spans="14:14" ht="13.8" x14ac:dyDescent="0.3">
      <c r="N590" s="15"/>
    </row>
    <row r="591" spans="14:14" ht="13.8" x14ac:dyDescent="0.3">
      <c r="N591" s="15"/>
    </row>
    <row r="592" spans="14:14" ht="13.8" x14ac:dyDescent="0.3">
      <c r="N592" s="15"/>
    </row>
    <row r="593" spans="14:14" ht="13.8" x14ac:dyDescent="0.3">
      <c r="N593" s="15"/>
    </row>
    <row r="594" spans="14:14" ht="13.8" x14ac:dyDescent="0.3">
      <c r="N594" s="15"/>
    </row>
    <row r="595" spans="14:14" ht="13.8" x14ac:dyDescent="0.3">
      <c r="N595" s="15"/>
    </row>
    <row r="596" spans="14:14" ht="13.8" x14ac:dyDescent="0.3">
      <c r="N596" s="15"/>
    </row>
    <row r="597" spans="14:14" ht="13.8" x14ac:dyDescent="0.3">
      <c r="N597" s="15"/>
    </row>
    <row r="598" spans="14:14" ht="13.8" x14ac:dyDescent="0.3">
      <c r="N598" s="15"/>
    </row>
    <row r="599" spans="14:14" ht="13.8" x14ac:dyDescent="0.3">
      <c r="N599" s="15"/>
    </row>
    <row r="600" spans="14:14" ht="13.8" x14ac:dyDescent="0.3">
      <c r="N600" s="15"/>
    </row>
    <row r="601" spans="14:14" ht="13.8" x14ac:dyDescent="0.3">
      <c r="N601" s="15"/>
    </row>
    <row r="602" spans="14:14" ht="13.8" x14ac:dyDescent="0.3">
      <c r="N602" s="15"/>
    </row>
    <row r="603" spans="14:14" ht="13.8" x14ac:dyDescent="0.3">
      <c r="N603" s="15"/>
    </row>
    <row r="604" spans="14:14" ht="13.8" x14ac:dyDescent="0.3">
      <c r="N604" s="15"/>
    </row>
    <row r="605" spans="14:14" ht="13.8" x14ac:dyDescent="0.3">
      <c r="N605" s="15"/>
    </row>
    <row r="606" spans="14:14" ht="13.8" x14ac:dyDescent="0.3">
      <c r="N606" s="15"/>
    </row>
    <row r="607" spans="14:14" ht="13.8" x14ac:dyDescent="0.3">
      <c r="N607" s="15"/>
    </row>
    <row r="608" spans="14:14" ht="13.8" x14ac:dyDescent="0.3">
      <c r="N608" s="15"/>
    </row>
    <row r="609" spans="14:14" ht="13.8" x14ac:dyDescent="0.3">
      <c r="N609" s="15"/>
    </row>
    <row r="610" spans="14:14" ht="13.8" x14ac:dyDescent="0.3">
      <c r="N610" s="15"/>
    </row>
    <row r="611" spans="14:14" ht="13.8" x14ac:dyDescent="0.3">
      <c r="N611" s="15"/>
    </row>
    <row r="612" spans="14:14" ht="13.8" x14ac:dyDescent="0.3">
      <c r="N612" s="15"/>
    </row>
    <row r="613" spans="14:14" ht="13.8" x14ac:dyDescent="0.3">
      <c r="N613" s="15"/>
    </row>
    <row r="614" spans="14:14" ht="13.8" x14ac:dyDescent="0.3">
      <c r="N614" s="15"/>
    </row>
    <row r="615" spans="14:14" ht="13.8" x14ac:dyDescent="0.3">
      <c r="N615" s="15"/>
    </row>
    <row r="616" spans="14:14" ht="13.8" x14ac:dyDescent="0.3">
      <c r="N616" s="15"/>
    </row>
    <row r="617" spans="14:14" ht="13.8" x14ac:dyDescent="0.3">
      <c r="N617" s="15"/>
    </row>
    <row r="618" spans="14:14" ht="13.8" x14ac:dyDescent="0.3">
      <c r="N618" s="15"/>
    </row>
    <row r="619" spans="14:14" ht="13.8" x14ac:dyDescent="0.3">
      <c r="N619" s="15"/>
    </row>
    <row r="620" spans="14:14" ht="13.8" x14ac:dyDescent="0.3">
      <c r="N620" s="15"/>
    </row>
    <row r="621" spans="14:14" ht="13.8" x14ac:dyDescent="0.3">
      <c r="N621" s="15"/>
    </row>
    <row r="622" spans="14:14" ht="13.8" x14ac:dyDescent="0.3">
      <c r="N622" s="15"/>
    </row>
    <row r="623" spans="14:14" ht="13.8" x14ac:dyDescent="0.3">
      <c r="N623" s="15"/>
    </row>
    <row r="624" spans="14:14" ht="13.8" x14ac:dyDescent="0.3">
      <c r="N624" s="15"/>
    </row>
    <row r="625" spans="14:14" ht="13.8" x14ac:dyDescent="0.3">
      <c r="N625" s="15"/>
    </row>
    <row r="626" spans="14:14" ht="13.8" x14ac:dyDescent="0.3">
      <c r="N626" s="15"/>
    </row>
    <row r="627" spans="14:14" ht="13.8" x14ac:dyDescent="0.3">
      <c r="N627" s="15"/>
    </row>
    <row r="628" spans="14:14" ht="13.8" x14ac:dyDescent="0.3">
      <c r="N628" s="15"/>
    </row>
    <row r="629" spans="14:14" ht="13.8" x14ac:dyDescent="0.3">
      <c r="N629" s="15"/>
    </row>
    <row r="630" spans="14:14" ht="13.8" x14ac:dyDescent="0.3">
      <c r="N630" s="15"/>
    </row>
    <row r="631" spans="14:14" ht="13.8" x14ac:dyDescent="0.3">
      <c r="N631" s="15"/>
    </row>
    <row r="632" spans="14:14" ht="13.8" x14ac:dyDescent="0.3">
      <c r="N632" s="15"/>
    </row>
    <row r="633" spans="14:14" ht="13.8" x14ac:dyDescent="0.3">
      <c r="N633" s="15"/>
    </row>
    <row r="634" spans="14:14" ht="13.8" x14ac:dyDescent="0.3">
      <c r="N634" s="15"/>
    </row>
    <row r="635" spans="14:14" ht="13.8" x14ac:dyDescent="0.3">
      <c r="N635" s="15"/>
    </row>
    <row r="636" spans="14:14" ht="13.8" x14ac:dyDescent="0.3">
      <c r="N636" s="15"/>
    </row>
    <row r="637" spans="14:14" ht="13.8" x14ac:dyDescent="0.3">
      <c r="N637" s="15"/>
    </row>
    <row r="638" spans="14:14" ht="13.8" x14ac:dyDescent="0.3">
      <c r="N638" s="15"/>
    </row>
    <row r="639" spans="14:14" ht="13.8" x14ac:dyDescent="0.3">
      <c r="N639" s="15"/>
    </row>
    <row r="640" spans="14:14" ht="13.8" x14ac:dyDescent="0.3">
      <c r="N640" s="15"/>
    </row>
    <row r="641" spans="14:14" ht="13.8" x14ac:dyDescent="0.3">
      <c r="N641" s="15"/>
    </row>
    <row r="642" spans="14:14" ht="13.8" x14ac:dyDescent="0.3">
      <c r="N642" s="15"/>
    </row>
    <row r="643" spans="14:14" ht="13.8" x14ac:dyDescent="0.3">
      <c r="N643" s="15"/>
    </row>
    <row r="644" spans="14:14" ht="13.8" x14ac:dyDescent="0.3">
      <c r="N644" s="15"/>
    </row>
    <row r="645" spans="14:14" ht="13.8" x14ac:dyDescent="0.3">
      <c r="N645" s="15"/>
    </row>
    <row r="646" spans="14:14" ht="13.8" x14ac:dyDescent="0.3">
      <c r="N646" s="15"/>
    </row>
    <row r="647" spans="14:14" ht="13.8" x14ac:dyDescent="0.3">
      <c r="N647" s="15"/>
    </row>
    <row r="648" spans="14:14" ht="13.8" x14ac:dyDescent="0.3">
      <c r="N648" s="15"/>
    </row>
    <row r="649" spans="14:14" ht="13.8" x14ac:dyDescent="0.3">
      <c r="N649" s="15"/>
    </row>
    <row r="650" spans="14:14" ht="13.8" x14ac:dyDescent="0.3">
      <c r="N650" s="15"/>
    </row>
    <row r="651" spans="14:14" ht="13.8" x14ac:dyDescent="0.3">
      <c r="N651" s="15"/>
    </row>
    <row r="652" spans="14:14" ht="13.8" x14ac:dyDescent="0.3">
      <c r="N652" s="15"/>
    </row>
    <row r="653" spans="14:14" ht="13.8" x14ac:dyDescent="0.3">
      <c r="N653" s="15"/>
    </row>
    <row r="654" spans="14:14" ht="13.8" x14ac:dyDescent="0.3">
      <c r="N654" s="15"/>
    </row>
    <row r="655" spans="14:14" ht="13.8" x14ac:dyDescent="0.3">
      <c r="N655" s="15"/>
    </row>
    <row r="656" spans="14:14" ht="13.8" x14ac:dyDescent="0.3">
      <c r="N656" s="15"/>
    </row>
    <row r="657" spans="14:14" ht="13.8" x14ac:dyDescent="0.3">
      <c r="N657" s="15"/>
    </row>
    <row r="658" spans="14:14" ht="13.8" x14ac:dyDescent="0.3">
      <c r="N658" s="15"/>
    </row>
    <row r="659" spans="14:14" ht="13.8" x14ac:dyDescent="0.3">
      <c r="N659" s="15"/>
    </row>
    <row r="660" spans="14:14" ht="13.8" x14ac:dyDescent="0.3">
      <c r="N660" s="15"/>
    </row>
    <row r="661" spans="14:14" ht="13.8" x14ac:dyDescent="0.3">
      <c r="N661" s="15"/>
    </row>
    <row r="662" spans="14:14" ht="13.8" x14ac:dyDescent="0.3">
      <c r="N662" s="15"/>
    </row>
    <row r="663" spans="14:14" ht="13.8" x14ac:dyDescent="0.3">
      <c r="N663" s="15"/>
    </row>
    <row r="664" spans="14:14" ht="13.8" x14ac:dyDescent="0.3">
      <c r="N664" s="15"/>
    </row>
    <row r="665" spans="14:14" ht="13.8" x14ac:dyDescent="0.3">
      <c r="N665" s="15"/>
    </row>
    <row r="666" spans="14:14" ht="13.8" x14ac:dyDescent="0.3">
      <c r="N666" s="15"/>
    </row>
    <row r="667" spans="14:14" ht="13.8" x14ac:dyDescent="0.3">
      <c r="N667" s="15"/>
    </row>
    <row r="668" spans="14:14" ht="13.8" x14ac:dyDescent="0.3">
      <c r="N668" s="15"/>
    </row>
    <row r="669" spans="14:14" ht="13.8" x14ac:dyDescent="0.3">
      <c r="N669" s="15"/>
    </row>
    <row r="670" spans="14:14" ht="13.8" x14ac:dyDescent="0.3">
      <c r="N670" s="15"/>
    </row>
    <row r="671" spans="14:14" ht="13.8" x14ac:dyDescent="0.3">
      <c r="N671" s="15"/>
    </row>
    <row r="672" spans="14:14" ht="13.8" x14ac:dyDescent="0.3">
      <c r="N672" s="15"/>
    </row>
    <row r="673" spans="14:14" ht="13.8" x14ac:dyDescent="0.3">
      <c r="N673" s="15"/>
    </row>
    <row r="674" spans="14:14" ht="13.8" x14ac:dyDescent="0.3">
      <c r="N674" s="15"/>
    </row>
    <row r="675" spans="14:14" ht="13.8" x14ac:dyDescent="0.3">
      <c r="N675" s="15"/>
    </row>
    <row r="676" spans="14:14" ht="13.8" x14ac:dyDescent="0.3">
      <c r="N676" s="15"/>
    </row>
    <row r="677" spans="14:14" ht="13.8" x14ac:dyDescent="0.3">
      <c r="N677" s="15"/>
    </row>
    <row r="678" spans="14:14" ht="13.8" x14ac:dyDescent="0.3">
      <c r="N678" s="15"/>
    </row>
    <row r="679" spans="14:14" ht="13.8" x14ac:dyDescent="0.3">
      <c r="N679" s="15"/>
    </row>
    <row r="680" spans="14:14" ht="13.8" x14ac:dyDescent="0.3">
      <c r="N680" s="15"/>
    </row>
    <row r="681" spans="14:14" ht="13.8" x14ac:dyDescent="0.3">
      <c r="N681" s="15"/>
    </row>
    <row r="682" spans="14:14" ht="13.8" x14ac:dyDescent="0.3">
      <c r="N682" s="15"/>
    </row>
    <row r="683" spans="14:14" ht="13.8" x14ac:dyDescent="0.3">
      <c r="N683" s="15"/>
    </row>
    <row r="684" spans="14:14" ht="13.8" x14ac:dyDescent="0.3">
      <c r="N684" s="15"/>
    </row>
    <row r="685" spans="14:14" ht="13.8" x14ac:dyDescent="0.3">
      <c r="N685" s="15"/>
    </row>
    <row r="686" spans="14:14" ht="13.8" x14ac:dyDescent="0.3">
      <c r="N686" s="15"/>
    </row>
    <row r="687" spans="14:14" ht="13.8" x14ac:dyDescent="0.3">
      <c r="N687" s="15"/>
    </row>
    <row r="688" spans="14:14" ht="13.8" x14ac:dyDescent="0.3">
      <c r="N688" s="15"/>
    </row>
    <row r="689" spans="14:14" ht="13.8" x14ac:dyDescent="0.3">
      <c r="N689" s="15"/>
    </row>
    <row r="690" spans="14:14" ht="13.8" x14ac:dyDescent="0.3">
      <c r="N690" s="15"/>
    </row>
    <row r="691" spans="14:14" ht="13.8" x14ac:dyDescent="0.3">
      <c r="N691" s="15"/>
    </row>
    <row r="692" spans="14:14" ht="13.8" x14ac:dyDescent="0.3">
      <c r="N692" s="15"/>
    </row>
    <row r="693" spans="14:14" ht="13.8" x14ac:dyDescent="0.3">
      <c r="N693" s="15"/>
    </row>
    <row r="694" spans="14:14" ht="13.8" x14ac:dyDescent="0.3">
      <c r="N694" s="15"/>
    </row>
    <row r="695" spans="14:14" ht="13.8" x14ac:dyDescent="0.3">
      <c r="N695" s="15"/>
    </row>
    <row r="696" spans="14:14" ht="13.8" x14ac:dyDescent="0.3">
      <c r="N696" s="15"/>
    </row>
    <row r="697" spans="14:14" ht="13.8" x14ac:dyDescent="0.3">
      <c r="N697" s="15"/>
    </row>
    <row r="698" spans="14:14" ht="13.8" x14ac:dyDescent="0.3">
      <c r="N698" s="15"/>
    </row>
    <row r="699" spans="14:14" ht="13.8" x14ac:dyDescent="0.3">
      <c r="N699" s="15"/>
    </row>
    <row r="700" spans="14:14" ht="13.8" x14ac:dyDescent="0.3">
      <c r="N700" s="15"/>
    </row>
    <row r="701" spans="14:14" ht="13.8" x14ac:dyDescent="0.3">
      <c r="N701" s="15"/>
    </row>
    <row r="702" spans="14:14" ht="13.8" x14ac:dyDescent="0.3">
      <c r="N702" s="15"/>
    </row>
    <row r="703" spans="14:14" ht="13.8" x14ac:dyDescent="0.3">
      <c r="N703" s="15"/>
    </row>
    <row r="704" spans="14:14" ht="13.8" x14ac:dyDescent="0.3">
      <c r="N704" s="15"/>
    </row>
    <row r="705" spans="14:14" ht="13.8" x14ac:dyDescent="0.3">
      <c r="N705" s="15"/>
    </row>
    <row r="706" spans="14:14" ht="13.8" x14ac:dyDescent="0.3">
      <c r="N706" s="15"/>
    </row>
    <row r="707" spans="14:14" ht="13.8" x14ac:dyDescent="0.3">
      <c r="N707" s="15"/>
    </row>
    <row r="708" spans="14:14" ht="13.8" x14ac:dyDescent="0.3">
      <c r="N708" s="15"/>
    </row>
    <row r="709" spans="14:14" ht="13.8" x14ac:dyDescent="0.3">
      <c r="N709" s="15"/>
    </row>
    <row r="710" spans="14:14" ht="13.8" x14ac:dyDescent="0.3">
      <c r="N710" s="15"/>
    </row>
    <row r="711" spans="14:14" ht="13.8" x14ac:dyDescent="0.3">
      <c r="N711" s="15"/>
    </row>
    <row r="712" spans="14:14" ht="13.8" x14ac:dyDescent="0.3">
      <c r="N712" s="15"/>
    </row>
    <row r="713" spans="14:14" ht="13.8" x14ac:dyDescent="0.3">
      <c r="N713" s="15"/>
    </row>
    <row r="714" spans="14:14" ht="13.8" x14ac:dyDescent="0.3">
      <c r="N714" s="15"/>
    </row>
    <row r="715" spans="14:14" ht="13.8" x14ac:dyDescent="0.3">
      <c r="N715" s="15"/>
    </row>
    <row r="716" spans="14:14" ht="13.8" x14ac:dyDescent="0.3">
      <c r="N716" s="15"/>
    </row>
    <row r="717" spans="14:14" ht="13.8" x14ac:dyDescent="0.3">
      <c r="N717" s="15"/>
    </row>
    <row r="718" spans="14:14" ht="13.8" x14ac:dyDescent="0.3">
      <c r="N718" s="15"/>
    </row>
    <row r="719" spans="14:14" ht="13.8" x14ac:dyDescent="0.3">
      <c r="N719" s="15"/>
    </row>
    <row r="720" spans="14:14" ht="13.8" x14ac:dyDescent="0.3">
      <c r="N720" s="15"/>
    </row>
    <row r="721" spans="14:14" ht="13.8" x14ac:dyDescent="0.3">
      <c r="N721" s="15"/>
    </row>
    <row r="722" spans="14:14" ht="13.8" x14ac:dyDescent="0.3">
      <c r="N722" s="15"/>
    </row>
    <row r="723" spans="14:14" ht="13.8" x14ac:dyDescent="0.3">
      <c r="N723" s="15"/>
    </row>
    <row r="724" spans="14:14" ht="13.8" x14ac:dyDescent="0.3">
      <c r="N724" s="15"/>
    </row>
    <row r="725" spans="14:14" ht="13.8" x14ac:dyDescent="0.3">
      <c r="N725" s="15"/>
    </row>
    <row r="726" spans="14:14" ht="13.8" x14ac:dyDescent="0.3">
      <c r="N726" s="15"/>
    </row>
    <row r="727" spans="14:14" ht="13.8" x14ac:dyDescent="0.3">
      <c r="N727" s="15"/>
    </row>
    <row r="728" spans="14:14" ht="13.8" x14ac:dyDescent="0.3">
      <c r="N728" s="15"/>
    </row>
    <row r="729" spans="14:14" ht="13.8" x14ac:dyDescent="0.3">
      <c r="N729" s="15"/>
    </row>
    <row r="730" spans="14:14" ht="13.8" x14ac:dyDescent="0.3">
      <c r="N730" s="15"/>
    </row>
    <row r="731" spans="14:14" ht="13.8" x14ac:dyDescent="0.3">
      <c r="N731" s="15"/>
    </row>
    <row r="732" spans="14:14" ht="13.8" x14ac:dyDescent="0.3">
      <c r="N732" s="15"/>
    </row>
    <row r="733" spans="14:14" ht="13.8" x14ac:dyDescent="0.3">
      <c r="N733" s="15"/>
    </row>
    <row r="734" spans="14:14" ht="13.8" x14ac:dyDescent="0.3">
      <c r="N734" s="15"/>
    </row>
    <row r="735" spans="14:14" ht="13.8" x14ac:dyDescent="0.3">
      <c r="N735" s="15"/>
    </row>
    <row r="736" spans="14:14" ht="13.8" x14ac:dyDescent="0.3">
      <c r="N736" s="15"/>
    </row>
    <row r="737" spans="14:14" ht="13.8" x14ac:dyDescent="0.3">
      <c r="N737" s="15"/>
    </row>
    <row r="738" spans="14:14" ht="13.8" x14ac:dyDescent="0.3">
      <c r="N738" s="15"/>
    </row>
    <row r="739" spans="14:14" ht="13.8" x14ac:dyDescent="0.3">
      <c r="N739" s="15"/>
    </row>
    <row r="740" spans="14:14" ht="13.8" x14ac:dyDescent="0.3">
      <c r="N740" s="15"/>
    </row>
    <row r="741" spans="14:14" ht="13.8" x14ac:dyDescent="0.3">
      <c r="N741" s="15"/>
    </row>
    <row r="742" spans="14:14" ht="13.8" x14ac:dyDescent="0.3">
      <c r="N742" s="15"/>
    </row>
    <row r="743" spans="14:14" ht="13.8" x14ac:dyDescent="0.3">
      <c r="N743" s="15"/>
    </row>
    <row r="744" spans="14:14" ht="13.8" x14ac:dyDescent="0.3">
      <c r="N744" s="15"/>
    </row>
    <row r="745" spans="14:14" ht="13.8" x14ac:dyDescent="0.3">
      <c r="N745" s="15"/>
    </row>
    <row r="746" spans="14:14" ht="13.8" x14ac:dyDescent="0.3">
      <c r="N746" s="15"/>
    </row>
    <row r="747" spans="14:14" ht="13.8" x14ac:dyDescent="0.3">
      <c r="N747" s="15"/>
    </row>
    <row r="748" spans="14:14" ht="13.8" x14ac:dyDescent="0.3">
      <c r="N748" s="15"/>
    </row>
    <row r="749" spans="14:14" ht="13.8" x14ac:dyDescent="0.3">
      <c r="N749" s="15"/>
    </row>
    <row r="750" spans="14:14" ht="13.8" x14ac:dyDescent="0.3">
      <c r="N750" s="15"/>
    </row>
    <row r="751" spans="14:14" ht="13.8" x14ac:dyDescent="0.3">
      <c r="N751" s="15"/>
    </row>
    <row r="752" spans="14:14" ht="13.8" x14ac:dyDescent="0.3">
      <c r="N752" s="15"/>
    </row>
    <row r="753" spans="14:14" ht="13.8" x14ac:dyDescent="0.3">
      <c r="N753" s="15"/>
    </row>
    <row r="754" spans="14:14" ht="13.8" x14ac:dyDescent="0.3">
      <c r="N754" s="15"/>
    </row>
    <row r="755" spans="14:14" ht="13.8" x14ac:dyDescent="0.3">
      <c r="N755" s="15"/>
    </row>
    <row r="756" spans="14:14" ht="13.8" x14ac:dyDescent="0.3">
      <c r="N756" s="15"/>
    </row>
    <row r="757" spans="14:14" ht="13.8" x14ac:dyDescent="0.3">
      <c r="N757" s="15"/>
    </row>
    <row r="758" spans="14:14" ht="13.8" x14ac:dyDescent="0.3">
      <c r="N758" s="15"/>
    </row>
    <row r="759" spans="14:14" ht="13.8" x14ac:dyDescent="0.3">
      <c r="N759" s="15"/>
    </row>
    <row r="760" spans="14:14" ht="13.8" x14ac:dyDescent="0.3">
      <c r="N760" s="15"/>
    </row>
    <row r="761" spans="14:14" ht="13.8" x14ac:dyDescent="0.3">
      <c r="N761" s="15"/>
    </row>
    <row r="762" spans="14:14" ht="13.8" x14ac:dyDescent="0.3">
      <c r="N762" s="15"/>
    </row>
    <row r="763" spans="14:14" ht="13.8" x14ac:dyDescent="0.3">
      <c r="N763" s="15"/>
    </row>
    <row r="764" spans="14:14" ht="13.8" x14ac:dyDescent="0.3">
      <c r="N764" s="15"/>
    </row>
    <row r="765" spans="14:14" ht="13.8" x14ac:dyDescent="0.3">
      <c r="N765" s="15"/>
    </row>
    <row r="766" spans="14:14" ht="13.8" x14ac:dyDescent="0.3">
      <c r="N766" s="15"/>
    </row>
    <row r="767" spans="14:14" ht="13.8" x14ac:dyDescent="0.3">
      <c r="N767" s="15"/>
    </row>
    <row r="768" spans="14:14" ht="13.8" x14ac:dyDescent="0.3">
      <c r="N768" s="15"/>
    </row>
    <row r="769" spans="14:14" ht="13.8" x14ac:dyDescent="0.3">
      <c r="N769" s="15"/>
    </row>
    <row r="770" spans="14:14" ht="13.8" x14ac:dyDescent="0.3">
      <c r="N770" s="15"/>
    </row>
    <row r="771" spans="14:14" ht="13.8" x14ac:dyDescent="0.3">
      <c r="N771" s="15"/>
    </row>
    <row r="772" spans="14:14" ht="13.8" x14ac:dyDescent="0.3">
      <c r="N772" s="15"/>
    </row>
    <row r="773" spans="14:14" ht="13.8" x14ac:dyDescent="0.3">
      <c r="N773" s="15"/>
    </row>
    <row r="774" spans="14:14" ht="13.8" x14ac:dyDescent="0.3">
      <c r="N774" s="15"/>
    </row>
    <row r="775" spans="14:14" ht="13.8" x14ac:dyDescent="0.3">
      <c r="N775" s="15"/>
    </row>
    <row r="776" spans="14:14" ht="13.8" x14ac:dyDescent="0.3">
      <c r="N776" s="15"/>
    </row>
    <row r="777" spans="14:14" ht="13.8" x14ac:dyDescent="0.3">
      <c r="N777" s="15"/>
    </row>
    <row r="778" spans="14:14" ht="13.8" x14ac:dyDescent="0.3">
      <c r="N778" s="15"/>
    </row>
    <row r="779" spans="14:14" ht="13.8" x14ac:dyDescent="0.3">
      <c r="N779" s="15"/>
    </row>
    <row r="780" spans="14:14" ht="13.8" x14ac:dyDescent="0.3">
      <c r="N780" s="15"/>
    </row>
    <row r="781" spans="14:14" ht="13.8" x14ac:dyDescent="0.3">
      <c r="N781" s="15"/>
    </row>
    <row r="782" spans="14:14" ht="13.8" x14ac:dyDescent="0.3">
      <c r="N782" s="15"/>
    </row>
    <row r="783" spans="14:14" ht="13.8" x14ac:dyDescent="0.3">
      <c r="N783" s="15"/>
    </row>
    <row r="784" spans="14:14" ht="13.8" x14ac:dyDescent="0.3">
      <c r="N784" s="15"/>
    </row>
    <row r="785" spans="14:14" ht="13.8" x14ac:dyDescent="0.3">
      <c r="N785" s="15"/>
    </row>
    <row r="786" spans="14:14" ht="13.8" x14ac:dyDescent="0.3">
      <c r="N786" s="15"/>
    </row>
    <row r="787" spans="14:14" ht="13.8" x14ac:dyDescent="0.3">
      <c r="N787" s="15"/>
    </row>
    <row r="788" spans="14:14" ht="13.8" x14ac:dyDescent="0.3">
      <c r="N788" s="15"/>
    </row>
    <row r="789" spans="14:14" ht="13.8" x14ac:dyDescent="0.3">
      <c r="N789" s="15"/>
    </row>
    <row r="790" spans="14:14" ht="13.8" x14ac:dyDescent="0.3">
      <c r="N790" s="15"/>
    </row>
    <row r="791" spans="14:14" ht="13.8" x14ac:dyDescent="0.3">
      <c r="N791" s="15"/>
    </row>
    <row r="792" spans="14:14" ht="13.8" x14ac:dyDescent="0.3">
      <c r="N792" s="15"/>
    </row>
    <row r="793" spans="14:14" ht="13.8" x14ac:dyDescent="0.3">
      <c r="N793" s="15"/>
    </row>
    <row r="794" spans="14:14" ht="13.8" x14ac:dyDescent="0.3">
      <c r="N794" s="15"/>
    </row>
    <row r="795" spans="14:14" ht="13.8" x14ac:dyDescent="0.3">
      <c r="N795" s="15"/>
    </row>
    <row r="796" spans="14:14" ht="13.8" x14ac:dyDescent="0.3">
      <c r="N796" s="15"/>
    </row>
    <row r="797" spans="14:14" ht="13.8" x14ac:dyDescent="0.3">
      <c r="N797" s="15"/>
    </row>
    <row r="798" spans="14:14" ht="13.8" x14ac:dyDescent="0.3">
      <c r="N798" s="15"/>
    </row>
    <row r="799" spans="14:14" ht="13.8" x14ac:dyDescent="0.3">
      <c r="N799" s="15"/>
    </row>
    <row r="800" spans="14:14" ht="13.8" x14ac:dyDescent="0.3">
      <c r="N800" s="15"/>
    </row>
    <row r="801" spans="14:14" ht="13.8" x14ac:dyDescent="0.3">
      <c r="N801" s="15"/>
    </row>
    <row r="802" spans="14:14" ht="13.8" x14ac:dyDescent="0.3">
      <c r="N802" s="15"/>
    </row>
    <row r="803" spans="14:14" ht="13.8" x14ac:dyDescent="0.3">
      <c r="N803" s="15"/>
    </row>
    <row r="804" spans="14:14" ht="13.8" x14ac:dyDescent="0.3">
      <c r="N804" s="15"/>
    </row>
    <row r="805" spans="14:14" ht="13.8" x14ac:dyDescent="0.3">
      <c r="N805" s="15"/>
    </row>
    <row r="806" spans="14:14" ht="13.8" x14ac:dyDescent="0.3">
      <c r="N806" s="15"/>
    </row>
    <row r="807" spans="14:14" ht="13.8" x14ac:dyDescent="0.3">
      <c r="N807" s="15"/>
    </row>
    <row r="808" spans="14:14" ht="13.8" x14ac:dyDescent="0.3">
      <c r="N808" s="15"/>
    </row>
    <row r="809" spans="14:14" ht="13.8" x14ac:dyDescent="0.3">
      <c r="N809" s="15"/>
    </row>
    <row r="810" spans="14:14" ht="13.8" x14ac:dyDescent="0.3">
      <c r="N810" s="15"/>
    </row>
    <row r="811" spans="14:14" ht="13.8" x14ac:dyDescent="0.3">
      <c r="N811" s="15"/>
    </row>
    <row r="812" spans="14:14" ht="13.8" x14ac:dyDescent="0.3">
      <c r="N812" s="15"/>
    </row>
    <row r="813" spans="14:14" ht="13.8" x14ac:dyDescent="0.3">
      <c r="N813" s="15"/>
    </row>
    <row r="814" spans="14:14" ht="13.8" x14ac:dyDescent="0.3">
      <c r="N814" s="15"/>
    </row>
    <row r="815" spans="14:14" ht="13.8" x14ac:dyDescent="0.3">
      <c r="N815" s="15"/>
    </row>
    <row r="816" spans="14:14" ht="13.8" x14ac:dyDescent="0.3">
      <c r="N816" s="15"/>
    </row>
    <row r="817" spans="14:14" ht="13.8" x14ac:dyDescent="0.3">
      <c r="N817" s="15"/>
    </row>
    <row r="818" spans="14:14" ht="13.8" x14ac:dyDescent="0.3">
      <c r="N818" s="15"/>
    </row>
    <row r="819" spans="14:14" ht="13.8" x14ac:dyDescent="0.3">
      <c r="N819" s="15"/>
    </row>
    <row r="820" spans="14:14" ht="13.8" x14ac:dyDescent="0.3">
      <c r="N820" s="15"/>
    </row>
    <row r="821" spans="14:14" ht="13.8" x14ac:dyDescent="0.3">
      <c r="N821" s="15"/>
    </row>
    <row r="822" spans="14:14" ht="13.8" x14ac:dyDescent="0.3">
      <c r="N822" s="15"/>
    </row>
    <row r="823" spans="14:14" ht="13.8" x14ac:dyDescent="0.3">
      <c r="N823" s="15"/>
    </row>
    <row r="824" spans="14:14" ht="13.8" x14ac:dyDescent="0.3">
      <c r="N824" s="15"/>
    </row>
    <row r="825" spans="14:14" ht="13.8" x14ac:dyDescent="0.3">
      <c r="N825" s="15"/>
    </row>
    <row r="826" spans="14:14" ht="13.8" x14ac:dyDescent="0.3">
      <c r="N826" s="15"/>
    </row>
    <row r="827" spans="14:14" ht="13.8" x14ac:dyDescent="0.3">
      <c r="N827" s="15"/>
    </row>
    <row r="828" spans="14:14" ht="13.8" x14ac:dyDescent="0.3">
      <c r="N828" s="15"/>
    </row>
    <row r="829" spans="14:14" ht="13.8" x14ac:dyDescent="0.3">
      <c r="N829" s="15"/>
    </row>
    <row r="830" spans="14:14" ht="13.8" x14ac:dyDescent="0.3">
      <c r="N830" s="15"/>
    </row>
    <row r="831" spans="14:14" ht="13.8" x14ac:dyDescent="0.3">
      <c r="N831" s="15"/>
    </row>
    <row r="832" spans="14:14" ht="13.8" x14ac:dyDescent="0.3">
      <c r="N832" s="15"/>
    </row>
    <row r="833" spans="14:14" ht="13.8" x14ac:dyDescent="0.3">
      <c r="N833" s="15"/>
    </row>
    <row r="834" spans="14:14" ht="13.8" x14ac:dyDescent="0.3">
      <c r="N834" s="15"/>
    </row>
    <row r="835" spans="14:14" ht="13.8" x14ac:dyDescent="0.3">
      <c r="N835" s="15"/>
    </row>
    <row r="836" spans="14:14" ht="13.8" x14ac:dyDescent="0.3">
      <c r="N836" s="15"/>
    </row>
    <row r="837" spans="14:14" ht="13.8" x14ac:dyDescent="0.3">
      <c r="N837" s="15"/>
    </row>
    <row r="838" spans="14:14" ht="13.8" x14ac:dyDescent="0.3">
      <c r="N838" s="15"/>
    </row>
  </sheetData>
  <mergeCells count="24">
    <mergeCell ref="A45:H45"/>
    <mergeCell ref="A35:E35"/>
    <mergeCell ref="A36:E36"/>
    <mergeCell ref="A37:E37"/>
    <mergeCell ref="A38:E38"/>
    <mergeCell ref="A39:H39"/>
    <mergeCell ref="A40:H40"/>
    <mergeCell ref="A41:H41"/>
    <mergeCell ref="A21:E21"/>
    <mergeCell ref="A33:E33"/>
    <mergeCell ref="A34:E34"/>
    <mergeCell ref="A43:G43"/>
    <mergeCell ref="A44:G44"/>
    <mergeCell ref="F5:H5"/>
    <mergeCell ref="A5:E5"/>
    <mergeCell ref="A6:H6"/>
    <mergeCell ref="A7:H7"/>
    <mergeCell ref="A8:H8"/>
    <mergeCell ref="A1:H1"/>
    <mergeCell ref="A2:H2"/>
    <mergeCell ref="A3:E3"/>
    <mergeCell ref="F3:H3"/>
    <mergeCell ref="A4:E4"/>
    <mergeCell ref="F4:H4"/>
  </mergeCells>
  <printOptions horizontalCentered="1"/>
  <pageMargins left="0.25" right="0.25" top="0.75" bottom="0.75" header="0" footer="0"/>
  <pageSetup paperSize="9" fitToHeight="0" pageOrder="overThenDown"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pageSetUpPr fitToPage="1"/>
  </sheetPr>
  <dimension ref="A1:Z821"/>
  <sheetViews>
    <sheetView workbookViewId="0"/>
  </sheetViews>
  <sheetFormatPr defaultColWidth="12.5546875" defaultRowHeight="15.75" customHeight="1" x14ac:dyDescent="0.25"/>
  <cols>
    <col min="1" max="1" width="5.5546875" customWidth="1"/>
    <col min="2" max="2" width="12.6640625" customWidth="1"/>
    <col min="3" max="3" width="51" customWidth="1"/>
    <col min="4" max="4" width="7.5546875" customWidth="1"/>
    <col min="5" max="5" width="7.109375" customWidth="1"/>
    <col min="6" max="6" width="16.44140625" customWidth="1"/>
    <col min="7" max="7" width="13" customWidth="1"/>
    <col min="8" max="8" width="15.88671875" customWidth="1"/>
    <col min="9" max="9" width="10" customWidth="1"/>
    <col min="10" max="11" width="12.33203125" customWidth="1"/>
    <col min="12" max="12" width="12.5546875" customWidth="1"/>
    <col min="13" max="13" width="12.33203125" customWidth="1"/>
    <col min="14" max="14" width="12.44140625" customWidth="1"/>
    <col min="15" max="16" width="11" customWidth="1"/>
    <col min="17" max="17" width="16.6640625" customWidth="1"/>
    <col min="18" max="26" width="11" customWidth="1"/>
  </cols>
  <sheetData>
    <row r="1" spans="1:26" ht="133.5" customHeight="1" x14ac:dyDescent="0.3">
      <c r="A1" s="94"/>
      <c r="B1" s="95"/>
      <c r="C1" s="95"/>
      <c r="D1" s="95"/>
      <c r="E1" s="95"/>
      <c r="F1" s="95"/>
      <c r="G1" s="95"/>
      <c r="H1" s="95"/>
      <c r="N1" s="15"/>
    </row>
    <row r="2" spans="1:26" ht="65.25" customHeight="1" x14ac:dyDescent="0.25">
      <c r="A2" s="108" t="s">
        <v>237</v>
      </c>
      <c r="B2" s="95"/>
      <c r="C2" s="95"/>
      <c r="D2" s="95"/>
      <c r="E2" s="95"/>
      <c r="F2" s="95"/>
      <c r="G2" s="95"/>
      <c r="H2" s="95"/>
      <c r="I2" s="1"/>
      <c r="J2" s="1"/>
      <c r="K2" s="1"/>
      <c r="L2" s="1"/>
      <c r="M2" s="1"/>
      <c r="N2" s="1"/>
      <c r="O2" s="1"/>
      <c r="P2" s="1"/>
      <c r="Q2" s="1"/>
    </row>
    <row r="3" spans="1:26" ht="13.8" x14ac:dyDescent="0.3">
      <c r="A3" s="97" t="s">
        <v>238</v>
      </c>
      <c r="B3" s="95"/>
      <c r="C3" s="95"/>
      <c r="D3" s="95"/>
      <c r="E3" s="95"/>
      <c r="F3" s="97" t="s">
        <v>1</v>
      </c>
      <c r="G3" s="95"/>
      <c r="H3" s="95"/>
      <c r="I3" s="3"/>
      <c r="J3" s="3"/>
      <c r="K3" s="3"/>
      <c r="L3" s="3"/>
      <c r="M3" s="3"/>
      <c r="N3" s="3"/>
      <c r="O3" s="3"/>
      <c r="P3" s="3"/>
      <c r="Q3" s="3"/>
      <c r="R3" s="4"/>
      <c r="S3" s="4"/>
      <c r="T3" s="4"/>
      <c r="U3" s="4"/>
      <c r="V3" s="4"/>
      <c r="W3" s="4"/>
      <c r="X3" s="4"/>
      <c r="Y3" s="4"/>
      <c r="Z3" s="4"/>
    </row>
    <row r="4" spans="1:26" ht="33.75" customHeight="1" x14ac:dyDescent="0.3">
      <c r="A4" s="97" t="s">
        <v>239</v>
      </c>
      <c r="B4" s="95"/>
      <c r="C4" s="95"/>
      <c r="D4" s="95"/>
      <c r="E4" s="95"/>
      <c r="F4" s="97" t="s">
        <v>3</v>
      </c>
      <c r="G4" s="95"/>
      <c r="H4" s="95"/>
      <c r="I4" s="3"/>
      <c r="J4" s="3"/>
      <c r="K4" s="3"/>
      <c r="L4" s="3"/>
      <c r="M4" s="3"/>
      <c r="N4" s="3"/>
      <c r="O4" s="3"/>
      <c r="P4" s="3"/>
      <c r="Q4" s="3"/>
      <c r="R4" s="4"/>
      <c r="S4" s="4"/>
      <c r="T4" s="4"/>
      <c r="U4" s="4"/>
      <c r="V4" s="4"/>
      <c r="W4" s="4"/>
      <c r="X4" s="4"/>
      <c r="Y4" s="4"/>
      <c r="Z4" s="4"/>
    </row>
    <row r="5" spans="1:26" ht="24.75" customHeight="1" x14ac:dyDescent="0.3">
      <c r="A5" s="97" t="s">
        <v>240</v>
      </c>
      <c r="B5" s="95"/>
      <c r="C5" s="95"/>
      <c r="D5" s="95"/>
      <c r="E5" s="95"/>
      <c r="F5" s="97" t="s">
        <v>4</v>
      </c>
      <c r="G5" s="95"/>
      <c r="H5" s="95"/>
      <c r="I5" s="3"/>
      <c r="J5" s="3"/>
      <c r="K5" s="3"/>
      <c r="L5" s="3"/>
      <c r="M5" s="3"/>
      <c r="N5" s="3"/>
      <c r="O5" s="3"/>
      <c r="P5" s="3"/>
      <c r="Q5" s="3"/>
      <c r="R5" s="4"/>
      <c r="S5" s="4"/>
      <c r="T5" s="4"/>
      <c r="U5" s="4"/>
      <c r="V5" s="4"/>
      <c r="W5" s="4"/>
      <c r="X5" s="4"/>
      <c r="Y5" s="4"/>
      <c r="Z5" s="4"/>
    </row>
    <row r="6" spans="1:26" ht="24.75" customHeight="1" x14ac:dyDescent="0.3">
      <c r="A6" s="100" t="s">
        <v>45</v>
      </c>
      <c r="B6" s="95"/>
      <c r="C6" s="95"/>
      <c r="D6" s="95"/>
      <c r="E6" s="95"/>
      <c r="F6" s="95"/>
      <c r="G6" s="95"/>
      <c r="H6" s="95"/>
      <c r="I6" s="3"/>
      <c r="J6" s="3"/>
      <c r="K6" s="3"/>
      <c r="L6" s="3"/>
      <c r="M6" s="3"/>
      <c r="N6" s="3"/>
      <c r="O6" s="3"/>
      <c r="P6" s="3"/>
      <c r="Q6" s="3"/>
      <c r="R6" s="4"/>
      <c r="S6" s="4"/>
      <c r="T6" s="4"/>
      <c r="U6" s="4"/>
      <c r="V6" s="4"/>
      <c r="W6" s="4"/>
      <c r="X6" s="4"/>
      <c r="Y6" s="4"/>
      <c r="Z6" s="4"/>
    </row>
    <row r="7" spans="1:26" ht="24.75" customHeight="1" x14ac:dyDescent="0.3">
      <c r="A7" s="97"/>
      <c r="B7" s="95"/>
      <c r="C7" s="95"/>
      <c r="D7" s="95"/>
      <c r="E7" s="95"/>
      <c r="F7" s="95"/>
      <c r="G7" s="95"/>
      <c r="H7" s="95"/>
      <c r="I7" s="3"/>
      <c r="J7" s="3"/>
      <c r="K7" s="3"/>
      <c r="L7" s="3"/>
      <c r="M7" s="3"/>
      <c r="N7" s="3"/>
      <c r="O7" s="17" t="s">
        <v>241</v>
      </c>
      <c r="P7" s="22">
        <v>1000000</v>
      </c>
      <c r="R7" s="4"/>
      <c r="S7" s="4"/>
      <c r="T7" s="4"/>
      <c r="U7" s="4"/>
      <c r="V7" s="4"/>
      <c r="W7" s="4"/>
      <c r="X7" s="4"/>
      <c r="Y7" s="4"/>
      <c r="Z7" s="4"/>
    </row>
    <row r="8" spans="1:26" ht="24" customHeight="1" x14ac:dyDescent="0.3">
      <c r="A8" s="101"/>
      <c r="B8" s="102"/>
      <c r="C8" s="102"/>
      <c r="D8" s="102"/>
      <c r="E8" s="102"/>
      <c r="F8" s="102"/>
      <c r="G8" s="102"/>
      <c r="H8" s="103"/>
      <c r="I8" s="10"/>
      <c r="J8" s="9"/>
      <c r="K8" s="9"/>
      <c r="L8" s="9"/>
      <c r="M8" s="9"/>
      <c r="N8" s="16"/>
      <c r="O8" s="17" t="s">
        <v>47</v>
      </c>
      <c r="P8" s="18">
        <f>120000*4+500000</f>
        <v>980000</v>
      </c>
      <c r="Q8" s="3"/>
      <c r="R8" s="10"/>
      <c r="S8" s="10"/>
      <c r="T8" s="10"/>
      <c r="U8" s="10"/>
      <c r="V8" s="10"/>
      <c r="W8" s="10"/>
      <c r="X8" s="10"/>
      <c r="Y8" s="10"/>
      <c r="Z8" s="10"/>
    </row>
    <row r="9" spans="1:26" ht="36" customHeight="1" x14ac:dyDescent="0.3">
      <c r="A9" s="19" t="s">
        <v>5</v>
      </c>
      <c r="B9" s="19" t="s">
        <v>48</v>
      </c>
      <c r="C9" s="19" t="s">
        <v>49</v>
      </c>
      <c r="D9" s="19" t="s">
        <v>50</v>
      </c>
      <c r="E9" s="19" t="s">
        <v>6</v>
      </c>
      <c r="F9" s="19" t="s">
        <v>7</v>
      </c>
      <c r="G9" s="19" t="s">
        <v>51</v>
      </c>
      <c r="H9" s="19" t="s">
        <v>52</v>
      </c>
      <c r="I9" s="20"/>
      <c r="J9" s="19" t="s">
        <v>53</v>
      </c>
      <c r="K9" s="19" t="s">
        <v>51</v>
      </c>
      <c r="L9" s="19" t="s">
        <v>54</v>
      </c>
      <c r="M9" s="19" t="s">
        <v>55</v>
      </c>
      <c r="N9" s="21"/>
      <c r="O9" s="17" t="s">
        <v>56</v>
      </c>
      <c r="P9" s="22"/>
      <c r="Q9" s="23"/>
      <c r="R9" s="20"/>
      <c r="S9" s="20"/>
      <c r="T9" s="20"/>
      <c r="U9" s="20"/>
      <c r="V9" s="20"/>
      <c r="W9" s="20"/>
      <c r="X9" s="20"/>
      <c r="Y9" s="20"/>
      <c r="Z9" s="20"/>
    </row>
    <row r="10" spans="1:26" ht="31.2" x14ac:dyDescent="0.3">
      <c r="A10" s="7">
        <v>1</v>
      </c>
      <c r="B10" s="33" t="s">
        <v>8</v>
      </c>
      <c r="C10" s="25" t="s">
        <v>242</v>
      </c>
      <c r="D10" s="7" t="s">
        <v>9</v>
      </c>
      <c r="E10" s="13">
        <v>20</v>
      </c>
      <c r="F10" s="13">
        <v>2690000</v>
      </c>
      <c r="G10" s="13">
        <f t="shared" ref="G10:G18" si="0">E10*F10</f>
        <v>53800000</v>
      </c>
      <c r="H10" s="26" t="s">
        <v>10</v>
      </c>
      <c r="I10" s="13"/>
      <c r="J10" s="9">
        <v>2560000</v>
      </c>
      <c r="K10" s="9">
        <f t="shared" ref="K10:K19" si="1">J10*E10</f>
        <v>51200000</v>
      </c>
      <c r="L10" s="9">
        <f t="shared" ref="L10:M10" si="2">F10-J10</f>
        <v>130000</v>
      </c>
      <c r="M10" s="9">
        <f t="shared" si="2"/>
        <v>2600000</v>
      </c>
      <c r="N10" s="16">
        <f t="shared" ref="N10:N20" si="3">M10/G10</f>
        <v>4.8327137546468404E-2</v>
      </c>
      <c r="O10" s="17" t="s">
        <v>58</v>
      </c>
      <c r="P10" s="22">
        <f>SUM(P8:P9)</f>
        <v>980000</v>
      </c>
      <c r="Q10" s="27">
        <f>P10/G20</f>
        <v>2.3546371936568958E-3</v>
      </c>
      <c r="R10" s="10"/>
      <c r="S10" s="10"/>
      <c r="T10" s="10"/>
      <c r="U10" s="10"/>
      <c r="V10" s="10"/>
      <c r="W10" s="10"/>
      <c r="X10" s="10"/>
      <c r="Y10" s="10"/>
      <c r="Z10" s="10"/>
    </row>
    <row r="11" spans="1:26" ht="15.6" x14ac:dyDescent="0.3">
      <c r="A11" s="7">
        <f t="shared" ref="A11:A19" si="4">A10+1</f>
        <v>2</v>
      </c>
      <c r="B11" s="33" t="s">
        <v>187</v>
      </c>
      <c r="C11" s="25" t="s">
        <v>193</v>
      </c>
      <c r="D11" s="7" t="s">
        <v>9</v>
      </c>
      <c r="E11" s="13">
        <v>20</v>
      </c>
      <c r="F11" s="13">
        <v>300000</v>
      </c>
      <c r="G11" s="13">
        <f t="shared" si="0"/>
        <v>6000000</v>
      </c>
      <c r="H11" s="26" t="s">
        <v>20</v>
      </c>
      <c r="I11" s="13"/>
      <c r="J11" s="9">
        <v>190000</v>
      </c>
      <c r="K11" s="9">
        <f t="shared" si="1"/>
        <v>3800000</v>
      </c>
      <c r="L11" s="9">
        <f t="shared" ref="L11:M11" si="5">F11-J11</f>
        <v>110000</v>
      </c>
      <c r="M11" s="9">
        <f t="shared" si="5"/>
        <v>2200000</v>
      </c>
      <c r="N11" s="16">
        <f t="shared" si="3"/>
        <v>0.36666666666666664</v>
      </c>
      <c r="O11" s="17" t="s">
        <v>62</v>
      </c>
      <c r="P11" s="22">
        <f>M20-P10</f>
        <v>37120000</v>
      </c>
      <c r="Q11" s="27">
        <f>P11/G20</f>
        <v>8.9187890437289766E-2</v>
      </c>
      <c r="R11" s="10"/>
      <c r="S11" s="10"/>
      <c r="T11" s="10"/>
      <c r="U11" s="10"/>
      <c r="V11" s="10"/>
      <c r="W11" s="10"/>
      <c r="X11" s="10"/>
      <c r="Y11" s="10"/>
      <c r="Z11" s="10"/>
    </row>
    <row r="12" spans="1:26" ht="31.2" x14ac:dyDescent="0.3">
      <c r="A12" s="7">
        <f t="shared" si="4"/>
        <v>3</v>
      </c>
      <c r="B12" s="33" t="s">
        <v>59</v>
      </c>
      <c r="C12" s="25" t="s">
        <v>146</v>
      </c>
      <c r="D12" s="7" t="s">
        <v>9</v>
      </c>
      <c r="E12" s="13">
        <v>20</v>
      </c>
      <c r="F12" s="13">
        <v>2550000</v>
      </c>
      <c r="G12" s="13">
        <f t="shared" si="0"/>
        <v>51000000</v>
      </c>
      <c r="H12" s="26" t="s">
        <v>10</v>
      </c>
      <c r="I12" s="13"/>
      <c r="J12" s="9">
        <v>2350000</v>
      </c>
      <c r="K12" s="9">
        <f t="shared" si="1"/>
        <v>47000000</v>
      </c>
      <c r="L12" s="9">
        <f t="shared" ref="L12:M12" si="6">F12-J12</f>
        <v>200000</v>
      </c>
      <c r="M12" s="9">
        <f t="shared" si="6"/>
        <v>4000000</v>
      </c>
      <c r="N12" s="16">
        <f t="shared" si="3"/>
        <v>7.8431372549019607E-2</v>
      </c>
      <c r="O12" s="10"/>
      <c r="P12" s="10"/>
      <c r="Q12" s="10"/>
      <c r="R12" s="10"/>
      <c r="S12" s="10"/>
      <c r="T12" s="10"/>
      <c r="U12" s="10"/>
      <c r="V12" s="10"/>
      <c r="W12" s="10"/>
      <c r="X12" s="10"/>
      <c r="Y12" s="10"/>
      <c r="Z12" s="10"/>
    </row>
    <row r="13" spans="1:26" ht="31.2" x14ac:dyDescent="0.3">
      <c r="A13" s="7">
        <f t="shared" si="4"/>
        <v>4</v>
      </c>
      <c r="B13" s="33" t="s">
        <v>13</v>
      </c>
      <c r="C13" s="25" t="s">
        <v>14</v>
      </c>
      <c r="D13" s="7" t="s">
        <v>9</v>
      </c>
      <c r="E13" s="13">
        <v>20</v>
      </c>
      <c r="F13" s="13">
        <v>750000</v>
      </c>
      <c r="G13" s="13">
        <f t="shared" si="0"/>
        <v>15000000</v>
      </c>
      <c r="H13" s="26" t="s">
        <v>10</v>
      </c>
      <c r="I13" s="10"/>
      <c r="J13" s="9">
        <v>590000</v>
      </c>
      <c r="K13" s="9">
        <f t="shared" si="1"/>
        <v>11800000</v>
      </c>
      <c r="L13" s="9">
        <f t="shared" ref="L13:M13" si="7">F13-J13</f>
        <v>160000</v>
      </c>
      <c r="M13" s="9">
        <f t="shared" si="7"/>
        <v>3200000</v>
      </c>
      <c r="N13" s="16">
        <f t="shared" si="3"/>
        <v>0.21333333333333335</v>
      </c>
      <c r="O13" s="10"/>
      <c r="P13" s="10"/>
      <c r="Q13" s="10"/>
      <c r="R13" s="10"/>
      <c r="S13" s="10"/>
      <c r="T13" s="10"/>
      <c r="U13" s="10"/>
      <c r="V13" s="10"/>
      <c r="W13" s="10"/>
      <c r="X13" s="10"/>
      <c r="Y13" s="10"/>
      <c r="Z13" s="10"/>
    </row>
    <row r="14" spans="1:26" ht="31.2" x14ac:dyDescent="0.3">
      <c r="A14" s="7">
        <f t="shared" si="4"/>
        <v>5</v>
      </c>
      <c r="B14" s="33" t="s">
        <v>148</v>
      </c>
      <c r="C14" s="25" t="s">
        <v>136</v>
      </c>
      <c r="D14" s="7" t="s">
        <v>9</v>
      </c>
      <c r="E14" s="13">
        <v>20</v>
      </c>
      <c r="F14" s="13">
        <v>900000</v>
      </c>
      <c r="G14" s="13">
        <f t="shared" si="0"/>
        <v>18000000</v>
      </c>
      <c r="H14" s="26" t="s">
        <v>10</v>
      </c>
      <c r="I14" s="10"/>
      <c r="J14" s="9">
        <v>730000</v>
      </c>
      <c r="K14" s="9">
        <f t="shared" si="1"/>
        <v>14600000</v>
      </c>
      <c r="L14" s="9">
        <f t="shared" ref="L14:M14" si="8">F14-J14</f>
        <v>170000</v>
      </c>
      <c r="M14" s="9">
        <f t="shared" si="8"/>
        <v>3400000</v>
      </c>
      <c r="N14" s="16">
        <f t="shared" si="3"/>
        <v>0.18888888888888888</v>
      </c>
      <c r="O14" s="17"/>
      <c r="P14" s="22"/>
      <c r="Q14" s="27"/>
      <c r="R14" s="10"/>
      <c r="S14" s="10"/>
      <c r="T14" s="10"/>
      <c r="U14" s="10"/>
      <c r="V14" s="10"/>
      <c r="W14" s="10"/>
      <c r="X14" s="10"/>
      <c r="Y14" s="10"/>
      <c r="Z14" s="10"/>
    </row>
    <row r="15" spans="1:26" ht="31.2" x14ac:dyDescent="0.3">
      <c r="A15" s="7">
        <f t="shared" si="4"/>
        <v>6</v>
      </c>
      <c r="B15" s="33" t="s">
        <v>17</v>
      </c>
      <c r="C15" s="25" t="s">
        <v>243</v>
      </c>
      <c r="D15" s="7" t="s">
        <v>9</v>
      </c>
      <c r="E15" s="13">
        <v>20</v>
      </c>
      <c r="F15" s="13">
        <v>7700000</v>
      </c>
      <c r="G15" s="13">
        <f t="shared" si="0"/>
        <v>154000000</v>
      </c>
      <c r="H15" s="26" t="s">
        <v>10</v>
      </c>
      <c r="I15" s="13"/>
      <c r="J15" s="9">
        <v>7390000</v>
      </c>
      <c r="K15" s="9">
        <f t="shared" si="1"/>
        <v>147800000</v>
      </c>
      <c r="L15" s="9">
        <f t="shared" ref="L15:M15" si="9">F15-J15</f>
        <v>310000</v>
      </c>
      <c r="M15" s="9">
        <f t="shared" si="9"/>
        <v>6200000</v>
      </c>
      <c r="N15" s="16">
        <f t="shared" si="3"/>
        <v>4.0259740259740259E-2</v>
      </c>
      <c r="O15" s="17"/>
      <c r="P15" s="22"/>
      <c r="Q15" s="27"/>
      <c r="R15" s="10"/>
      <c r="S15" s="10"/>
      <c r="T15" s="10"/>
      <c r="U15" s="10"/>
      <c r="V15" s="10"/>
      <c r="W15" s="10"/>
      <c r="X15" s="10"/>
      <c r="Y15" s="10"/>
      <c r="Z15" s="10"/>
    </row>
    <row r="16" spans="1:26" ht="31.2" x14ac:dyDescent="0.3">
      <c r="A16" s="7">
        <f t="shared" si="4"/>
        <v>7</v>
      </c>
      <c r="B16" s="33" t="s">
        <v>18</v>
      </c>
      <c r="C16" s="25" t="s">
        <v>244</v>
      </c>
      <c r="D16" s="7" t="s">
        <v>9</v>
      </c>
      <c r="E16" s="13">
        <v>20</v>
      </c>
      <c r="F16" s="13">
        <v>4500000</v>
      </c>
      <c r="G16" s="13">
        <f t="shared" si="0"/>
        <v>90000000</v>
      </c>
      <c r="H16" s="26" t="s">
        <v>10</v>
      </c>
      <c r="I16" s="13"/>
      <c r="J16" s="9">
        <v>3800000</v>
      </c>
      <c r="K16" s="9">
        <f t="shared" si="1"/>
        <v>76000000</v>
      </c>
      <c r="L16" s="9">
        <f t="shared" ref="L16:M16" si="10">F16-J16</f>
        <v>700000</v>
      </c>
      <c r="M16" s="9">
        <f t="shared" si="10"/>
        <v>14000000</v>
      </c>
      <c r="N16" s="16">
        <f t="shared" si="3"/>
        <v>0.15555555555555556</v>
      </c>
      <c r="O16" s="10"/>
      <c r="P16" s="10"/>
      <c r="Q16" s="10"/>
      <c r="R16" s="10"/>
      <c r="S16" s="10"/>
      <c r="T16" s="10"/>
      <c r="U16" s="10"/>
      <c r="V16" s="10"/>
      <c r="W16" s="10"/>
      <c r="X16" s="10"/>
      <c r="Y16" s="10"/>
      <c r="Z16" s="10"/>
    </row>
    <row r="17" spans="1:26" ht="31.2" x14ac:dyDescent="0.3">
      <c r="A17" s="7">
        <f t="shared" si="4"/>
        <v>8</v>
      </c>
      <c r="B17" s="33" t="s">
        <v>74</v>
      </c>
      <c r="C17" s="25" t="s">
        <v>245</v>
      </c>
      <c r="D17" s="7" t="s">
        <v>9</v>
      </c>
      <c r="E17" s="13">
        <v>20</v>
      </c>
      <c r="F17" s="13">
        <v>750000</v>
      </c>
      <c r="G17" s="13">
        <f t="shared" si="0"/>
        <v>15000000</v>
      </c>
      <c r="H17" s="26" t="s">
        <v>22</v>
      </c>
      <c r="I17" s="13"/>
      <c r="J17" s="9">
        <v>650000</v>
      </c>
      <c r="K17" s="9">
        <f t="shared" si="1"/>
        <v>13000000</v>
      </c>
      <c r="L17" s="9">
        <f t="shared" ref="L17:M17" si="11">F17-J17</f>
        <v>100000</v>
      </c>
      <c r="M17" s="9">
        <f t="shared" si="11"/>
        <v>2000000</v>
      </c>
      <c r="N17" s="16">
        <f t="shared" si="3"/>
        <v>0.13333333333333333</v>
      </c>
      <c r="O17" s="17"/>
      <c r="P17" s="22"/>
      <c r="Q17" s="27"/>
      <c r="R17" s="10"/>
      <c r="S17" s="10"/>
      <c r="T17" s="10"/>
      <c r="U17" s="10"/>
      <c r="V17" s="10"/>
      <c r="W17" s="10"/>
      <c r="X17" s="10"/>
      <c r="Y17" s="10"/>
      <c r="Z17" s="10"/>
    </row>
    <row r="18" spans="1:26" ht="31.2" x14ac:dyDescent="0.3">
      <c r="A18" s="7">
        <f t="shared" si="4"/>
        <v>9</v>
      </c>
      <c r="B18" s="33" t="s">
        <v>76</v>
      </c>
      <c r="C18" s="25" t="s">
        <v>246</v>
      </c>
      <c r="D18" s="7" t="s">
        <v>9</v>
      </c>
      <c r="E18" s="13">
        <v>20</v>
      </c>
      <c r="F18" s="13">
        <v>390000</v>
      </c>
      <c r="G18" s="13">
        <f t="shared" si="0"/>
        <v>7800000</v>
      </c>
      <c r="H18" s="26" t="s">
        <v>22</v>
      </c>
      <c r="I18" s="13"/>
      <c r="J18" s="9">
        <v>365000</v>
      </c>
      <c r="K18" s="9">
        <f t="shared" si="1"/>
        <v>7300000</v>
      </c>
      <c r="L18" s="9">
        <f t="shared" ref="L18:M18" si="12">F18-J18</f>
        <v>25000</v>
      </c>
      <c r="M18" s="9">
        <f t="shared" si="12"/>
        <v>500000</v>
      </c>
      <c r="N18" s="16">
        <f t="shared" si="3"/>
        <v>6.4102564102564097E-2</v>
      </c>
      <c r="O18" s="17"/>
      <c r="P18" s="22"/>
      <c r="Q18" s="27"/>
      <c r="R18" s="10"/>
      <c r="S18" s="10"/>
      <c r="T18" s="10"/>
      <c r="U18" s="10"/>
      <c r="V18" s="10"/>
      <c r="W18" s="10"/>
      <c r="X18" s="10"/>
      <c r="Y18" s="10"/>
      <c r="Z18" s="10"/>
    </row>
    <row r="19" spans="1:26" ht="15.6" x14ac:dyDescent="0.3">
      <c r="A19" s="7">
        <f t="shared" si="4"/>
        <v>10</v>
      </c>
      <c r="B19" s="33" t="s">
        <v>247</v>
      </c>
      <c r="C19" s="25" t="s">
        <v>23</v>
      </c>
      <c r="D19" s="7" t="s">
        <v>9</v>
      </c>
      <c r="E19" s="13">
        <v>20</v>
      </c>
      <c r="F19" s="13">
        <v>280000</v>
      </c>
      <c r="G19" s="13">
        <f>F19*E19</f>
        <v>5600000</v>
      </c>
      <c r="H19" s="26" t="s">
        <v>20</v>
      </c>
      <c r="I19" s="13"/>
      <c r="J19" s="9">
        <v>240000</v>
      </c>
      <c r="K19" s="9">
        <f t="shared" si="1"/>
        <v>4800000</v>
      </c>
      <c r="L19" s="9">
        <f t="shared" ref="L19:M19" si="13">F19-J19</f>
        <v>40000</v>
      </c>
      <c r="M19" s="9">
        <f t="shared" si="13"/>
        <v>800000</v>
      </c>
      <c r="N19" s="16">
        <f t="shared" si="3"/>
        <v>0.14285714285714285</v>
      </c>
      <c r="O19" s="17"/>
      <c r="P19" s="22"/>
      <c r="Q19" s="27"/>
      <c r="R19" s="10"/>
      <c r="S19" s="10"/>
      <c r="T19" s="10"/>
      <c r="U19" s="10"/>
      <c r="V19" s="10"/>
      <c r="W19" s="10"/>
      <c r="X19" s="10"/>
      <c r="Y19" s="10"/>
      <c r="Z19" s="10"/>
    </row>
    <row r="20" spans="1:26" ht="24.75" customHeight="1" x14ac:dyDescent="0.3">
      <c r="A20" s="128" t="s">
        <v>149</v>
      </c>
      <c r="B20" s="102"/>
      <c r="C20" s="102"/>
      <c r="D20" s="102"/>
      <c r="E20" s="103"/>
      <c r="F20" s="28">
        <f t="shared" ref="F20:G20" si="14">SUM(F10:F19)</f>
        <v>20810000</v>
      </c>
      <c r="G20" s="28">
        <f t="shared" si="14"/>
        <v>416200000</v>
      </c>
      <c r="H20" s="19"/>
      <c r="I20" s="20"/>
      <c r="J20" s="21">
        <f t="shared" ref="J20:M20" si="15">SUM(J10:J18)</f>
        <v>18625000</v>
      </c>
      <c r="K20" s="21">
        <f t="shared" si="15"/>
        <v>372500000</v>
      </c>
      <c r="L20" s="21">
        <f t="shared" si="15"/>
        <v>1905000</v>
      </c>
      <c r="M20" s="21">
        <f t="shared" si="15"/>
        <v>38100000</v>
      </c>
      <c r="N20" s="29">
        <f t="shared" si="3"/>
        <v>9.1542527630946655E-2</v>
      </c>
      <c r="O20" s="20"/>
      <c r="P20" s="20"/>
      <c r="Q20" s="20"/>
      <c r="R20" s="20"/>
      <c r="S20" s="20"/>
      <c r="T20" s="20"/>
      <c r="U20" s="20"/>
      <c r="V20" s="20"/>
      <c r="W20" s="20"/>
      <c r="X20" s="20"/>
      <c r="Y20" s="20"/>
      <c r="Z20" s="20"/>
    </row>
    <row r="21" spans="1:26" ht="24.6" x14ac:dyDescent="0.4">
      <c r="A21" s="105" t="s">
        <v>210</v>
      </c>
      <c r="B21" s="95"/>
      <c r="C21" s="95"/>
      <c r="D21" s="95"/>
      <c r="E21" s="95"/>
      <c r="F21" s="95"/>
      <c r="G21" s="95"/>
      <c r="H21" s="95"/>
      <c r="I21" s="1"/>
      <c r="J21" s="14"/>
      <c r="K21" s="14"/>
      <c r="L21" s="14"/>
      <c r="M21" s="14"/>
      <c r="N21" s="14"/>
      <c r="O21" s="1"/>
      <c r="P21" s="1"/>
      <c r="Q21" s="1"/>
    </row>
    <row r="22" spans="1:26" ht="18.600000000000001" x14ac:dyDescent="0.3">
      <c r="A22" s="129" t="s">
        <v>248</v>
      </c>
      <c r="B22" s="95"/>
      <c r="C22" s="95"/>
      <c r="D22" s="95"/>
      <c r="E22" s="95"/>
      <c r="F22" s="95"/>
      <c r="G22" s="95"/>
      <c r="H22" s="95"/>
      <c r="I22" s="1"/>
      <c r="J22" s="14"/>
      <c r="K22" s="14"/>
      <c r="L22" s="14"/>
      <c r="M22" s="14"/>
      <c r="N22" s="14"/>
      <c r="O22" s="1"/>
      <c r="P22" s="1"/>
      <c r="Q22" s="1"/>
    </row>
    <row r="23" spans="1:26" ht="18.600000000000001" x14ac:dyDescent="0.3">
      <c r="A23" s="129" t="s">
        <v>249</v>
      </c>
      <c r="B23" s="95"/>
      <c r="C23" s="95"/>
      <c r="D23" s="95"/>
      <c r="E23" s="95"/>
      <c r="F23" s="95"/>
      <c r="G23" s="95"/>
      <c r="H23" s="95"/>
      <c r="I23" s="1"/>
      <c r="J23" s="14"/>
      <c r="K23" s="14"/>
      <c r="L23" s="14"/>
      <c r="M23" s="14"/>
      <c r="N23" s="14"/>
      <c r="O23" s="1"/>
      <c r="P23" s="1"/>
      <c r="Q23" s="1"/>
    </row>
    <row r="24" spans="1:26" ht="18.600000000000001" x14ac:dyDescent="0.3">
      <c r="A24" s="129" t="s">
        <v>250</v>
      </c>
      <c r="B24" s="95"/>
      <c r="C24" s="95"/>
      <c r="D24" s="95"/>
      <c r="E24" s="95"/>
      <c r="F24" s="95"/>
      <c r="G24" s="95"/>
      <c r="H24" s="95"/>
      <c r="I24" s="1"/>
      <c r="J24" s="14"/>
      <c r="K24" s="14"/>
      <c r="L24" s="14"/>
      <c r="M24" s="14"/>
      <c r="N24" s="14"/>
      <c r="O24" s="1"/>
      <c r="P24" s="1"/>
      <c r="Q24" s="1"/>
    </row>
    <row r="25" spans="1:26" ht="15.6" x14ac:dyDescent="0.25">
      <c r="A25" s="2"/>
      <c r="B25" s="2"/>
      <c r="C25" s="2"/>
      <c r="D25" s="2"/>
      <c r="E25" s="2"/>
      <c r="F25" s="2"/>
      <c r="G25" s="2"/>
      <c r="H25" s="2"/>
      <c r="I25" s="1"/>
      <c r="J25" s="14"/>
      <c r="K25" s="14"/>
      <c r="O25" s="14"/>
      <c r="P25" s="14"/>
      <c r="Q25" s="14"/>
      <c r="R25" s="14"/>
      <c r="S25" s="1"/>
      <c r="T25" s="1"/>
      <c r="U25" s="1"/>
    </row>
    <row r="26" spans="1:26" ht="15.6" x14ac:dyDescent="0.25">
      <c r="A26" s="98" t="s">
        <v>39</v>
      </c>
      <c r="B26" s="95"/>
      <c r="C26" s="95"/>
      <c r="D26" s="95"/>
      <c r="E26" s="95"/>
      <c r="F26" s="95"/>
      <c r="G26" s="95"/>
      <c r="H26" s="2"/>
      <c r="I26" s="1"/>
      <c r="J26" s="14"/>
      <c r="K26" s="14"/>
      <c r="O26" s="14"/>
      <c r="P26" s="14"/>
      <c r="Q26" s="14"/>
      <c r="R26" s="14"/>
      <c r="S26" s="1"/>
      <c r="T26" s="1"/>
      <c r="U26" s="1"/>
    </row>
    <row r="27" spans="1:26" ht="15.6" x14ac:dyDescent="0.25">
      <c r="A27" s="98" t="s">
        <v>40</v>
      </c>
      <c r="B27" s="95"/>
      <c r="C27" s="95"/>
      <c r="D27" s="95"/>
      <c r="E27" s="95"/>
      <c r="F27" s="95"/>
      <c r="G27" s="95"/>
      <c r="H27" s="2"/>
      <c r="I27" s="1"/>
      <c r="J27" s="14"/>
      <c r="K27" s="14"/>
      <c r="O27" s="14"/>
      <c r="P27" s="14"/>
      <c r="Q27" s="14"/>
      <c r="R27" s="14"/>
      <c r="S27" s="1"/>
      <c r="T27" s="1"/>
      <c r="U27" s="1"/>
    </row>
    <row r="28" spans="1:26" ht="13.8" x14ac:dyDescent="0.25">
      <c r="A28" s="99" t="s">
        <v>251</v>
      </c>
      <c r="B28" s="95"/>
      <c r="C28" s="95"/>
      <c r="D28" s="95"/>
      <c r="E28" s="95"/>
      <c r="F28" s="95"/>
      <c r="G28" s="95"/>
      <c r="H28" s="95"/>
      <c r="I28" s="1"/>
      <c r="J28" s="14"/>
      <c r="K28" s="14"/>
      <c r="O28" s="14"/>
      <c r="P28" s="14"/>
      <c r="Q28" s="14"/>
      <c r="R28" s="14"/>
      <c r="S28" s="1"/>
      <c r="T28" s="1"/>
      <c r="U28" s="1"/>
    </row>
    <row r="29" spans="1:26" ht="13.8" x14ac:dyDescent="0.25">
      <c r="A29" s="14"/>
      <c r="B29" s="14"/>
      <c r="C29" s="14"/>
      <c r="D29" s="14"/>
      <c r="E29" s="14"/>
      <c r="F29" s="14"/>
      <c r="G29" s="14"/>
      <c r="H29" s="14"/>
      <c r="I29" s="1"/>
      <c r="J29" s="14"/>
      <c r="K29" s="14"/>
      <c r="L29" s="14"/>
      <c r="M29" s="14"/>
      <c r="N29" s="14"/>
      <c r="O29" s="1"/>
      <c r="P29" s="1"/>
      <c r="Q29" s="1"/>
    </row>
    <row r="30" spans="1:26" ht="13.8" x14ac:dyDescent="0.25">
      <c r="A30" s="14"/>
      <c r="B30" s="14"/>
      <c r="C30" s="14"/>
      <c r="D30" s="14"/>
      <c r="E30" s="14"/>
      <c r="F30" s="14"/>
      <c r="G30" s="14"/>
      <c r="H30" s="14"/>
      <c r="I30" s="1"/>
      <c r="J30" s="14"/>
      <c r="K30" s="14"/>
      <c r="L30" s="14"/>
      <c r="M30" s="14"/>
      <c r="N30" s="14"/>
      <c r="O30" s="1"/>
      <c r="P30" s="1"/>
      <c r="Q30" s="1"/>
    </row>
    <row r="31" spans="1:26" ht="13.8" x14ac:dyDescent="0.25">
      <c r="A31" s="14"/>
      <c r="B31" s="14"/>
      <c r="C31" s="14"/>
      <c r="D31" s="14"/>
      <c r="E31" s="14"/>
      <c r="F31" s="14"/>
      <c r="G31" s="14"/>
      <c r="H31" s="14"/>
      <c r="I31" s="1"/>
      <c r="J31" s="14"/>
      <c r="K31" s="14"/>
      <c r="L31" s="14"/>
      <c r="M31" s="14"/>
      <c r="N31" s="14"/>
      <c r="O31" s="1"/>
      <c r="P31" s="1"/>
      <c r="Q31" s="1"/>
    </row>
    <row r="32" spans="1:26" ht="13.8" x14ac:dyDescent="0.25">
      <c r="A32" s="14"/>
      <c r="B32" s="14"/>
      <c r="C32" s="14"/>
      <c r="D32" s="14"/>
      <c r="E32" s="14"/>
      <c r="F32" s="14"/>
      <c r="G32" s="14"/>
      <c r="H32" s="14"/>
      <c r="I32" s="1"/>
      <c r="J32" s="14"/>
      <c r="K32" s="14"/>
      <c r="L32" s="14"/>
      <c r="M32" s="14"/>
      <c r="N32" s="14"/>
      <c r="O32" s="1"/>
      <c r="P32" s="1"/>
      <c r="Q32" s="1"/>
    </row>
    <row r="33" spans="1:17" ht="13.8" x14ac:dyDescent="0.25">
      <c r="A33" s="14"/>
      <c r="B33" s="14"/>
      <c r="C33" s="14"/>
      <c r="D33" s="14"/>
      <c r="E33" s="14"/>
      <c r="F33" s="14"/>
      <c r="G33" s="14"/>
      <c r="H33" s="14"/>
      <c r="I33" s="1"/>
      <c r="J33" s="14"/>
      <c r="K33" s="14"/>
      <c r="L33" s="14"/>
      <c r="M33" s="14"/>
      <c r="N33" s="14"/>
      <c r="O33" s="1"/>
      <c r="P33" s="1"/>
      <c r="Q33" s="1"/>
    </row>
    <row r="34" spans="1:17" ht="13.8" x14ac:dyDescent="0.25">
      <c r="A34" s="14"/>
      <c r="B34" s="14"/>
      <c r="C34" s="14"/>
      <c r="D34" s="14"/>
      <c r="E34" s="14"/>
      <c r="F34" s="14"/>
      <c r="G34" s="14"/>
      <c r="H34" s="14"/>
      <c r="I34" s="1"/>
      <c r="J34" s="14"/>
      <c r="K34" s="14"/>
      <c r="L34" s="14"/>
      <c r="M34" s="14"/>
      <c r="N34" s="14"/>
      <c r="O34" s="1"/>
      <c r="P34" s="1"/>
      <c r="Q34" s="1"/>
    </row>
    <row r="35" spans="1:17" ht="13.8" x14ac:dyDescent="0.25">
      <c r="A35" s="14"/>
      <c r="B35" s="14"/>
      <c r="C35" s="14"/>
      <c r="D35" s="14"/>
      <c r="E35" s="14"/>
      <c r="F35" s="14"/>
      <c r="G35" s="14"/>
      <c r="H35" s="14"/>
      <c r="I35" s="1"/>
      <c r="J35" s="14"/>
      <c r="K35" s="14"/>
      <c r="L35" s="14"/>
      <c r="M35" s="14"/>
      <c r="N35" s="14"/>
      <c r="O35" s="1"/>
      <c r="P35" s="1"/>
      <c r="Q35" s="1"/>
    </row>
    <row r="36" spans="1:17" ht="13.8" x14ac:dyDescent="0.25">
      <c r="A36" s="14"/>
      <c r="B36" s="14"/>
      <c r="C36" s="14"/>
      <c r="D36" s="14"/>
      <c r="E36" s="14"/>
      <c r="F36" s="14"/>
      <c r="G36" s="14"/>
      <c r="H36" s="14"/>
      <c r="I36" s="1"/>
      <c r="J36" s="14"/>
      <c r="K36" s="14"/>
      <c r="L36" s="14"/>
      <c r="M36" s="14"/>
      <c r="N36" s="14"/>
      <c r="O36" s="1"/>
      <c r="P36" s="1"/>
      <c r="Q36" s="1"/>
    </row>
    <row r="37" spans="1:17" ht="13.8" x14ac:dyDescent="0.25">
      <c r="A37" s="14"/>
      <c r="B37" s="14"/>
      <c r="C37" s="14"/>
      <c r="D37" s="14"/>
      <c r="E37" s="14"/>
      <c r="F37" s="14"/>
      <c r="G37" s="14"/>
      <c r="H37" s="14"/>
      <c r="I37" s="1"/>
      <c r="J37" s="14"/>
      <c r="K37" s="14"/>
      <c r="L37" s="14"/>
      <c r="M37" s="14"/>
      <c r="N37" s="14"/>
      <c r="O37" s="1"/>
      <c r="P37" s="1"/>
      <c r="Q37" s="1"/>
    </row>
    <row r="38" spans="1:17" ht="13.8" x14ac:dyDescent="0.25">
      <c r="A38" s="14"/>
      <c r="B38" s="14"/>
      <c r="C38" s="14"/>
      <c r="D38" s="14"/>
      <c r="E38" s="14"/>
      <c r="F38" s="14"/>
      <c r="G38" s="14"/>
      <c r="H38" s="14"/>
      <c r="I38" s="1"/>
      <c r="J38" s="14"/>
      <c r="K38" s="14"/>
      <c r="L38" s="14"/>
      <c r="M38" s="14"/>
      <c r="N38" s="14"/>
      <c r="O38" s="1"/>
      <c r="P38" s="1"/>
      <c r="Q38" s="1"/>
    </row>
    <row r="39" spans="1:17" ht="13.8" x14ac:dyDescent="0.25">
      <c r="A39" s="14"/>
      <c r="B39" s="14"/>
      <c r="C39" s="14"/>
      <c r="D39" s="14"/>
      <c r="E39" s="14"/>
      <c r="F39" s="14"/>
      <c r="G39" s="14"/>
      <c r="H39" s="14"/>
      <c r="I39" s="1"/>
      <c r="J39" s="14"/>
      <c r="K39" s="14"/>
      <c r="L39" s="14"/>
      <c r="M39" s="14"/>
      <c r="N39" s="14"/>
      <c r="O39" s="1"/>
      <c r="P39" s="1"/>
      <c r="Q39" s="1"/>
    </row>
    <row r="40" spans="1:17" ht="13.8" x14ac:dyDescent="0.25">
      <c r="A40" s="14"/>
      <c r="B40" s="14"/>
      <c r="C40" s="14"/>
      <c r="D40" s="14"/>
      <c r="E40" s="14"/>
      <c r="F40" s="14"/>
      <c r="G40" s="14"/>
      <c r="H40" s="14"/>
      <c r="I40" s="1"/>
      <c r="J40" s="14"/>
      <c r="K40" s="14"/>
      <c r="L40" s="14"/>
      <c r="M40" s="14"/>
      <c r="N40" s="14"/>
      <c r="O40" s="1"/>
      <c r="P40" s="1"/>
      <c r="Q40" s="1"/>
    </row>
    <row r="41" spans="1:17" ht="13.8" x14ac:dyDescent="0.25">
      <c r="A41" s="14"/>
      <c r="B41" s="14"/>
      <c r="C41" s="14"/>
      <c r="D41" s="14"/>
      <c r="E41" s="14"/>
      <c r="F41" s="14"/>
      <c r="G41" s="14"/>
      <c r="H41" s="14"/>
      <c r="I41" s="1"/>
      <c r="J41" s="14"/>
      <c r="K41" s="14"/>
      <c r="L41" s="14"/>
      <c r="M41" s="14"/>
      <c r="N41" s="14"/>
      <c r="O41" s="1"/>
      <c r="P41" s="1"/>
      <c r="Q41" s="1"/>
    </row>
    <row r="42" spans="1:17" ht="13.8" x14ac:dyDescent="0.25">
      <c r="A42" s="14"/>
      <c r="B42" s="14"/>
      <c r="C42" s="14"/>
      <c r="D42" s="14"/>
      <c r="E42" s="14"/>
      <c r="F42" s="14"/>
      <c r="G42" s="14"/>
      <c r="H42" s="14"/>
      <c r="I42" s="1"/>
      <c r="J42" s="14"/>
      <c r="K42" s="14"/>
      <c r="L42" s="14"/>
      <c r="M42" s="14"/>
      <c r="N42" s="14"/>
      <c r="O42" s="1"/>
      <c r="P42" s="1"/>
      <c r="Q42" s="1"/>
    </row>
    <row r="43" spans="1:17" ht="13.8" x14ac:dyDescent="0.25">
      <c r="A43" s="14"/>
      <c r="B43" s="14"/>
      <c r="C43" s="14"/>
      <c r="D43" s="14"/>
      <c r="E43" s="14"/>
      <c r="F43" s="14"/>
      <c r="G43" s="14"/>
      <c r="H43" s="14"/>
      <c r="I43" s="1"/>
      <c r="J43" s="14"/>
      <c r="K43" s="14"/>
      <c r="L43" s="14"/>
      <c r="M43" s="14"/>
      <c r="N43" s="14"/>
      <c r="O43" s="1"/>
      <c r="P43" s="1"/>
      <c r="Q43" s="1"/>
    </row>
    <row r="44" spans="1:17" ht="13.8" x14ac:dyDescent="0.25">
      <c r="A44" s="14"/>
      <c r="B44" s="14"/>
      <c r="C44" s="14"/>
      <c r="D44" s="14"/>
      <c r="E44" s="14"/>
      <c r="F44" s="14"/>
      <c r="G44" s="14"/>
      <c r="H44" s="14"/>
      <c r="I44" s="1"/>
      <c r="J44" s="14"/>
      <c r="K44" s="14"/>
      <c r="L44" s="14"/>
      <c r="M44" s="14"/>
      <c r="N44" s="14"/>
      <c r="O44" s="1"/>
      <c r="P44" s="1"/>
      <c r="Q44" s="1"/>
    </row>
    <row r="45" spans="1:17" ht="13.8" x14ac:dyDescent="0.25">
      <c r="A45" s="14"/>
      <c r="B45" s="14"/>
      <c r="C45" s="14"/>
      <c r="D45" s="14"/>
      <c r="E45" s="14"/>
      <c r="F45" s="14"/>
      <c r="G45" s="14"/>
      <c r="H45" s="14"/>
      <c r="I45" s="1"/>
      <c r="J45" s="14"/>
      <c r="K45" s="14"/>
      <c r="L45" s="14"/>
      <c r="M45" s="14"/>
      <c r="N45" s="14"/>
      <c r="O45" s="1"/>
      <c r="P45" s="1"/>
      <c r="Q45" s="1"/>
    </row>
    <row r="46" spans="1:17" ht="13.8" x14ac:dyDescent="0.25">
      <c r="A46" s="14"/>
      <c r="B46" s="14"/>
      <c r="C46" s="14"/>
      <c r="D46" s="14"/>
      <c r="E46" s="14"/>
      <c r="F46" s="14"/>
      <c r="G46" s="14"/>
      <c r="H46" s="14"/>
      <c r="I46" s="1"/>
      <c r="J46" s="14"/>
      <c r="K46" s="14"/>
      <c r="L46" s="14"/>
      <c r="M46" s="14"/>
      <c r="N46" s="14"/>
      <c r="O46" s="1"/>
      <c r="P46" s="1"/>
      <c r="Q46" s="1"/>
    </row>
    <row r="47" spans="1:17" ht="13.8" x14ac:dyDescent="0.25">
      <c r="A47" s="14"/>
      <c r="B47" s="14"/>
      <c r="C47" s="14"/>
      <c r="D47" s="14"/>
      <c r="E47" s="14"/>
      <c r="F47" s="14"/>
      <c r="G47" s="14"/>
      <c r="H47" s="14"/>
      <c r="I47" s="1"/>
      <c r="J47" s="14"/>
      <c r="K47" s="14"/>
      <c r="L47" s="14"/>
      <c r="M47" s="14"/>
      <c r="N47" s="14"/>
      <c r="O47" s="1"/>
      <c r="P47" s="1"/>
      <c r="Q47" s="1"/>
    </row>
    <row r="48" spans="1:17" ht="13.8" x14ac:dyDescent="0.25">
      <c r="A48" s="14"/>
      <c r="B48" s="14"/>
      <c r="C48" s="14"/>
      <c r="D48" s="14"/>
      <c r="E48" s="14"/>
      <c r="F48" s="14"/>
      <c r="G48" s="14"/>
      <c r="H48" s="14"/>
      <c r="I48" s="1"/>
      <c r="J48" s="14"/>
      <c r="K48" s="14"/>
      <c r="L48" s="14"/>
      <c r="M48" s="14"/>
      <c r="N48" s="14"/>
      <c r="O48" s="1"/>
      <c r="P48" s="1"/>
      <c r="Q48" s="1"/>
    </row>
    <row r="49" spans="1:17" ht="13.8" x14ac:dyDescent="0.25">
      <c r="A49" s="14"/>
      <c r="B49" s="14"/>
      <c r="C49" s="14"/>
      <c r="D49" s="14"/>
      <c r="E49" s="14"/>
      <c r="F49" s="14"/>
      <c r="G49" s="14"/>
      <c r="H49" s="14"/>
      <c r="I49" s="1"/>
      <c r="J49" s="14"/>
      <c r="K49" s="14"/>
      <c r="L49" s="14"/>
      <c r="M49" s="14"/>
      <c r="N49" s="14"/>
      <c r="O49" s="1"/>
      <c r="P49" s="1"/>
      <c r="Q49" s="1"/>
    </row>
    <row r="50" spans="1:17" ht="13.8" x14ac:dyDescent="0.25">
      <c r="A50" s="14"/>
      <c r="B50" s="14"/>
      <c r="C50" s="14"/>
      <c r="D50" s="14"/>
      <c r="E50" s="14"/>
      <c r="F50" s="14"/>
      <c r="G50" s="14"/>
      <c r="H50" s="14"/>
      <c r="I50" s="1"/>
      <c r="J50" s="14"/>
      <c r="K50" s="14"/>
      <c r="L50" s="14"/>
      <c r="M50" s="14"/>
      <c r="N50" s="14"/>
      <c r="O50" s="1"/>
      <c r="P50" s="1"/>
      <c r="Q50" s="1"/>
    </row>
    <row r="51" spans="1:17" ht="13.8" x14ac:dyDescent="0.25">
      <c r="A51" s="14"/>
      <c r="B51" s="14"/>
      <c r="C51" s="14"/>
      <c r="D51" s="14"/>
      <c r="E51" s="14"/>
      <c r="F51" s="14"/>
      <c r="G51" s="14"/>
      <c r="H51" s="14"/>
      <c r="I51" s="1"/>
      <c r="J51" s="14"/>
      <c r="K51" s="14"/>
      <c r="L51" s="14"/>
      <c r="M51" s="14"/>
      <c r="N51" s="14"/>
      <c r="O51" s="1"/>
      <c r="P51" s="1"/>
      <c r="Q51" s="1"/>
    </row>
    <row r="52" spans="1:17" ht="13.8" x14ac:dyDescent="0.25">
      <c r="A52" s="14"/>
      <c r="B52" s="14"/>
      <c r="C52" s="14"/>
      <c r="D52" s="14"/>
      <c r="E52" s="14"/>
      <c r="F52" s="14"/>
      <c r="G52" s="14"/>
      <c r="H52" s="14"/>
      <c r="I52" s="1"/>
      <c r="J52" s="14"/>
      <c r="K52" s="14"/>
      <c r="L52" s="14"/>
      <c r="M52" s="14"/>
      <c r="N52" s="14"/>
      <c r="O52" s="1"/>
      <c r="P52" s="1"/>
      <c r="Q52" s="1"/>
    </row>
    <row r="53" spans="1:17" ht="13.8" x14ac:dyDescent="0.25">
      <c r="A53" s="14"/>
      <c r="B53" s="14"/>
      <c r="C53" s="14"/>
      <c r="D53" s="14"/>
      <c r="E53" s="14"/>
      <c r="F53" s="14"/>
      <c r="G53" s="14"/>
      <c r="H53" s="14"/>
      <c r="I53" s="1"/>
      <c r="J53" s="14"/>
      <c r="K53" s="14"/>
      <c r="L53" s="14"/>
      <c r="M53" s="14"/>
      <c r="N53" s="14"/>
      <c r="O53" s="1"/>
      <c r="P53" s="1"/>
      <c r="Q53" s="1"/>
    </row>
    <row r="54" spans="1:17" ht="13.8" x14ac:dyDescent="0.25">
      <c r="A54" s="14"/>
      <c r="B54" s="14"/>
      <c r="C54" s="14"/>
      <c r="D54" s="14"/>
      <c r="E54" s="14"/>
      <c r="F54" s="14"/>
      <c r="G54" s="14"/>
      <c r="H54" s="14"/>
      <c r="I54" s="1"/>
      <c r="J54" s="14"/>
      <c r="K54" s="14"/>
      <c r="L54" s="14"/>
      <c r="M54" s="14"/>
      <c r="N54" s="14"/>
      <c r="O54" s="1"/>
      <c r="P54" s="1"/>
      <c r="Q54" s="1"/>
    </row>
    <row r="55" spans="1:17" ht="13.8" x14ac:dyDescent="0.25">
      <c r="A55" s="14"/>
      <c r="B55" s="14"/>
      <c r="C55" s="14"/>
      <c r="D55" s="14"/>
      <c r="E55" s="14"/>
      <c r="F55" s="14"/>
      <c r="G55" s="14"/>
      <c r="H55" s="14"/>
      <c r="I55" s="1"/>
      <c r="J55" s="14"/>
      <c r="K55" s="14"/>
      <c r="L55" s="14"/>
      <c r="M55" s="14"/>
      <c r="N55" s="14"/>
      <c r="O55" s="1"/>
      <c r="P55" s="1"/>
      <c r="Q55" s="1"/>
    </row>
    <row r="56" spans="1:17" ht="13.8" x14ac:dyDescent="0.25">
      <c r="A56" s="14"/>
      <c r="B56" s="14"/>
      <c r="C56" s="14"/>
      <c r="D56" s="14"/>
      <c r="E56" s="14"/>
      <c r="F56" s="14"/>
      <c r="G56" s="14"/>
      <c r="H56" s="14"/>
      <c r="I56" s="1"/>
      <c r="J56" s="14"/>
      <c r="K56" s="14"/>
      <c r="L56" s="14"/>
      <c r="M56" s="14"/>
      <c r="N56" s="14"/>
      <c r="O56" s="1"/>
      <c r="P56" s="1"/>
      <c r="Q56" s="1"/>
    </row>
    <row r="57" spans="1:17" ht="13.8" x14ac:dyDescent="0.25">
      <c r="A57" s="14"/>
      <c r="B57" s="14"/>
      <c r="C57" s="14"/>
      <c r="D57" s="14"/>
      <c r="E57" s="14"/>
      <c r="F57" s="14"/>
      <c r="G57" s="14"/>
      <c r="H57" s="14"/>
      <c r="I57" s="1"/>
      <c r="J57" s="14"/>
      <c r="K57" s="14"/>
      <c r="L57" s="14"/>
      <c r="M57" s="14"/>
      <c r="N57" s="14"/>
      <c r="O57" s="1"/>
      <c r="P57" s="1"/>
      <c r="Q57" s="1"/>
    </row>
    <row r="58" spans="1:17" ht="13.8" x14ac:dyDescent="0.25">
      <c r="A58" s="14"/>
      <c r="B58" s="14"/>
      <c r="C58" s="14"/>
      <c r="D58" s="14"/>
      <c r="E58" s="14"/>
      <c r="F58" s="14"/>
      <c r="G58" s="14"/>
      <c r="H58" s="14"/>
      <c r="I58" s="1"/>
      <c r="J58" s="14"/>
      <c r="K58" s="14"/>
      <c r="L58" s="14"/>
      <c r="M58" s="14"/>
      <c r="N58" s="14"/>
      <c r="O58" s="1"/>
      <c r="P58" s="1"/>
      <c r="Q58" s="1"/>
    </row>
    <row r="59" spans="1:17" ht="13.8" x14ac:dyDescent="0.25">
      <c r="A59" s="14"/>
      <c r="B59" s="14"/>
      <c r="C59" s="14"/>
      <c r="D59" s="14"/>
      <c r="E59" s="14"/>
      <c r="F59" s="14"/>
      <c r="G59" s="14"/>
      <c r="H59" s="14"/>
      <c r="I59" s="1"/>
      <c r="J59" s="14"/>
      <c r="K59" s="14"/>
      <c r="L59" s="14"/>
      <c r="M59" s="14"/>
      <c r="N59" s="14"/>
      <c r="O59" s="1"/>
      <c r="P59" s="1"/>
      <c r="Q59" s="1"/>
    </row>
    <row r="60" spans="1:17" ht="13.8" x14ac:dyDescent="0.25">
      <c r="A60" s="14"/>
      <c r="B60" s="14"/>
      <c r="C60" s="14"/>
      <c r="D60" s="14"/>
      <c r="E60" s="14"/>
      <c r="F60" s="14"/>
      <c r="G60" s="14"/>
      <c r="H60" s="14"/>
      <c r="I60" s="1"/>
      <c r="J60" s="14"/>
      <c r="K60" s="14"/>
      <c r="L60" s="14"/>
      <c r="M60" s="14"/>
      <c r="N60" s="14"/>
      <c r="O60" s="1"/>
      <c r="P60" s="1"/>
      <c r="Q60" s="1"/>
    </row>
    <row r="61" spans="1:17" ht="13.8" x14ac:dyDescent="0.25">
      <c r="A61" s="14"/>
      <c r="B61" s="14"/>
      <c r="C61" s="14"/>
      <c r="D61" s="14"/>
      <c r="E61" s="14"/>
      <c r="F61" s="14"/>
      <c r="G61" s="14"/>
      <c r="H61" s="14"/>
      <c r="I61" s="1"/>
      <c r="J61" s="14"/>
      <c r="K61" s="14"/>
      <c r="L61" s="14"/>
      <c r="M61" s="14"/>
      <c r="N61" s="14"/>
      <c r="O61" s="1"/>
      <c r="P61" s="1"/>
      <c r="Q61" s="1"/>
    </row>
    <row r="62" spans="1:17" ht="13.8" x14ac:dyDescent="0.25">
      <c r="A62" s="14"/>
      <c r="B62" s="14"/>
      <c r="C62" s="14"/>
      <c r="D62" s="14"/>
      <c r="E62" s="14"/>
      <c r="F62" s="14"/>
      <c r="G62" s="14"/>
      <c r="H62" s="14"/>
      <c r="I62" s="1"/>
      <c r="J62" s="14"/>
      <c r="K62" s="14"/>
      <c r="L62" s="14"/>
      <c r="M62" s="14"/>
      <c r="N62" s="14"/>
      <c r="O62" s="1"/>
      <c r="P62" s="1"/>
      <c r="Q62" s="1"/>
    </row>
    <row r="63" spans="1:17" ht="13.8" x14ac:dyDescent="0.25">
      <c r="A63" s="14"/>
      <c r="B63" s="14"/>
      <c r="C63" s="14"/>
      <c r="D63" s="14"/>
      <c r="E63" s="14"/>
      <c r="F63" s="14"/>
      <c r="G63" s="14"/>
      <c r="H63" s="14"/>
      <c r="I63" s="1"/>
      <c r="J63" s="14"/>
      <c r="K63" s="14"/>
      <c r="L63" s="14"/>
      <c r="M63" s="14"/>
      <c r="N63" s="14"/>
      <c r="O63" s="1"/>
      <c r="P63" s="1"/>
      <c r="Q63" s="1"/>
    </row>
    <row r="64" spans="1:17" ht="13.8" x14ac:dyDescent="0.25">
      <c r="A64" s="14"/>
      <c r="B64" s="14"/>
      <c r="C64" s="14"/>
      <c r="D64" s="14"/>
      <c r="E64" s="14"/>
      <c r="F64" s="14"/>
      <c r="G64" s="14"/>
      <c r="H64" s="14"/>
      <c r="I64" s="1"/>
      <c r="J64" s="14"/>
      <c r="K64" s="14"/>
      <c r="L64" s="14"/>
      <c r="M64" s="14"/>
      <c r="N64" s="14"/>
      <c r="O64" s="1"/>
      <c r="P64" s="1"/>
      <c r="Q64" s="1"/>
    </row>
    <row r="65" spans="1:17" ht="13.8" x14ac:dyDescent="0.25">
      <c r="A65" s="14"/>
      <c r="B65" s="14"/>
      <c r="C65" s="14"/>
      <c r="D65" s="14"/>
      <c r="E65" s="14"/>
      <c r="F65" s="14"/>
      <c r="G65" s="14"/>
      <c r="H65" s="14"/>
      <c r="I65" s="1"/>
      <c r="J65" s="14"/>
      <c r="K65" s="14"/>
      <c r="L65" s="14"/>
      <c r="M65" s="14"/>
      <c r="N65" s="14"/>
      <c r="O65" s="1"/>
      <c r="P65" s="1"/>
      <c r="Q65" s="1"/>
    </row>
    <row r="66" spans="1:17" ht="13.8" x14ac:dyDescent="0.25">
      <c r="A66" s="14"/>
      <c r="B66" s="14"/>
      <c r="C66" s="14"/>
      <c r="D66" s="14"/>
      <c r="E66" s="14"/>
      <c r="F66" s="14"/>
      <c r="G66" s="14"/>
      <c r="H66" s="14"/>
      <c r="I66" s="1"/>
      <c r="J66" s="14"/>
      <c r="K66" s="14"/>
      <c r="L66" s="14"/>
      <c r="M66" s="14"/>
      <c r="N66" s="14"/>
      <c r="O66" s="1"/>
      <c r="P66" s="1"/>
      <c r="Q66" s="1"/>
    </row>
    <row r="67" spans="1:17" ht="13.8" x14ac:dyDescent="0.25">
      <c r="A67" s="14"/>
      <c r="B67" s="14"/>
      <c r="C67" s="14"/>
      <c r="D67" s="14"/>
      <c r="E67" s="14"/>
      <c r="F67" s="14"/>
      <c r="G67" s="14"/>
      <c r="H67" s="14"/>
      <c r="I67" s="1"/>
      <c r="J67" s="14"/>
      <c r="K67" s="14"/>
      <c r="L67" s="14"/>
      <c r="M67" s="14"/>
      <c r="N67" s="14"/>
      <c r="O67" s="1"/>
      <c r="P67" s="1"/>
      <c r="Q67" s="1"/>
    </row>
    <row r="68" spans="1:17" ht="13.8" x14ac:dyDescent="0.25">
      <c r="A68" s="14"/>
      <c r="B68" s="14"/>
      <c r="C68" s="14"/>
      <c r="D68" s="14"/>
      <c r="E68" s="14"/>
      <c r="F68" s="14"/>
      <c r="G68" s="14"/>
      <c r="H68" s="14"/>
      <c r="I68" s="1"/>
      <c r="J68" s="14"/>
      <c r="K68" s="14"/>
      <c r="L68" s="14"/>
      <c r="M68" s="14"/>
      <c r="N68" s="14"/>
      <c r="O68" s="1"/>
      <c r="P68" s="1"/>
      <c r="Q68" s="1"/>
    </row>
    <row r="69" spans="1:17" ht="13.8" x14ac:dyDescent="0.25">
      <c r="A69" s="14"/>
      <c r="B69" s="14"/>
      <c r="C69" s="14"/>
      <c r="D69" s="14"/>
      <c r="E69" s="14"/>
      <c r="F69" s="14"/>
      <c r="G69" s="14"/>
      <c r="H69" s="14"/>
      <c r="I69" s="1"/>
      <c r="J69" s="14"/>
      <c r="K69" s="14"/>
      <c r="L69" s="14"/>
      <c r="M69" s="14"/>
      <c r="N69" s="14"/>
      <c r="O69" s="1"/>
      <c r="P69" s="1"/>
      <c r="Q69" s="1"/>
    </row>
    <row r="70" spans="1:17" ht="13.8" x14ac:dyDescent="0.25">
      <c r="A70" s="14"/>
      <c r="B70" s="14"/>
      <c r="C70" s="14"/>
      <c r="D70" s="14"/>
      <c r="E70" s="14"/>
      <c r="F70" s="14"/>
      <c r="G70" s="14"/>
      <c r="H70" s="14"/>
      <c r="I70" s="1"/>
      <c r="J70" s="14"/>
      <c r="K70" s="14"/>
      <c r="L70" s="14"/>
      <c r="M70" s="14"/>
      <c r="N70" s="14"/>
      <c r="O70" s="1"/>
      <c r="P70" s="1"/>
      <c r="Q70" s="1"/>
    </row>
    <row r="71" spans="1:17" ht="13.8" x14ac:dyDescent="0.25">
      <c r="A71" s="14"/>
      <c r="B71" s="14"/>
      <c r="C71" s="14"/>
      <c r="D71" s="14"/>
      <c r="E71" s="14"/>
      <c r="F71" s="14"/>
      <c r="G71" s="14"/>
      <c r="H71" s="14"/>
      <c r="I71" s="1"/>
      <c r="J71" s="14"/>
      <c r="K71" s="14"/>
      <c r="L71" s="14"/>
      <c r="M71" s="14"/>
      <c r="N71" s="14"/>
      <c r="O71" s="1"/>
      <c r="P71" s="1"/>
      <c r="Q71" s="1"/>
    </row>
    <row r="72" spans="1:17" ht="13.8" x14ac:dyDescent="0.25">
      <c r="A72" s="14"/>
      <c r="B72" s="14"/>
      <c r="C72" s="14"/>
      <c r="D72" s="14"/>
      <c r="E72" s="14"/>
      <c r="F72" s="14"/>
      <c r="G72" s="14"/>
      <c r="H72" s="14"/>
      <c r="I72" s="1"/>
      <c r="J72" s="14"/>
      <c r="K72" s="14"/>
      <c r="L72" s="14"/>
      <c r="M72" s="14"/>
      <c r="N72" s="14"/>
      <c r="O72" s="1"/>
      <c r="P72" s="1"/>
      <c r="Q72" s="1"/>
    </row>
    <row r="73" spans="1:17" ht="13.8" x14ac:dyDescent="0.25">
      <c r="A73" s="14"/>
      <c r="B73" s="14"/>
      <c r="C73" s="14"/>
      <c r="D73" s="14"/>
      <c r="E73" s="14"/>
      <c r="F73" s="14"/>
      <c r="G73" s="14"/>
      <c r="H73" s="14"/>
      <c r="I73" s="1"/>
      <c r="J73" s="14"/>
      <c r="K73" s="14"/>
      <c r="L73" s="14"/>
      <c r="M73" s="14"/>
      <c r="N73" s="14"/>
      <c r="O73" s="1"/>
      <c r="P73" s="1"/>
      <c r="Q73" s="1"/>
    </row>
    <row r="74" spans="1:17" ht="13.8" x14ac:dyDescent="0.25">
      <c r="A74" s="14"/>
      <c r="B74" s="14"/>
      <c r="C74" s="14"/>
      <c r="D74" s="14"/>
      <c r="E74" s="14"/>
      <c r="F74" s="14"/>
      <c r="G74" s="14"/>
      <c r="H74" s="14"/>
      <c r="I74" s="1"/>
      <c r="J74" s="14"/>
      <c r="K74" s="14"/>
      <c r="L74" s="14"/>
      <c r="M74" s="14"/>
      <c r="N74" s="14"/>
      <c r="O74" s="1"/>
      <c r="P74" s="1"/>
      <c r="Q74" s="1"/>
    </row>
    <row r="75" spans="1:17" ht="13.8" x14ac:dyDescent="0.25">
      <c r="A75" s="14"/>
      <c r="B75" s="14"/>
      <c r="C75" s="14"/>
      <c r="D75" s="14"/>
      <c r="E75" s="14"/>
      <c r="F75" s="14"/>
      <c r="G75" s="14"/>
      <c r="H75" s="14"/>
      <c r="I75" s="1"/>
      <c r="J75" s="14"/>
      <c r="K75" s="14"/>
      <c r="L75" s="14"/>
      <c r="M75" s="14"/>
      <c r="N75" s="14"/>
      <c r="O75" s="1"/>
      <c r="P75" s="1"/>
      <c r="Q75" s="1"/>
    </row>
    <row r="76" spans="1:17" ht="13.8" x14ac:dyDescent="0.25">
      <c r="A76" s="14"/>
      <c r="B76" s="14"/>
      <c r="C76" s="14"/>
      <c r="D76" s="14"/>
      <c r="E76" s="14"/>
      <c r="F76" s="14"/>
      <c r="G76" s="14"/>
      <c r="H76" s="14"/>
      <c r="I76" s="1"/>
      <c r="J76" s="14"/>
      <c r="K76" s="14"/>
      <c r="L76" s="14"/>
      <c r="M76" s="14"/>
      <c r="N76" s="14"/>
      <c r="O76" s="1"/>
      <c r="P76" s="1"/>
      <c r="Q76" s="1"/>
    </row>
    <row r="77" spans="1:17" ht="13.8" x14ac:dyDescent="0.25">
      <c r="A77" s="14"/>
      <c r="B77" s="14"/>
      <c r="C77" s="14"/>
      <c r="D77" s="14"/>
      <c r="E77" s="14"/>
      <c r="F77" s="14"/>
      <c r="G77" s="14"/>
      <c r="H77" s="14"/>
      <c r="I77" s="1"/>
      <c r="J77" s="14"/>
      <c r="K77" s="14"/>
      <c r="L77" s="14"/>
      <c r="M77" s="14"/>
      <c r="N77" s="14"/>
      <c r="O77" s="1"/>
      <c r="P77" s="1"/>
      <c r="Q77" s="1"/>
    </row>
    <row r="78" spans="1:17" ht="13.8" x14ac:dyDescent="0.25">
      <c r="A78" s="14"/>
      <c r="B78" s="14"/>
      <c r="C78" s="14"/>
      <c r="D78" s="14"/>
      <c r="E78" s="14"/>
      <c r="F78" s="14"/>
      <c r="G78" s="14"/>
      <c r="H78" s="14"/>
      <c r="I78" s="1"/>
      <c r="J78" s="14"/>
      <c r="K78" s="14"/>
      <c r="L78" s="14"/>
      <c r="M78" s="14"/>
      <c r="N78" s="14"/>
      <c r="O78" s="1"/>
      <c r="P78" s="1"/>
      <c r="Q78" s="1"/>
    </row>
    <row r="79" spans="1:17" ht="13.8" x14ac:dyDescent="0.25">
      <c r="A79" s="14"/>
      <c r="B79" s="14"/>
      <c r="C79" s="14"/>
      <c r="D79" s="14"/>
      <c r="E79" s="14"/>
      <c r="F79" s="14"/>
      <c r="G79" s="14"/>
      <c r="H79" s="14"/>
      <c r="I79" s="1"/>
      <c r="J79" s="14"/>
      <c r="K79" s="14"/>
      <c r="L79" s="14"/>
      <c r="M79" s="14"/>
      <c r="N79" s="14"/>
      <c r="O79" s="1"/>
      <c r="P79" s="1"/>
      <c r="Q79" s="1"/>
    </row>
    <row r="80" spans="1:17" ht="13.8" x14ac:dyDescent="0.25">
      <c r="A80" s="14"/>
      <c r="B80" s="14"/>
      <c r="C80" s="14"/>
      <c r="D80" s="14"/>
      <c r="E80" s="14"/>
      <c r="F80" s="14"/>
      <c r="G80" s="14"/>
      <c r="H80" s="14"/>
      <c r="I80" s="1"/>
      <c r="J80" s="14"/>
      <c r="K80" s="14"/>
      <c r="L80" s="14"/>
      <c r="M80" s="14"/>
      <c r="N80" s="14"/>
      <c r="O80" s="1"/>
      <c r="P80" s="1"/>
      <c r="Q80" s="1"/>
    </row>
    <row r="81" spans="1:17" ht="13.8" x14ac:dyDescent="0.25">
      <c r="A81" s="14"/>
      <c r="B81" s="14"/>
      <c r="C81" s="14"/>
      <c r="D81" s="14"/>
      <c r="E81" s="14"/>
      <c r="F81" s="14"/>
      <c r="G81" s="14"/>
      <c r="H81" s="14"/>
      <c r="I81" s="1"/>
      <c r="J81" s="14"/>
      <c r="K81" s="14"/>
      <c r="L81" s="14"/>
      <c r="M81" s="14"/>
      <c r="N81" s="14"/>
      <c r="O81" s="1"/>
      <c r="P81" s="1"/>
      <c r="Q81" s="1"/>
    </row>
    <row r="82" spans="1:17" ht="13.8" x14ac:dyDescent="0.25">
      <c r="A82" s="14"/>
      <c r="B82" s="14"/>
      <c r="C82" s="14"/>
      <c r="D82" s="14"/>
      <c r="E82" s="14"/>
      <c r="F82" s="14"/>
      <c r="G82" s="14"/>
      <c r="H82" s="14"/>
      <c r="I82" s="1"/>
      <c r="J82" s="14"/>
      <c r="K82" s="14"/>
      <c r="L82" s="14"/>
      <c r="M82" s="14"/>
      <c r="N82" s="14"/>
      <c r="O82" s="1"/>
      <c r="P82" s="1"/>
      <c r="Q82" s="1"/>
    </row>
    <row r="83" spans="1:17" ht="13.8" x14ac:dyDescent="0.25">
      <c r="A83" s="14"/>
      <c r="B83" s="14"/>
      <c r="C83" s="14"/>
      <c r="D83" s="14"/>
      <c r="E83" s="14"/>
      <c r="F83" s="14"/>
      <c r="G83" s="14"/>
      <c r="H83" s="14"/>
      <c r="I83" s="1"/>
      <c r="J83" s="14"/>
      <c r="K83" s="14"/>
      <c r="L83" s="14"/>
      <c r="M83" s="14"/>
      <c r="N83" s="14"/>
      <c r="O83" s="1"/>
      <c r="P83" s="1"/>
      <c r="Q83" s="1"/>
    </row>
    <row r="84" spans="1:17" ht="13.8" x14ac:dyDescent="0.25">
      <c r="A84" s="14"/>
      <c r="B84" s="14"/>
      <c r="C84" s="14"/>
      <c r="D84" s="14"/>
      <c r="E84" s="14"/>
      <c r="F84" s="14"/>
      <c r="G84" s="14"/>
      <c r="H84" s="14"/>
      <c r="I84" s="1"/>
      <c r="J84" s="14"/>
      <c r="K84" s="14"/>
      <c r="L84" s="14"/>
      <c r="M84" s="14"/>
      <c r="N84" s="14"/>
      <c r="O84" s="1"/>
      <c r="P84" s="1"/>
      <c r="Q84" s="1"/>
    </row>
    <row r="85" spans="1:17" ht="13.8" x14ac:dyDescent="0.25">
      <c r="A85" s="14"/>
      <c r="B85" s="14"/>
      <c r="C85" s="14"/>
      <c r="D85" s="14"/>
      <c r="E85" s="14"/>
      <c r="F85" s="14"/>
      <c r="G85" s="14"/>
      <c r="H85" s="14"/>
      <c r="I85" s="1"/>
      <c r="J85" s="14"/>
      <c r="K85" s="14"/>
      <c r="L85" s="14"/>
      <c r="M85" s="14"/>
      <c r="N85" s="14"/>
      <c r="O85" s="1"/>
      <c r="P85" s="1"/>
      <c r="Q85" s="1"/>
    </row>
    <row r="86" spans="1:17" ht="13.8" x14ac:dyDescent="0.25">
      <c r="A86" s="14"/>
      <c r="B86" s="14"/>
      <c r="C86" s="14"/>
      <c r="D86" s="14"/>
      <c r="E86" s="14"/>
      <c r="F86" s="14"/>
      <c r="G86" s="14"/>
      <c r="H86" s="14"/>
      <c r="I86" s="1"/>
      <c r="J86" s="14"/>
      <c r="K86" s="14"/>
      <c r="L86" s="14"/>
      <c r="M86" s="14"/>
      <c r="N86" s="14"/>
      <c r="O86" s="1"/>
      <c r="P86" s="1"/>
      <c r="Q86" s="1"/>
    </row>
    <row r="87" spans="1:17" ht="13.8" x14ac:dyDescent="0.25">
      <c r="A87" s="14"/>
      <c r="B87" s="14"/>
      <c r="C87" s="14"/>
      <c r="D87" s="14"/>
      <c r="E87" s="14"/>
      <c r="F87" s="14"/>
      <c r="G87" s="14"/>
      <c r="H87" s="14"/>
      <c r="I87" s="1"/>
      <c r="J87" s="14"/>
      <c r="K87" s="14"/>
      <c r="L87" s="14"/>
      <c r="M87" s="14"/>
      <c r="N87" s="14"/>
      <c r="O87" s="1"/>
      <c r="P87" s="1"/>
      <c r="Q87" s="1"/>
    </row>
    <row r="88" spans="1:17" ht="13.8" x14ac:dyDescent="0.25">
      <c r="A88" s="14"/>
      <c r="B88" s="14"/>
      <c r="C88" s="14"/>
      <c r="D88" s="14"/>
      <c r="E88" s="14"/>
      <c r="F88" s="14"/>
      <c r="G88" s="14"/>
      <c r="H88" s="14"/>
      <c r="I88" s="1"/>
      <c r="J88" s="14"/>
      <c r="K88" s="14"/>
      <c r="L88" s="14"/>
      <c r="M88" s="14"/>
      <c r="N88" s="14"/>
      <c r="O88" s="1"/>
      <c r="P88" s="1"/>
      <c r="Q88" s="1"/>
    </row>
    <row r="89" spans="1:17" ht="13.8" x14ac:dyDescent="0.25">
      <c r="A89" s="14"/>
      <c r="B89" s="14"/>
      <c r="C89" s="14"/>
      <c r="D89" s="14"/>
      <c r="E89" s="14"/>
      <c r="F89" s="14"/>
      <c r="G89" s="14"/>
      <c r="H89" s="14"/>
      <c r="I89" s="1"/>
      <c r="J89" s="14"/>
      <c r="K89" s="14"/>
      <c r="L89" s="14"/>
      <c r="M89" s="14"/>
      <c r="N89" s="14"/>
      <c r="O89" s="1"/>
      <c r="P89" s="1"/>
      <c r="Q89" s="1"/>
    </row>
    <row r="90" spans="1:17" ht="13.8" x14ac:dyDescent="0.25">
      <c r="A90" s="14"/>
      <c r="B90" s="14"/>
      <c r="C90" s="14"/>
      <c r="D90" s="14"/>
      <c r="E90" s="14"/>
      <c r="F90" s="14"/>
      <c r="G90" s="14"/>
      <c r="H90" s="14"/>
      <c r="I90" s="1"/>
      <c r="J90" s="14"/>
      <c r="K90" s="14"/>
      <c r="L90" s="14"/>
      <c r="M90" s="14"/>
      <c r="N90" s="14"/>
      <c r="O90" s="1"/>
      <c r="P90" s="1"/>
      <c r="Q90" s="1"/>
    </row>
    <row r="91" spans="1:17" ht="13.8" x14ac:dyDescent="0.25">
      <c r="A91" s="14"/>
      <c r="B91" s="14"/>
      <c r="C91" s="14"/>
      <c r="D91" s="14"/>
      <c r="E91" s="14"/>
      <c r="F91" s="14"/>
      <c r="G91" s="14"/>
      <c r="H91" s="14"/>
      <c r="I91" s="1"/>
      <c r="J91" s="14"/>
      <c r="K91" s="14"/>
      <c r="L91" s="14"/>
      <c r="M91" s="14"/>
      <c r="N91" s="14"/>
      <c r="O91" s="1"/>
      <c r="P91" s="1"/>
      <c r="Q91" s="1"/>
    </row>
    <row r="92" spans="1:17" ht="13.8" x14ac:dyDescent="0.25">
      <c r="A92" s="14"/>
      <c r="B92" s="14"/>
      <c r="C92" s="14"/>
      <c r="D92" s="14"/>
      <c r="E92" s="14"/>
      <c r="F92" s="14"/>
      <c r="G92" s="14"/>
      <c r="H92" s="14"/>
      <c r="I92" s="1"/>
      <c r="J92" s="14"/>
      <c r="K92" s="14"/>
      <c r="L92" s="14"/>
      <c r="M92" s="14"/>
      <c r="N92" s="14"/>
      <c r="O92" s="1"/>
      <c r="P92" s="1"/>
      <c r="Q92" s="1"/>
    </row>
    <row r="93" spans="1:17" ht="13.8" x14ac:dyDescent="0.25">
      <c r="A93" s="14"/>
      <c r="B93" s="14"/>
      <c r="C93" s="14"/>
      <c r="D93" s="14"/>
      <c r="E93" s="14"/>
      <c r="F93" s="14"/>
      <c r="G93" s="14"/>
      <c r="H93" s="14"/>
      <c r="I93" s="1"/>
      <c r="J93" s="14"/>
      <c r="K93" s="14"/>
      <c r="L93" s="14"/>
      <c r="M93" s="14"/>
      <c r="N93" s="14"/>
      <c r="O93" s="1"/>
      <c r="P93" s="1"/>
      <c r="Q93" s="1"/>
    </row>
    <row r="94" spans="1:17" ht="13.8" x14ac:dyDescent="0.25">
      <c r="A94" s="14"/>
      <c r="B94" s="14"/>
      <c r="C94" s="14"/>
      <c r="D94" s="14"/>
      <c r="E94" s="14"/>
      <c r="F94" s="14"/>
      <c r="G94" s="14"/>
      <c r="H94" s="14"/>
      <c r="I94" s="1"/>
      <c r="J94" s="14"/>
      <c r="K94" s="14"/>
      <c r="L94" s="14"/>
      <c r="M94" s="14"/>
      <c r="N94" s="14"/>
      <c r="O94" s="1"/>
      <c r="P94" s="1"/>
      <c r="Q94" s="1"/>
    </row>
    <row r="95" spans="1:17" ht="13.8" x14ac:dyDescent="0.25">
      <c r="A95" s="14"/>
      <c r="B95" s="14"/>
      <c r="C95" s="14"/>
      <c r="D95" s="14"/>
      <c r="E95" s="14"/>
      <c r="F95" s="14"/>
      <c r="G95" s="14"/>
      <c r="H95" s="14"/>
      <c r="I95" s="1"/>
      <c r="J95" s="14"/>
      <c r="K95" s="14"/>
      <c r="L95" s="14"/>
      <c r="M95" s="14"/>
      <c r="N95" s="14"/>
      <c r="O95" s="1"/>
      <c r="P95" s="1"/>
      <c r="Q95" s="1"/>
    </row>
    <row r="96" spans="1:17" ht="13.8" x14ac:dyDescent="0.3">
      <c r="N96" s="15"/>
    </row>
    <row r="97" spans="14:14" ht="13.8" x14ac:dyDescent="0.3">
      <c r="N97" s="15"/>
    </row>
    <row r="98" spans="14:14" ht="13.8" x14ac:dyDescent="0.3">
      <c r="N98" s="15"/>
    </row>
    <row r="99" spans="14:14" ht="13.8" x14ac:dyDescent="0.3">
      <c r="N99" s="15"/>
    </row>
    <row r="100" spans="14:14" ht="13.8" x14ac:dyDescent="0.3">
      <c r="N100" s="15"/>
    </row>
    <row r="101" spans="14:14" ht="13.8" x14ac:dyDescent="0.3">
      <c r="N101" s="15"/>
    </row>
    <row r="102" spans="14:14" ht="13.8" x14ac:dyDescent="0.3">
      <c r="N102" s="15"/>
    </row>
    <row r="103" spans="14:14" ht="13.8" x14ac:dyDescent="0.3">
      <c r="N103" s="15"/>
    </row>
    <row r="104" spans="14:14" ht="13.8" x14ac:dyDescent="0.3">
      <c r="N104" s="15"/>
    </row>
    <row r="105" spans="14:14" ht="13.8" x14ac:dyDescent="0.3">
      <c r="N105" s="15"/>
    </row>
    <row r="106" spans="14:14" ht="13.8" x14ac:dyDescent="0.3">
      <c r="N106" s="15"/>
    </row>
    <row r="107" spans="14:14" ht="13.8" x14ac:dyDescent="0.3">
      <c r="N107" s="15"/>
    </row>
    <row r="108" spans="14:14" ht="13.8" x14ac:dyDescent="0.3">
      <c r="N108" s="15"/>
    </row>
    <row r="109" spans="14:14" ht="13.8" x14ac:dyDescent="0.3">
      <c r="N109" s="15"/>
    </row>
    <row r="110" spans="14:14" ht="13.8" x14ac:dyDescent="0.3">
      <c r="N110" s="15"/>
    </row>
    <row r="111" spans="14:14" ht="13.8" x14ac:dyDescent="0.3">
      <c r="N111" s="15"/>
    </row>
    <row r="112" spans="14:14" ht="13.8" x14ac:dyDescent="0.3">
      <c r="N112" s="15"/>
    </row>
    <row r="113" spans="14:14" ht="13.8" x14ac:dyDescent="0.3">
      <c r="N113" s="15"/>
    </row>
    <row r="114" spans="14:14" ht="13.8" x14ac:dyDescent="0.3">
      <c r="N114" s="15"/>
    </row>
    <row r="115" spans="14:14" ht="13.8" x14ac:dyDescent="0.3">
      <c r="N115" s="15"/>
    </row>
    <row r="116" spans="14:14" ht="13.8" x14ac:dyDescent="0.3">
      <c r="N116" s="15"/>
    </row>
    <row r="117" spans="14:14" ht="13.8" x14ac:dyDescent="0.3">
      <c r="N117" s="15"/>
    </row>
    <row r="118" spans="14:14" ht="13.8" x14ac:dyDescent="0.3">
      <c r="N118" s="15"/>
    </row>
    <row r="119" spans="14:14" ht="13.8" x14ac:dyDescent="0.3">
      <c r="N119" s="15"/>
    </row>
    <row r="120" spans="14:14" ht="13.8" x14ac:dyDescent="0.3">
      <c r="N120" s="15"/>
    </row>
    <row r="121" spans="14:14" ht="13.8" x14ac:dyDescent="0.3">
      <c r="N121" s="15"/>
    </row>
    <row r="122" spans="14:14" ht="13.8" x14ac:dyDescent="0.3">
      <c r="N122" s="15"/>
    </row>
    <row r="123" spans="14:14" ht="13.8" x14ac:dyDescent="0.3">
      <c r="N123" s="15"/>
    </row>
    <row r="124" spans="14:14" ht="13.8" x14ac:dyDescent="0.3">
      <c r="N124" s="15"/>
    </row>
    <row r="125" spans="14:14" ht="13.8" x14ac:dyDescent="0.3">
      <c r="N125" s="15"/>
    </row>
    <row r="126" spans="14:14" ht="13.8" x14ac:dyDescent="0.3">
      <c r="N126" s="15"/>
    </row>
    <row r="127" spans="14:14" ht="13.8" x14ac:dyDescent="0.3">
      <c r="N127" s="15"/>
    </row>
    <row r="128" spans="14:14" ht="13.8" x14ac:dyDescent="0.3">
      <c r="N128" s="15"/>
    </row>
    <row r="129" spans="14:14" ht="13.8" x14ac:dyDescent="0.3">
      <c r="N129" s="15"/>
    </row>
    <row r="130" spans="14:14" ht="13.8" x14ac:dyDescent="0.3">
      <c r="N130" s="15"/>
    </row>
    <row r="131" spans="14:14" ht="13.8" x14ac:dyDescent="0.3">
      <c r="N131" s="15"/>
    </row>
    <row r="132" spans="14:14" ht="13.8" x14ac:dyDescent="0.3">
      <c r="N132" s="15"/>
    </row>
    <row r="133" spans="14:14" ht="13.8" x14ac:dyDescent="0.3">
      <c r="N133" s="15"/>
    </row>
    <row r="134" spans="14:14" ht="13.8" x14ac:dyDescent="0.3">
      <c r="N134" s="15"/>
    </row>
    <row r="135" spans="14:14" ht="13.8" x14ac:dyDescent="0.3">
      <c r="N135" s="15"/>
    </row>
    <row r="136" spans="14:14" ht="13.8" x14ac:dyDescent="0.3">
      <c r="N136" s="15"/>
    </row>
    <row r="137" spans="14:14" ht="13.8" x14ac:dyDescent="0.3">
      <c r="N137" s="15"/>
    </row>
    <row r="138" spans="14:14" ht="13.8" x14ac:dyDescent="0.3">
      <c r="N138" s="15"/>
    </row>
    <row r="139" spans="14:14" ht="13.8" x14ac:dyDescent="0.3">
      <c r="N139" s="15"/>
    </row>
    <row r="140" spans="14:14" ht="13.8" x14ac:dyDescent="0.3">
      <c r="N140" s="15"/>
    </row>
    <row r="141" spans="14:14" ht="13.8" x14ac:dyDescent="0.3">
      <c r="N141" s="15"/>
    </row>
    <row r="142" spans="14:14" ht="13.8" x14ac:dyDescent="0.3">
      <c r="N142" s="15"/>
    </row>
    <row r="143" spans="14:14" ht="13.8" x14ac:dyDescent="0.3">
      <c r="N143" s="15"/>
    </row>
    <row r="144" spans="14:14" ht="13.8" x14ac:dyDescent="0.3">
      <c r="N144" s="15"/>
    </row>
    <row r="145" spans="14:14" ht="13.8" x14ac:dyDescent="0.3">
      <c r="N145" s="15"/>
    </row>
    <row r="146" spans="14:14" ht="13.8" x14ac:dyDescent="0.3">
      <c r="N146" s="15"/>
    </row>
    <row r="147" spans="14:14" ht="13.8" x14ac:dyDescent="0.3">
      <c r="N147" s="15"/>
    </row>
    <row r="148" spans="14:14" ht="13.8" x14ac:dyDescent="0.3">
      <c r="N148" s="15"/>
    </row>
    <row r="149" spans="14:14" ht="13.8" x14ac:dyDescent="0.3">
      <c r="N149" s="15"/>
    </row>
    <row r="150" spans="14:14" ht="13.8" x14ac:dyDescent="0.3">
      <c r="N150" s="15"/>
    </row>
    <row r="151" spans="14:14" ht="13.8" x14ac:dyDescent="0.3">
      <c r="N151" s="15"/>
    </row>
    <row r="152" spans="14:14" ht="13.8" x14ac:dyDescent="0.3">
      <c r="N152" s="15"/>
    </row>
    <row r="153" spans="14:14" ht="13.8" x14ac:dyDescent="0.3">
      <c r="N153" s="15"/>
    </row>
    <row r="154" spans="14:14" ht="13.8" x14ac:dyDescent="0.3">
      <c r="N154" s="15"/>
    </row>
    <row r="155" spans="14:14" ht="13.8" x14ac:dyDescent="0.3">
      <c r="N155" s="15"/>
    </row>
    <row r="156" spans="14:14" ht="13.8" x14ac:dyDescent="0.3">
      <c r="N156" s="15"/>
    </row>
    <row r="157" spans="14:14" ht="13.8" x14ac:dyDescent="0.3">
      <c r="N157" s="15"/>
    </row>
    <row r="158" spans="14:14" ht="13.8" x14ac:dyDescent="0.3">
      <c r="N158" s="15"/>
    </row>
    <row r="159" spans="14:14" ht="13.8" x14ac:dyDescent="0.3">
      <c r="N159" s="15"/>
    </row>
    <row r="160" spans="14:14" ht="13.8" x14ac:dyDescent="0.3">
      <c r="N160" s="15"/>
    </row>
    <row r="161" spans="14:14" ht="13.8" x14ac:dyDescent="0.3">
      <c r="N161" s="15"/>
    </row>
    <row r="162" spans="14:14" ht="13.8" x14ac:dyDescent="0.3">
      <c r="N162" s="15"/>
    </row>
    <row r="163" spans="14:14" ht="13.8" x14ac:dyDescent="0.3">
      <c r="N163" s="15"/>
    </row>
    <row r="164" spans="14:14" ht="13.8" x14ac:dyDescent="0.3">
      <c r="N164" s="15"/>
    </row>
    <row r="165" spans="14:14" ht="13.8" x14ac:dyDescent="0.3">
      <c r="N165" s="15"/>
    </row>
    <row r="166" spans="14:14" ht="13.8" x14ac:dyDescent="0.3">
      <c r="N166" s="15"/>
    </row>
    <row r="167" spans="14:14" ht="13.8" x14ac:dyDescent="0.3">
      <c r="N167" s="15"/>
    </row>
    <row r="168" spans="14:14" ht="13.8" x14ac:dyDescent="0.3">
      <c r="N168" s="15"/>
    </row>
    <row r="169" spans="14:14" ht="13.8" x14ac:dyDescent="0.3">
      <c r="N169" s="15"/>
    </row>
    <row r="170" spans="14:14" ht="13.8" x14ac:dyDescent="0.3">
      <c r="N170" s="15"/>
    </row>
    <row r="171" spans="14:14" ht="13.8" x14ac:dyDescent="0.3">
      <c r="N171" s="15"/>
    </row>
    <row r="172" spans="14:14" ht="13.8" x14ac:dyDescent="0.3">
      <c r="N172" s="15"/>
    </row>
    <row r="173" spans="14:14" ht="13.8" x14ac:dyDescent="0.3">
      <c r="N173" s="15"/>
    </row>
    <row r="174" spans="14:14" ht="13.8" x14ac:dyDescent="0.3">
      <c r="N174" s="15"/>
    </row>
    <row r="175" spans="14:14" ht="13.8" x14ac:dyDescent="0.3">
      <c r="N175" s="15"/>
    </row>
    <row r="176" spans="14:14" ht="13.8" x14ac:dyDescent="0.3">
      <c r="N176" s="15"/>
    </row>
    <row r="177" spans="14:14" ht="13.8" x14ac:dyDescent="0.3">
      <c r="N177" s="15"/>
    </row>
    <row r="178" spans="14:14" ht="13.8" x14ac:dyDescent="0.3">
      <c r="N178" s="15"/>
    </row>
    <row r="179" spans="14:14" ht="13.8" x14ac:dyDescent="0.3">
      <c r="N179" s="15"/>
    </row>
    <row r="180" spans="14:14" ht="13.8" x14ac:dyDescent="0.3">
      <c r="N180" s="15"/>
    </row>
    <row r="181" spans="14:14" ht="13.8" x14ac:dyDescent="0.3">
      <c r="N181" s="15"/>
    </row>
    <row r="182" spans="14:14" ht="13.8" x14ac:dyDescent="0.3">
      <c r="N182" s="15"/>
    </row>
    <row r="183" spans="14:14" ht="13.8" x14ac:dyDescent="0.3">
      <c r="N183" s="15"/>
    </row>
    <row r="184" spans="14:14" ht="13.8" x14ac:dyDescent="0.3">
      <c r="N184" s="15"/>
    </row>
    <row r="185" spans="14:14" ht="13.8" x14ac:dyDescent="0.3">
      <c r="N185" s="15"/>
    </row>
    <row r="186" spans="14:14" ht="13.8" x14ac:dyDescent="0.3">
      <c r="N186" s="15"/>
    </row>
    <row r="187" spans="14:14" ht="13.8" x14ac:dyDescent="0.3">
      <c r="N187" s="15"/>
    </row>
    <row r="188" spans="14:14" ht="13.8" x14ac:dyDescent="0.3">
      <c r="N188" s="15"/>
    </row>
    <row r="189" spans="14:14" ht="13.8" x14ac:dyDescent="0.3">
      <c r="N189" s="15"/>
    </row>
    <row r="190" spans="14:14" ht="13.8" x14ac:dyDescent="0.3">
      <c r="N190" s="15"/>
    </row>
    <row r="191" spans="14:14" ht="13.8" x14ac:dyDescent="0.3">
      <c r="N191" s="15"/>
    </row>
    <row r="192" spans="14:14" ht="13.8" x14ac:dyDescent="0.3">
      <c r="N192" s="15"/>
    </row>
    <row r="193" spans="14:14" ht="13.8" x14ac:dyDescent="0.3">
      <c r="N193" s="15"/>
    </row>
    <row r="194" spans="14:14" ht="13.8" x14ac:dyDescent="0.3">
      <c r="N194" s="15"/>
    </row>
    <row r="195" spans="14:14" ht="13.8" x14ac:dyDescent="0.3">
      <c r="N195" s="15"/>
    </row>
    <row r="196" spans="14:14" ht="13.8" x14ac:dyDescent="0.3">
      <c r="N196" s="15"/>
    </row>
    <row r="197" spans="14:14" ht="13.8" x14ac:dyDescent="0.3">
      <c r="N197" s="15"/>
    </row>
    <row r="198" spans="14:14" ht="13.8" x14ac:dyDescent="0.3">
      <c r="N198" s="15"/>
    </row>
    <row r="199" spans="14:14" ht="13.8" x14ac:dyDescent="0.3">
      <c r="N199" s="15"/>
    </row>
    <row r="200" spans="14:14" ht="13.8" x14ac:dyDescent="0.3">
      <c r="N200" s="15"/>
    </row>
    <row r="201" spans="14:14" ht="13.8" x14ac:dyDescent="0.3">
      <c r="N201" s="15"/>
    </row>
    <row r="202" spans="14:14" ht="13.8" x14ac:dyDescent="0.3">
      <c r="N202" s="15"/>
    </row>
    <row r="203" spans="14:14" ht="13.8" x14ac:dyDescent="0.3">
      <c r="N203" s="15"/>
    </row>
    <row r="204" spans="14:14" ht="13.8" x14ac:dyDescent="0.3">
      <c r="N204" s="15"/>
    </row>
    <row r="205" spans="14:14" ht="13.8" x14ac:dyDescent="0.3">
      <c r="N205" s="15"/>
    </row>
    <row r="206" spans="14:14" ht="13.8" x14ac:dyDescent="0.3">
      <c r="N206" s="15"/>
    </row>
    <row r="207" spans="14:14" ht="13.8" x14ac:dyDescent="0.3">
      <c r="N207" s="15"/>
    </row>
    <row r="208" spans="14:14" ht="13.8" x14ac:dyDescent="0.3">
      <c r="N208" s="15"/>
    </row>
    <row r="209" spans="14:14" ht="13.8" x14ac:dyDescent="0.3">
      <c r="N209" s="15"/>
    </row>
    <row r="210" spans="14:14" ht="13.8" x14ac:dyDescent="0.3">
      <c r="N210" s="15"/>
    </row>
    <row r="211" spans="14:14" ht="13.8" x14ac:dyDescent="0.3">
      <c r="N211" s="15"/>
    </row>
    <row r="212" spans="14:14" ht="13.8" x14ac:dyDescent="0.3">
      <c r="N212" s="15"/>
    </row>
    <row r="213" spans="14:14" ht="13.8" x14ac:dyDescent="0.3">
      <c r="N213" s="15"/>
    </row>
    <row r="214" spans="14:14" ht="13.8" x14ac:dyDescent="0.3">
      <c r="N214" s="15"/>
    </row>
    <row r="215" spans="14:14" ht="13.8" x14ac:dyDescent="0.3">
      <c r="N215" s="15"/>
    </row>
    <row r="216" spans="14:14" ht="13.8" x14ac:dyDescent="0.3">
      <c r="N216" s="15"/>
    </row>
    <row r="217" spans="14:14" ht="13.8" x14ac:dyDescent="0.3">
      <c r="N217" s="15"/>
    </row>
    <row r="218" spans="14:14" ht="13.8" x14ac:dyDescent="0.3">
      <c r="N218" s="15"/>
    </row>
    <row r="219" spans="14:14" ht="13.8" x14ac:dyDescent="0.3">
      <c r="N219" s="15"/>
    </row>
    <row r="220" spans="14:14" ht="13.8" x14ac:dyDescent="0.3">
      <c r="N220" s="15"/>
    </row>
    <row r="221" spans="14:14" ht="13.8" x14ac:dyDescent="0.3">
      <c r="N221" s="15"/>
    </row>
    <row r="222" spans="14:14" ht="13.8" x14ac:dyDescent="0.3">
      <c r="N222" s="15"/>
    </row>
    <row r="223" spans="14:14" ht="13.8" x14ac:dyDescent="0.3">
      <c r="N223" s="15"/>
    </row>
    <row r="224" spans="14:14" ht="13.8" x14ac:dyDescent="0.3">
      <c r="N224" s="15"/>
    </row>
    <row r="225" spans="14:14" ht="13.8" x14ac:dyDescent="0.3">
      <c r="N225" s="15"/>
    </row>
    <row r="226" spans="14:14" ht="13.8" x14ac:dyDescent="0.3">
      <c r="N226" s="15"/>
    </row>
    <row r="227" spans="14:14" ht="13.8" x14ac:dyDescent="0.3">
      <c r="N227" s="15"/>
    </row>
    <row r="228" spans="14:14" ht="13.8" x14ac:dyDescent="0.3">
      <c r="N228" s="15"/>
    </row>
    <row r="229" spans="14:14" ht="13.8" x14ac:dyDescent="0.3">
      <c r="N229" s="15"/>
    </row>
    <row r="230" spans="14:14" ht="13.8" x14ac:dyDescent="0.3">
      <c r="N230" s="15"/>
    </row>
    <row r="231" spans="14:14" ht="13.8" x14ac:dyDescent="0.3">
      <c r="N231" s="15"/>
    </row>
    <row r="232" spans="14:14" ht="13.8" x14ac:dyDescent="0.3">
      <c r="N232" s="15"/>
    </row>
    <row r="233" spans="14:14" ht="13.8" x14ac:dyDescent="0.3">
      <c r="N233" s="15"/>
    </row>
    <row r="234" spans="14:14" ht="13.8" x14ac:dyDescent="0.3">
      <c r="N234" s="15"/>
    </row>
    <row r="235" spans="14:14" ht="13.8" x14ac:dyDescent="0.3">
      <c r="N235" s="15"/>
    </row>
    <row r="236" spans="14:14" ht="13.8" x14ac:dyDescent="0.3">
      <c r="N236" s="15"/>
    </row>
    <row r="237" spans="14:14" ht="13.8" x14ac:dyDescent="0.3">
      <c r="N237" s="15"/>
    </row>
    <row r="238" spans="14:14" ht="13.8" x14ac:dyDescent="0.3">
      <c r="N238" s="15"/>
    </row>
    <row r="239" spans="14:14" ht="13.8" x14ac:dyDescent="0.3">
      <c r="N239" s="15"/>
    </row>
    <row r="240" spans="14:14" ht="13.8" x14ac:dyDescent="0.3">
      <c r="N240" s="15"/>
    </row>
    <row r="241" spans="14:14" ht="13.8" x14ac:dyDescent="0.3">
      <c r="N241" s="15"/>
    </row>
    <row r="242" spans="14:14" ht="13.8" x14ac:dyDescent="0.3">
      <c r="N242" s="15"/>
    </row>
    <row r="243" spans="14:14" ht="13.8" x14ac:dyDescent="0.3">
      <c r="N243" s="15"/>
    </row>
    <row r="244" spans="14:14" ht="13.8" x14ac:dyDescent="0.3">
      <c r="N244" s="15"/>
    </row>
    <row r="245" spans="14:14" ht="13.8" x14ac:dyDescent="0.3">
      <c r="N245" s="15"/>
    </row>
    <row r="246" spans="14:14" ht="13.8" x14ac:dyDescent="0.3">
      <c r="N246" s="15"/>
    </row>
    <row r="247" spans="14:14" ht="13.8" x14ac:dyDescent="0.3">
      <c r="N247" s="15"/>
    </row>
    <row r="248" spans="14:14" ht="13.8" x14ac:dyDescent="0.3">
      <c r="N248" s="15"/>
    </row>
    <row r="249" spans="14:14" ht="13.8" x14ac:dyDescent="0.3">
      <c r="N249" s="15"/>
    </row>
    <row r="250" spans="14:14" ht="13.8" x14ac:dyDescent="0.3">
      <c r="N250" s="15"/>
    </row>
    <row r="251" spans="14:14" ht="13.8" x14ac:dyDescent="0.3">
      <c r="N251" s="15"/>
    </row>
    <row r="252" spans="14:14" ht="13.8" x14ac:dyDescent="0.3">
      <c r="N252" s="15"/>
    </row>
    <row r="253" spans="14:14" ht="13.8" x14ac:dyDescent="0.3">
      <c r="N253" s="15"/>
    </row>
    <row r="254" spans="14:14" ht="13.8" x14ac:dyDescent="0.3">
      <c r="N254" s="15"/>
    </row>
    <row r="255" spans="14:14" ht="13.8" x14ac:dyDescent="0.3">
      <c r="N255" s="15"/>
    </row>
    <row r="256" spans="14:14" ht="13.8" x14ac:dyDescent="0.3">
      <c r="N256" s="15"/>
    </row>
    <row r="257" spans="14:14" ht="13.8" x14ac:dyDescent="0.3">
      <c r="N257" s="15"/>
    </row>
    <row r="258" spans="14:14" ht="13.8" x14ac:dyDescent="0.3">
      <c r="N258" s="15"/>
    </row>
    <row r="259" spans="14:14" ht="13.8" x14ac:dyDescent="0.3">
      <c r="N259" s="15"/>
    </row>
    <row r="260" spans="14:14" ht="13.8" x14ac:dyDescent="0.3">
      <c r="N260" s="15"/>
    </row>
    <row r="261" spans="14:14" ht="13.8" x14ac:dyDescent="0.3">
      <c r="N261" s="15"/>
    </row>
    <row r="262" spans="14:14" ht="13.8" x14ac:dyDescent="0.3">
      <c r="N262" s="15"/>
    </row>
    <row r="263" spans="14:14" ht="13.8" x14ac:dyDescent="0.3">
      <c r="N263" s="15"/>
    </row>
    <row r="264" spans="14:14" ht="13.8" x14ac:dyDescent="0.3">
      <c r="N264" s="15"/>
    </row>
    <row r="265" spans="14:14" ht="13.8" x14ac:dyDescent="0.3">
      <c r="N265" s="15"/>
    </row>
    <row r="266" spans="14:14" ht="13.8" x14ac:dyDescent="0.3">
      <c r="N266" s="15"/>
    </row>
    <row r="267" spans="14:14" ht="13.8" x14ac:dyDescent="0.3">
      <c r="N267" s="15"/>
    </row>
    <row r="268" spans="14:14" ht="13.8" x14ac:dyDescent="0.3">
      <c r="N268" s="15"/>
    </row>
    <row r="269" spans="14:14" ht="13.8" x14ac:dyDescent="0.3">
      <c r="N269" s="15"/>
    </row>
    <row r="270" spans="14:14" ht="13.8" x14ac:dyDescent="0.3">
      <c r="N270" s="15"/>
    </row>
    <row r="271" spans="14:14" ht="13.8" x14ac:dyDescent="0.3">
      <c r="N271" s="15"/>
    </row>
    <row r="272" spans="14:14" ht="13.8" x14ac:dyDescent="0.3">
      <c r="N272" s="15"/>
    </row>
    <row r="273" spans="14:14" ht="13.8" x14ac:dyDescent="0.3">
      <c r="N273" s="15"/>
    </row>
    <row r="274" spans="14:14" ht="13.8" x14ac:dyDescent="0.3">
      <c r="N274" s="15"/>
    </row>
    <row r="275" spans="14:14" ht="13.8" x14ac:dyDescent="0.3">
      <c r="N275" s="15"/>
    </row>
    <row r="276" spans="14:14" ht="13.8" x14ac:dyDescent="0.3">
      <c r="N276" s="15"/>
    </row>
    <row r="277" spans="14:14" ht="13.8" x14ac:dyDescent="0.3">
      <c r="N277" s="15"/>
    </row>
    <row r="278" spans="14:14" ht="13.8" x14ac:dyDescent="0.3">
      <c r="N278" s="15"/>
    </row>
    <row r="279" spans="14:14" ht="13.8" x14ac:dyDescent="0.3">
      <c r="N279" s="15"/>
    </row>
    <row r="280" spans="14:14" ht="13.8" x14ac:dyDescent="0.3">
      <c r="N280" s="15"/>
    </row>
    <row r="281" spans="14:14" ht="13.8" x14ac:dyDescent="0.3">
      <c r="N281" s="15"/>
    </row>
    <row r="282" spans="14:14" ht="13.8" x14ac:dyDescent="0.3">
      <c r="N282" s="15"/>
    </row>
    <row r="283" spans="14:14" ht="13.8" x14ac:dyDescent="0.3">
      <c r="N283" s="15"/>
    </row>
    <row r="284" spans="14:14" ht="13.8" x14ac:dyDescent="0.3">
      <c r="N284" s="15"/>
    </row>
    <row r="285" spans="14:14" ht="13.8" x14ac:dyDescent="0.3">
      <c r="N285" s="15"/>
    </row>
    <row r="286" spans="14:14" ht="13.8" x14ac:dyDescent="0.3">
      <c r="N286" s="15"/>
    </row>
    <row r="287" spans="14:14" ht="13.8" x14ac:dyDescent="0.3">
      <c r="N287" s="15"/>
    </row>
    <row r="288" spans="14:14" ht="13.8" x14ac:dyDescent="0.3">
      <c r="N288" s="15"/>
    </row>
    <row r="289" spans="14:14" ht="13.8" x14ac:dyDescent="0.3">
      <c r="N289" s="15"/>
    </row>
    <row r="290" spans="14:14" ht="13.8" x14ac:dyDescent="0.3">
      <c r="N290" s="15"/>
    </row>
    <row r="291" spans="14:14" ht="13.8" x14ac:dyDescent="0.3">
      <c r="N291" s="15"/>
    </row>
    <row r="292" spans="14:14" ht="13.8" x14ac:dyDescent="0.3">
      <c r="N292" s="15"/>
    </row>
    <row r="293" spans="14:14" ht="13.8" x14ac:dyDescent="0.3">
      <c r="N293" s="15"/>
    </row>
    <row r="294" spans="14:14" ht="13.8" x14ac:dyDescent="0.3">
      <c r="N294" s="15"/>
    </row>
    <row r="295" spans="14:14" ht="13.8" x14ac:dyDescent="0.3">
      <c r="N295" s="15"/>
    </row>
    <row r="296" spans="14:14" ht="13.8" x14ac:dyDescent="0.3">
      <c r="N296" s="15"/>
    </row>
    <row r="297" spans="14:14" ht="13.8" x14ac:dyDescent="0.3">
      <c r="N297" s="15"/>
    </row>
    <row r="298" spans="14:14" ht="13.8" x14ac:dyDescent="0.3">
      <c r="N298" s="15"/>
    </row>
    <row r="299" spans="14:14" ht="13.8" x14ac:dyDescent="0.3">
      <c r="N299" s="15"/>
    </row>
    <row r="300" spans="14:14" ht="13.8" x14ac:dyDescent="0.3">
      <c r="N300" s="15"/>
    </row>
    <row r="301" spans="14:14" ht="13.8" x14ac:dyDescent="0.3">
      <c r="N301" s="15"/>
    </row>
    <row r="302" spans="14:14" ht="13.8" x14ac:dyDescent="0.3">
      <c r="N302" s="15"/>
    </row>
    <row r="303" spans="14:14" ht="13.8" x14ac:dyDescent="0.3">
      <c r="N303" s="15"/>
    </row>
    <row r="304" spans="14:14" ht="13.8" x14ac:dyDescent="0.3">
      <c r="N304" s="15"/>
    </row>
    <row r="305" spans="14:14" ht="13.8" x14ac:dyDescent="0.3">
      <c r="N305" s="15"/>
    </row>
    <row r="306" spans="14:14" ht="13.8" x14ac:dyDescent="0.3">
      <c r="N306" s="15"/>
    </row>
    <row r="307" spans="14:14" ht="13.8" x14ac:dyDescent="0.3">
      <c r="N307" s="15"/>
    </row>
    <row r="308" spans="14:14" ht="13.8" x14ac:dyDescent="0.3">
      <c r="N308" s="15"/>
    </row>
    <row r="309" spans="14:14" ht="13.8" x14ac:dyDescent="0.3">
      <c r="N309" s="15"/>
    </row>
    <row r="310" spans="14:14" ht="13.8" x14ac:dyDescent="0.3">
      <c r="N310" s="15"/>
    </row>
    <row r="311" spans="14:14" ht="13.8" x14ac:dyDescent="0.3">
      <c r="N311" s="15"/>
    </row>
    <row r="312" spans="14:14" ht="13.8" x14ac:dyDescent="0.3">
      <c r="N312" s="15"/>
    </row>
    <row r="313" spans="14:14" ht="13.8" x14ac:dyDescent="0.3">
      <c r="N313" s="15"/>
    </row>
    <row r="314" spans="14:14" ht="13.8" x14ac:dyDescent="0.3">
      <c r="N314" s="15"/>
    </row>
    <row r="315" spans="14:14" ht="13.8" x14ac:dyDescent="0.3">
      <c r="N315" s="15"/>
    </row>
    <row r="316" spans="14:14" ht="13.8" x14ac:dyDescent="0.3">
      <c r="N316" s="15"/>
    </row>
    <row r="317" spans="14:14" ht="13.8" x14ac:dyDescent="0.3">
      <c r="N317" s="15"/>
    </row>
    <row r="318" spans="14:14" ht="13.8" x14ac:dyDescent="0.3">
      <c r="N318" s="15"/>
    </row>
    <row r="319" spans="14:14" ht="13.8" x14ac:dyDescent="0.3">
      <c r="N319" s="15"/>
    </row>
    <row r="320" spans="14:14" ht="13.8" x14ac:dyDescent="0.3">
      <c r="N320" s="15"/>
    </row>
    <row r="321" spans="14:14" ht="13.8" x14ac:dyDescent="0.3">
      <c r="N321" s="15"/>
    </row>
    <row r="322" spans="14:14" ht="13.8" x14ac:dyDescent="0.3">
      <c r="N322" s="15"/>
    </row>
    <row r="323" spans="14:14" ht="13.8" x14ac:dyDescent="0.3">
      <c r="N323" s="15"/>
    </row>
    <row r="324" spans="14:14" ht="13.8" x14ac:dyDescent="0.3">
      <c r="N324" s="15"/>
    </row>
    <row r="325" spans="14:14" ht="13.8" x14ac:dyDescent="0.3">
      <c r="N325" s="15"/>
    </row>
    <row r="326" spans="14:14" ht="13.8" x14ac:dyDescent="0.3">
      <c r="N326" s="15"/>
    </row>
    <row r="327" spans="14:14" ht="13.8" x14ac:dyDescent="0.3">
      <c r="N327" s="15"/>
    </row>
    <row r="328" spans="14:14" ht="13.8" x14ac:dyDescent="0.3">
      <c r="N328" s="15"/>
    </row>
    <row r="329" spans="14:14" ht="13.8" x14ac:dyDescent="0.3">
      <c r="N329" s="15"/>
    </row>
    <row r="330" spans="14:14" ht="13.8" x14ac:dyDescent="0.3">
      <c r="N330" s="15"/>
    </row>
    <row r="331" spans="14:14" ht="13.8" x14ac:dyDescent="0.3">
      <c r="N331" s="15"/>
    </row>
    <row r="332" spans="14:14" ht="13.8" x14ac:dyDescent="0.3">
      <c r="N332" s="15"/>
    </row>
    <row r="333" spans="14:14" ht="13.8" x14ac:dyDescent="0.3">
      <c r="N333" s="15"/>
    </row>
    <row r="334" spans="14:14" ht="13.8" x14ac:dyDescent="0.3">
      <c r="N334" s="15"/>
    </row>
    <row r="335" spans="14:14" ht="13.8" x14ac:dyDescent="0.3">
      <c r="N335" s="15"/>
    </row>
    <row r="336" spans="14:14" ht="13.8" x14ac:dyDescent="0.3">
      <c r="N336" s="15"/>
    </row>
    <row r="337" spans="14:14" ht="13.8" x14ac:dyDescent="0.3">
      <c r="N337" s="15"/>
    </row>
    <row r="338" spans="14:14" ht="13.8" x14ac:dyDescent="0.3">
      <c r="N338" s="15"/>
    </row>
    <row r="339" spans="14:14" ht="13.8" x14ac:dyDescent="0.3">
      <c r="N339" s="15"/>
    </row>
    <row r="340" spans="14:14" ht="13.8" x14ac:dyDescent="0.3">
      <c r="N340" s="15"/>
    </row>
    <row r="341" spans="14:14" ht="13.8" x14ac:dyDescent="0.3">
      <c r="N341" s="15"/>
    </row>
    <row r="342" spans="14:14" ht="13.8" x14ac:dyDescent="0.3">
      <c r="N342" s="15"/>
    </row>
    <row r="343" spans="14:14" ht="13.8" x14ac:dyDescent="0.3">
      <c r="N343" s="15"/>
    </row>
    <row r="344" spans="14:14" ht="13.8" x14ac:dyDescent="0.3">
      <c r="N344" s="15"/>
    </row>
    <row r="345" spans="14:14" ht="13.8" x14ac:dyDescent="0.3">
      <c r="N345" s="15"/>
    </row>
    <row r="346" spans="14:14" ht="13.8" x14ac:dyDescent="0.3">
      <c r="N346" s="15"/>
    </row>
    <row r="347" spans="14:14" ht="13.8" x14ac:dyDescent="0.3">
      <c r="N347" s="15"/>
    </row>
    <row r="348" spans="14:14" ht="13.8" x14ac:dyDescent="0.3">
      <c r="N348" s="15"/>
    </row>
    <row r="349" spans="14:14" ht="13.8" x14ac:dyDescent="0.3">
      <c r="N349" s="15"/>
    </row>
    <row r="350" spans="14:14" ht="13.8" x14ac:dyDescent="0.3">
      <c r="N350" s="15"/>
    </row>
    <row r="351" spans="14:14" ht="13.8" x14ac:dyDescent="0.3">
      <c r="N351" s="15"/>
    </row>
    <row r="352" spans="14:14" ht="13.8" x14ac:dyDescent="0.3">
      <c r="N352" s="15"/>
    </row>
    <row r="353" spans="14:14" ht="13.8" x14ac:dyDescent="0.3">
      <c r="N353" s="15"/>
    </row>
    <row r="354" spans="14:14" ht="13.8" x14ac:dyDescent="0.3">
      <c r="N354" s="15"/>
    </row>
    <row r="355" spans="14:14" ht="13.8" x14ac:dyDescent="0.3">
      <c r="N355" s="15"/>
    </row>
    <row r="356" spans="14:14" ht="13.8" x14ac:dyDescent="0.3">
      <c r="N356" s="15"/>
    </row>
    <row r="357" spans="14:14" ht="13.8" x14ac:dyDescent="0.3">
      <c r="N357" s="15"/>
    </row>
    <row r="358" spans="14:14" ht="13.8" x14ac:dyDescent="0.3">
      <c r="N358" s="15"/>
    </row>
    <row r="359" spans="14:14" ht="13.8" x14ac:dyDescent="0.3">
      <c r="N359" s="15"/>
    </row>
    <row r="360" spans="14:14" ht="13.8" x14ac:dyDescent="0.3">
      <c r="N360" s="15"/>
    </row>
    <row r="361" spans="14:14" ht="13.8" x14ac:dyDescent="0.3">
      <c r="N361" s="15"/>
    </row>
    <row r="362" spans="14:14" ht="13.8" x14ac:dyDescent="0.3">
      <c r="N362" s="15"/>
    </row>
    <row r="363" spans="14:14" ht="13.8" x14ac:dyDescent="0.3">
      <c r="N363" s="15"/>
    </row>
    <row r="364" spans="14:14" ht="13.8" x14ac:dyDescent="0.3">
      <c r="N364" s="15"/>
    </row>
    <row r="365" spans="14:14" ht="13.8" x14ac:dyDescent="0.3">
      <c r="N365" s="15"/>
    </row>
    <row r="366" spans="14:14" ht="13.8" x14ac:dyDescent="0.3">
      <c r="N366" s="15"/>
    </row>
    <row r="367" spans="14:14" ht="13.8" x14ac:dyDescent="0.3">
      <c r="N367" s="15"/>
    </row>
    <row r="368" spans="14:14" ht="13.8" x14ac:dyDescent="0.3">
      <c r="N368" s="15"/>
    </row>
    <row r="369" spans="14:14" ht="13.8" x14ac:dyDescent="0.3">
      <c r="N369" s="15"/>
    </row>
    <row r="370" spans="14:14" ht="13.8" x14ac:dyDescent="0.3">
      <c r="N370" s="15"/>
    </row>
    <row r="371" spans="14:14" ht="13.8" x14ac:dyDescent="0.3">
      <c r="N371" s="15"/>
    </row>
    <row r="372" spans="14:14" ht="13.8" x14ac:dyDescent="0.3">
      <c r="N372" s="15"/>
    </row>
    <row r="373" spans="14:14" ht="13.8" x14ac:dyDescent="0.3">
      <c r="N373" s="15"/>
    </row>
    <row r="374" spans="14:14" ht="13.8" x14ac:dyDescent="0.3">
      <c r="N374" s="15"/>
    </row>
    <row r="375" spans="14:14" ht="13.8" x14ac:dyDescent="0.3">
      <c r="N375" s="15"/>
    </row>
    <row r="376" spans="14:14" ht="13.8" x14ac:dyDescent="0.3">
      <c r="N376" s="15"/>
    </row>
    <row r="377" spans="14:14" ht="13.8" x14ac:dyDescent="0.3">
      <c r="N377" s="15"/>
    </row>
    <row r="378" spans="14:14" ht="13.8" x14ac:dyDescent="0.3">
      <c r="N378" s="15"/>
    </row>
    <row r="379" spans="14:14" ht="13.8" x14ac:dyDescent="0.3">
      <c r="N379" s="15"/>
    </row>
    <row r="380" spans="14:14" ht="13.8" x14ac:dyDescent="0.3">
      <c r="N380" s="15"/>
    </row>
    <row r="381" spans="14:14" ht="13.8" x14ac:dyDescent="0.3">
      <c r="N381" s="15"/>
    </row>
    <row r="382" spans="14:14" ht="13.8" x14ac:dyDescent="0.3">
      <c r="N382" s="15"/>
    </row>
    <row r="383" spans="14:14" ht="13.8" x14ac:dyDescent="0.3">
      <c r="N383" s="15"/>
    </row>
    <row r="384" spans="14:14" ht="13.8" x14ac:dyDescent="0.3">
      <c r="N384" s="15"/>
    </row>
    <row r="385" spans="14:14" ht="13.8" x14ac:dyDescent="0.3">
      <c r="N385" s="15"/>
    </row>
    <row r="386" spans="14:14" ht="13.8" x14ac:dyDescent="0.3">
      <c r="N386" s="15"/>
    </row>
    <row r="387" spans="14:14" ht="13.8" x14ac:dyDescent="0.3">
      <c r="N387" s="15"/>
    </row>
    <row r="388" spans="14:14" ht="13.8" x14ac:dyDescent="0.3">
      <c r="N388" s="15"/>
    </row>
    <row r="389" spans="14:14" ht="13.8" x14ac:dyDescent="0.3">
      <c r="N389" s="15"/>
    </row>
    <row r="390" spans="14:14" ht="13.8" x14ac:dyDescent="0.3">
      <c r="N390" s="15"/>
    </row>
    <row r="391" spans="14:14" ht="13.8" x14ac:dyDescent="0.3">
      <c r="N391" s="15"/>
    </row>
    <row r="392" spans="14:14" ht="13.8" x14ac:dyDescent="0.3">
      <c r="N392" s="15"/>
    </row>
    <row r="393" spans="14:14" ht="13.8" x14ac:dyDescent="0.3">
      <c r="N393" s="15"/>
    </row>
    <row r="394" spans="14:14" ht="13.8" x14ac:dyDescent="0.3">
      <c r="N394" s="15"/>
    </row>
    <row r="395" spans="14:14" ht="13.8" x14ac:dyDescent="0.3">
      <c r="N395" s="15"/>
    </row>
    <row r="396" spans="14:14" ht="13.8" x14ac:dyDescent="0.3">
      <c r="N396" s="15"/>
    </row>
    <row r="397" spans="14:14" ht="13.8" x14ac:dyDescent="0.3">
      <c r="N397" s="15"/>
    </row>
    <row r="398" spans="14:14" ht="13.8" x14ac:dyDescent="0.3">
      <c r="N398" s="15"/>
    </row>
    <row r="399" spans="14:14" ht="13.8" x14ac:dyDescent="0.3">
      <c r="N399" s="15"/>
    </row>
    <row r="400" spans="14:14" ht="13.8" x14ac:dyDescent="0.3">
      <c r="N400" s="15"/>
    </row>
    <row r="401" spans="14:14" ht="13.8" x14ac:dyDescent="0.3">
      <c r="N401" s="15"/>
    </row>
    <row r="402" spans="14:14" ht="13.8" x14ac:dyDescent="0.3">
      <c r="N402" s="15"/>
    </row>
    <row r="403" spans="14:14" ht="13.8" x14ac:dyDescent="0.3">
      <c r="N403" s="15"/>
    </row>
    <row r="404" spans="14:14" ht="13.8" x14ac:dyDescent="0.3">
      <c r="N404" s="15"/>
    </row>
    <row r="405" spans="14:14" ht="13.8" x14ac:dyDescent="0.3">
      <c r="N405" s="15"/>
    </row>
    <row r="406" spans="14:14" ht="13.8" x14ac:dyDescent="0.3">
      <c r="N406" s="15"/>
    </row>
    <row r="407" spans="14:14" ht="13.8" x14ac:dyDescent="0.3">
      <c r="N407" s="15"/>
    </row>
    <row r="408" spans="14:14" ht="13.8" x14ac:dyDescent="0.3">
      <c r="N408" s="15"/>
    </row>
    <row r="409" spans="14:14" ht="13.8" x14ac:dyDescent="0.3">
      <c r="N409" s="15"/>
    </row>
    <row r="410" spans="14:14" ht="13.8" x14ac:dyDescent="0.3">
      <c r="N410" s="15"/>
    </row>
    <row r="411" spans="14:14" ht="13.8" x14ac:dyDescent="0.3">
      <c r="N411" s="15"/>
    </row>
    <row r="412" spans="14:14" ht="13.8" x14ac:dyDescent="0.3">
      <c r="N412" s="15"/>
    </row>
    <row r="413" spans="14:14" ht="13.8" x14ac:dyDescent="0.3">
      <c r="N413" s="15"/>
    </row>
    <row r="414" spans="14:14" ht="13.8" x14ac:dyDescent="0.3">
      <c r="N414" s="15"/>
    </row>
    <row r="415" spans="14:14" ht="13.8" x14ac:dyDescent="0.3">
      <c r="N415" s="15"/>
    </row>
    <row r="416" spans="14:14" ht="13.8" x14ac:dyDescent="0.3">
      <c r="N416" s="15"/>
    </row>
    <row r="417" spans="14:14" ht="13.8" x14ac:dyDescent="0.3">
      <c r="N417" s="15"/>
    </row>
    <row r="418" spans="14:14" ht="13.8" x14ac:dyDescent="0.3">
      <c r="N418" s="15"/>
    </row>
    <row r="419" spans="14:14" ht="13.8" x14ac:dyDescent="0.3">
      <c r="N419" s="15"/>
    </row>
    <row r="420" spans="14:14" ht="13.8" x14ac:dyDescent="0.3">
      <c r="N420" s="15"/>
    </row>
    <row r="421" spans="14:14" ht="13.8" x14ac:dyDescent="0.3">
      <c r="N421" s="15"/>
    </row>
    <row r="422" spans="14:14" ht="13.8" x14ac:dyDescent="0.3">
      <c r="N422" s="15"/>
    </row>
    <row r="423" spans="14:14" ht="13.8" x14ac:dyDescent="0.3">
      <c r="N423" s="15"/>
    </row>
    <row r="424" spans="14:14" ht="13.8" x14ac:dyDescent="0.3">
      <c r="N424" s="15"/>
    </row>
    <row r="425" spans="14:14" ht="13.8" x14ac:dyDescent="0.3">
      <c r="N425" s="15"/>
    </row>
    <row r="426" spans="14:14" ht="13.8" x14ac:dyDescent="0.3">
      <c r="N426" s="15"/>
    </row>
    <row r="427" spans="14:14" ht="13.8" x14ac:dyDescent="0.3">
      <c r="N427" s="15"/>
    </row>
    <row r="428" spans="14:14" ht="13.8" x14ac:dyDescent="0.3">
      <c r="N428" s="15"/>
    </row>
    <row r="429" spans="14:14" ht="13.8" x14ac:dyDescent="0.3">
      <c r="N429" s="15"/>
    </row>
    <row r="430" spans="14:14" ht="13.8" x14ac:dyDescent="0.3">
      <c r="N430" s="15"/>
    </row>
    <row r="431" spans="14:14" ht="13.8" x14ac:dyDescent="0.3">
      <c r="N431" s="15"/>
    </row>
    <row r="432" spans="14:14" ht="13.8" x14ac:dyDescent="0.3">
      <c r="N432" s="15"/>
    </row>
    <row r="433" spans="14:14" ht="13.8" x14ac:dyDescent="0.3">
      <c r="N433" s="15"/>
    </row>
    <row r="434" spans="14:14" ht="13.8" x14ac:dyDescent="0.3">
      <c r="N434" s="15"/>
    </row>
    <row r="435" spans="14:14" ht="13.8" x14ac:dyDescent="0.3">
      <c r="N435" s="15"/>
    </row>
    <row r="436" spans="14:14" ht="13.8" x14ac:dyDescent="0.3">
      <c r="N436" s="15"/>
    </row>
    <row r="437" spans="14:14" ht="13.8" x14ac:dyDescent="0.3">
      <c r="N437" s="15"/>
    </row>
    <row r="438" spans="14:14" ht="13.8" x14ac:dyDescent="0.3">
      <c r="N438" s="15"/>
    </row>
    <row r="439" spans="14:14" ht="13.8" x14ac:dyDescent="0.3">
      <c r="N439" s="15"/>
    </row>
    <row r="440" spans="14:14" ht="13.8" x14ac:dyDescent="0.3">
      <c r="N440" s="15"/>
    </row>
    <row r="441" spans="14:14" ht="13.8" x14ac:dyDescent="0.3">
      <c r="N441" s="15"/>
    </row>
    <row r="442" spans="14:14" ht="13.8" x14ac:dyDescent="0.3">
      <c r="N442" s="15"/>
    </row>
    <row r="443" spans="14:14" ht="13.8" x14ac:dyDescent="0.3">
      <c r="N443" s="15"/>
    </row>
    <row r="444" spans="14:14" ht="13.8" x14ac:dyDescent="0.3">
      <c r="N444" s="15"/>
    </row>
    <row r="445" spans="14:14" ht="13.8" x14ac:dyDescent="0.3">
      <c r="N445" s="15"/>
    </row>
    <row r="446" spans="14:14" ht="13.8" x14ac:dyDescent="0.3">
      <c r="N446" s="15"/>
    </row>
    <row r="447" spans="14:14" ht="13.8" x14ac:dyDescent="0.3">
      <c r="N447" s="15"/>
    </row>
    <row r="448" spans="14:14" ht="13.8" x14ac:dyDescent="0.3">
      <c r="N448" s="15"/>
    </row>
    <row r="449" spans="14:14" ht="13.8" x14ac:dyDescent="0.3">
      <c r="N449" s="15"/>
    </row>
    <row r="450" spans="14:14" ht="13.8" x14ac:dyDescent="0.3">
      <c r="N450" s="15"/>
    </row>
    <row r="451" spans="14:14" ht="13.8" x14ac:dyDescent="0.3">
      <c r="N451" s="15"/>
    </row>
    <row r="452" spans="14:14" ht="13.8" x14ac:dyDescent="0.3">
      <c r="N452" s="15"/>
    </row>
    <row r="453" spans="14:14" ht="13.8" x14ac:dyDescent="0.3">
      <c r="N453" s="15"/>
    </row>
    <row r="454" spans="14:14" ht="13.8" x14ac:dyDescent="0.3">
      <c r="N454" s="15"/>
    </row>
    <row r="455" spans="14:14" ht="13.8" x14ac:dyDescent="0.3">
      <c r="N455" s="15"/>
    </row>
    <row r="456" spans="14:14" ht="13.8" x14ac:dyDescent="0.3">
      <c r="N456" s="15"/>
    </row>
    <row r="457" spans="14:14" ht="13.8" x14ac:dyDescent="0.3">
      <c r="N457" s="15"/>
    </row>
    <row r="458" spans="14:14" ht="13.8" x14ac:dyDescent="0.3">
      <c r="N458" s="15"/>
    </row>
    <row r="459" spans="14:14" ht="13.8" x14ac:dyDescent="0.3">
      <c r="N459" s="15"/>
    </row>
    <row r="460" spans="14:14" ht="13.8" x14ac:dyDescent="0.3">
      <c r="N460" s="15"/>
    </row>
    <row r="461" spans="14:14" ht="13.8" x14ac:dyDescent="0.3">
      <c r="N461" s="15"/>
    </row>
    <row r="462" spans="14:14" ht="13.8" x14ac:dyDescent="0.3">
      <c r="N462" s="15"/>
    </row>
    <row r="463" spans="14:14" ht="13.8" x14ac:dyDescent="0.3">
      <c r="N463" s="15"/>
    </row>
    <row r="464" spans="14:14" ht="13.8" x14ac:dyDescent="0.3">
      <c r="N464" s="15"/>
    </row>
    <row r="465" spans="14:14" ht="13.8" x14ac:dyDescent="0.3">
      <c r="N465" s="15"/>
    </row>
    <row r="466" spans="14:14" ht="13.8" x14ac:dyDescent="0.3">
      <c r="N466" s="15"/>
    </row>
    <row r="467" spans="14:14" ht="13.8" x14ac:dyDescent="0.3">
      <c r="N467" s="15"/>
    </row>
    <row r="468" spans="14:14" ht="13.8" x14ac:dyDescent="0.3">
      <c r="N468" s="15"/>
    </row>
    <row r="469" spans="14:14" ht="13.8" x14ac:dyDescent="0.3">
      <c r="N469" s="15"/>
    </row>
    <row r="470" spans="14:14" ht="13.8" x14ac:dyDescent="0.3">
      <c r="N470" s="15"/>
    </row>
    <row r="471" spans="14:14" ht="13.8" x14ac:dyDescent="0.3">
      <c r="N471" s="15"/>
    </row>
    <row r="472" spans="14:14" ht="13.8" x14ac:dyDescent="0.3">
      <c r="N472" s="15"/>
    </row>
    <row r="473" spans="14:14" ht="13.8" x14ac:dyDescent="0.3">
      <c r="N473" s="15"/>
    </row>
    <row r="474" spans="14:14" ht="13.8" x14ac:dyDescent="0.3">
      <c r="N474" s="15"/>
    </row>
    <row r="475" spans="14:14" ht="13.8" x14ac:dyDescent="0.3">
      <c r="N475" s="15"/>
    </row>
    <row r="476" spans="14:14" ht="13.8" x14ac:dyDescent="0.3">
      <c r="N476" s="15"/>
    </row>
    <row r="477" spans="14:14" ht="13.8" x14ac:dyDescent="0.3">
      <c r="N477" s="15"/>
    </row>
    <row r="478" spans="14:14" ht="13.8" x14ac:dyDescent="0.3">
      <c r="N478" s="15"/>
    </row>
    <row r="479" spans="14:14" ht="13.8" x14ac:dyDescent="0.3">
      <c r="N479" s="15"/>
    </row>
    <row r="480" spans="14:14" ht="13.8" x14ac:dyDescent="0.3">
      <c r="N480" s="15"/>
    </row>
    <row r="481" spans="14:14" ht="13.8" x14ac:dyDescent="0.3">
      <c r="N481" s="15"/>
    </row>
    <row r="482" spans="14:14" ht="13.8" x14ac:dyDescent="0.3">
      <c r="N482" s="15"/>
    </row>
    <row r="483" spans="14:14" ht="13.8" x14ac:dyDescent="0.3">
      <c r="N483" s="15"/>
    </row>
    <row r="484" spans="14:14" ht="13.8" x14ac:dyDescent="0.3">
      <c r="N484" s="15"/>
    </row>
    <row r="485" spans="14:14" ht="13.8" x14ac:dyDescent="0.3">
      <c r="N485" s="15"/>
    </row>
    <row r="486" spans="14:14" ht="13.8" x14ac:dyDescent="0.3">
      <c r="N486" s="15"/>
    </row>
    <row r="487" spans="14:14" ht="13.8" x14ac:dyDescent="0.3">
      <c r="N487" s="15"/>
    </row>
    <row r="488" spans="14:14" ht="13.8" x14ac:dyDescent="0.3">
      <c r="N488" s="15"/>
    </row>
    <row r="489" spans="14:14" ht="13.8" x14ac:dyDescent="0.3">
      <c r="N489" s="15"/>
    </row>
    <row r="490" spans="14:14" ht="13.8" x14ac:dyDescent="0.3">
      <c r="N490" s="15"/>
    </row>
    <row r="491" spans="14:14" ht="13.8" x14ac:dyDescent="0.3">
      <c r="N491" s="15"/>
    </row>
    <row r="492" spans="14:14" ht="13.8" x14ac:dyDescent="0.3">
      <c r="N492" s="15"/>
    </row>
    <row r="493" spans="14:14" ht="13.8" x14ac:dyDescent="0.3">
      <c r="N493" s="15"/>
    </row>
    <row r="494" spans="14:14" ht="13.8" x14ac:dyDescent="0.3">
      <c r="N494" s="15"/>
    </row>
    <row r="495" spans="14:14" ht="13.8" x14ac:dyDescent="0.3">
      <c r="N495" s="15"/>
    </row>
    <row r="496" spans="14:14" ht="13.8" x14ac:dyDescent="0.3">
      <c r="N496" s="15"/>
    </row>
    <row r="497" spans="14:14" ht="13.8" x14ac:dyDescent="0.3">
      <c r="N497" s="15"/>
    </row>
    <row r="498" spans="14:14" ht="13.8" x14ac:dyDescent="0.3">
      <c r="N498" s="15"/>
    </row>
    <row r="499" spans="14:14" ht="13.8" x14ac:dyDescent="0.3">
      <c r="N499" s="15"/>
    </row>
    <row r="500" spans="14:14" ht="13.8" x14ac:dyDescent="0.3">
      <c r="N500" s="15"/>
    </row>
    <row r="501" spans="14:14" ht="13.8" x14ac:dyDescent="0.3">
      <c r="N501" s="15"/>
    </row>
    <row r="502" spans="14:14" ht="13.8" x14ac:dyDescent="0.3">
      <c r="N502" s="15"/>
    </row>
    <row r="503" spans="14:14" ht="13.8" x14ac:dyDescent="0.3">
      <c r="N503" s="15"/>
    </row>
    <row r="504" spans="14:14" ht="13.8" x14ac:dyDescent="0.3">
      <c r="N504" s="15"/>
    </row>
    <row r="505" spans="14:14" ht="13.8" x14ac:dyDescent="0.3">
      <c r="N505" s="15"/>
    </row>
    <row r="506" spans="14:14" ht="13.8" x14ac:dyDescent="0.3">
      <c r="N506" s="15"/>
    </row>
    <row r="507" spans="14:14" ht="13.8" x14ac:dyDescent="0.3">
      <c r="N507" s="15"/>
    </row>
    <row r="508" spans="14:14" ht="13.8" x14ac:dyDescent="0.3">
      <c r="N508" s="15"/>
    </row>
    <row r="509" spans="14:14" ht="13.8" x14ac:dyDescent="0.3">
      <c r="N509" s="15"/>
    </row>
    <row r="510" spans="14:14" ht="13.8" x14ac:dyDescent="0.3">
      <c r="N510" s="15"/>
    </row>
    <row r="511" spans="14:14" ht="13.8" x14ac:dyDescent="0.3">
      <c r="N511" s="15"/>
    </row>
    <row r="512" spans="14:14" ht="13.8" x14ac:dyDescent="0.3">
      <c r="N512" s="15"/>
    </row>
    <row r="513" spans="14:14" ht="13.8" x14ac:dyDescent="0.3">
      <c r="N513" s="15"/>
    </row>
    <row r="514" spans="14:14" ht="13.8" x14ac:dyDescent="0.3">
      <c r="N514" s="15"/>
    </row>
    <row r="515" spans="14:14" ht="13.8" x14ac:dyDescent="0.3">
      <c r="N515" s="15"/>
    </row>
    <row r="516" spans="14:14" ht="13.8" x14ac:dyDescent="0.3">
      <c r="N516" s="15"/>
    </row>
    <row r="517" spans="14:14" ht="13.8" x14ac:dyDescent="0.3">
      <c r="N517" s="15"/>
    </row>
    <row r="518" spans="14:14" ht="13.8" x14ac:dyDescent="0.3">
      <c r="N518" s="15"/>
    </row>
    <row r="519" spans="14:14" ht="13.8" x14ac:dyDescent="0.3">
      <c r="N519" s="15"/>
    </row>
    <row r="520" spans="14:14" ht="13.8" x14ac:dyDescent="0.3">
      <c r="N520" s="15"/>
    </row>
    <row r="521" spans="14:14" ht="13.8" x14ac:dyDescent="0.3">
      <c r="N521" s="15"/>
    </row>
    <row r="522" spans="14:14" ht="13.8" x14ac:dyDescent="0.3">
      <c r="N522" s="15"/>
    </row>
    <row r="523" spans="14:14" ht="13.8" x14ac:dyDescent="0.3">
      <c r="N523" s="15"/>
    </row>
    <row r="524" spans="14:14" ht="13.8" x14ac:dyDescent="0.3">
      <c r="N524" s="15"/>
    </row>
    <row r="525" spans="14:14" ht="13.8" x14ac:dyDescent="0.3">
      <c r="N525" s="15"/>
    </row>
    <row r="526" spans="14:14" ht="13.8" x14ac:dyDescent="0.3">
      <c r="N526" s="15"/>
    </row>
    <row r="527" spans="14:14" ht="13.8" x14ac:dyDescent="0.3">
      <c r="N527" s="15"/>
    </row>
    <row r="528" spans="14:14" ht="13.8" x14ac:dyDescent="0.3">
      <c r="N528" s="15"/>
    </row>
    <row r="529" spans="14:14" ht="13.8" x14ac:dyDescent="0.3">
      <c r="N529" s="15"/>
    </row>
    <row r="530" spans="14:14" ht="13.8" x14ac:dyDescent="0.3">
      <c r="N530" s="15"/>
    </row>
    <row r="531" spans="14:14" ht="13.8" x14ac:dyDescent="0.3">
      <c r="N531" s="15"/>
    </row>
    <row r="532" spans="14:14" ht="13.8" x14ac:dyDescent="0.3">
      <c r="N532" s="15"/>
    </row>
    <row r="533" spans="14:14" ht="13.8" x14ac:dyDescent="0.3">
      <c r="N533" s="15"/>
    </row>
    <row r="534" spans="14:14" ht="13.8" x14ac:dyDescent="0.3">
      <c r="N534" s="15"/>
    </row>
    <row r="535" spans="14:14" ht="13.8" x14ac:dyDescent="0.3">
      <c r="N535" s="15"/>
    </row>
    <row r="536" spans="14:14" ht="13.8" x14ac:dyDescent="0.3">
      <c r="N536" s="15"/>
    </row>
    <row r="537" spans="14:14" ht="13.8" x14ac:dyDescent="0.3">
      <c r="N537" s="15"/>
    </row>
    <row r="538" spans="14:14" ht="13.8" x14ac:dyDescent="0.3">
      <c r="N538" s="15"/>
    </row>
    <row r="539" spans="14:14" ht="13.8" x14ac:dyDescent="0.3">
      <c r="N539" s="15"/>
    </row>
    <row r="540" spans="14:14" ht="13.8" x14ac:dyDescent="0.3">
      <c r="N540" s="15"/>
    </row>
    <row r="541" spans="14:14" ht="13.8" x14ac:dyDescent="0.3">
      <c r="N541" s="15"/>
    </row>
    <row r="542" spans="14:14" ht="13.8" x14ac:dyDescent="0.3">
      <c r="N542" s="15"/>
    </row>
    <row r="543" spans="14:14" ht="13.8" x14ac:dyDescent="0.3">
      <c r="N543" s="15"/>
    </row>
    <row r="544" spans="14:14" ht="13.8" x14ac:dyDescent="0.3">
      <c r="N544" s="15"/>
    </row>
    <row r="545" spans="14:14" ht="13.8" x14ac:dyDescent="0.3">
      <c r="N545" s="15"/>
    </row>
    <row r="546" spans="14:14" ht="13.8" x14ac:dyDescent="0.3">
      <c r="N546" s="15"/>
    </row>
    <row r="547" spans="14:14" ht="13.8" x14ac:dyDescent="0.3">
      <c r="N547" s="15"/>
    </row>
    <row r="548" spans="14:14" ht="13.8" x14ac:dyDescent="0.3">
      <c r="N548" s="15"/>
    </row>
    <row r="549" spans="14:14" ht="13.8" x14ac:dyDescent="0.3">
      <c r="N549" s="15"/>
    </row>
    <row r="550" spans="14:14" ht="13.8" x14ac:dyDescent="0.3">
      <c r="N550" s="15"/>
    </row>
    <row r="551" spans="14:14" ht="13.8" x14ac:dyDescent="0.3">
      <c r="N551" s="15"/>
    </row>
    <row r="552" spans="14:14" ht="13.8" x14ac:dyDescent="0.3">
      <c r="N552" s="15"/>
    </row>
    <row r="553" spans="14:14" ht="13.8" x14ac:dyDescent="0.3">
      <c r="N553" s="15"/>
    </row>
    <row r="554" spans="14:14" ht="13.8" x14ac:dyDescent="0.3">
      <c r="N554" s="15"/>
    </row>
    <row r="555" spans="14:14" ht="13.8" x14ac:dyDescent="0.3">
      <c r="N555" s="15"/>
    </row>
    <row r="556" spans="14:14" ht="13.8" x14ac:dyDescent="0.3">
      <c r="N556" s="15"/>
    </row>
    <row r="557" spans="14:14" ht="13.8" x14ac:dyDescent="0.3">
      <c r="N557" s="15"/>
    </row>
    <row r="558" spans="14:14" ht="13.8" x14ac:dyDescent="0.3">
      <c r="N558" s="15"/>
    </row>
    <row r="559" spans="14:14" ht="13.8" x14ac:dyDescent="0.3">
      <c r="N559" s="15"/>
    </row>
    <row r="560" spans="14:14" ht="13.8" x14ac:dyDescent="0.3">
      <c r="N560" s="15"/>
    </row>
    <row r="561" spans="14:14" ht="13.8" x14ac:dyDescent="0.3">
      <c r="N561" s="15"/>
    </row>
    <row r="562" spans="14:14" ht="13.8" x14ac:dyDescent="0.3">
      <c r="N562" s="15"/>
    </row>
    <row r="563" spans="14:14" ht="13.8" x14ac:dyDescent="0.3">
      <c r="N563" s="15"/>
    </row>
    <row r="564" spans="14:14" ht="13.8" x14ac:dyDescent="0.3">
      <c r="N564" s="15"/>
    </row>
    <row r="565" spans="14:14" ht="13.8" x14ac:dyDescent="0.3">
      <c r="N565" s="15"/>
    </row>
    <row r="566" spans="14:14" ht="13.8" x14ac:dyDescent="0.3">
      <c r="N566" s="15"/>
    </row>
    <row r="567" spans="14:14" ht="13.8" x14ac:dyDescent="0.3">
      <c r="N567" s="15"/>
    </row>
    <row r="568" spans="14:14" ht="13.8" x14ac:dyDescent="0.3">
      <c r="N568" s="15"/>
    </row>
    <row r="569" spans="14:14" ht="13.8" x14ac:dyDescent="0.3">
      <c r="N569" s="15"/>
    </row>
    <row r="570" spans="14:14" ht="13.8" x14ac:dyDescent="0.3">
      <c r="N570" s="15"/>
    </row>
    <row r="571" spans="14:14" ht="13.8" x14ac:dyDescent="0.3">
      <c r="N571" s="15"/>
    </row>
    <row r="572" spans="14:14" ht="13.8" x14ac:dyDescent="0.3">
      <c r="N572" s="15"/>
    </row>
    <row r="573" spans="14:14" ht="13.8" x14ac:dyDescent="0.3">
      <c r="N573" s="15"/>
    </row>
    <row r="574" spans="14:14" ht="13.8" x14ac:dyDescent="0.3">
      <c r="N574" s="15"/>
    </row>
    <row r="575" spans="14:14" ht="13.8" x14ac:dyDescent="0.3">
      <c r="N575" s="15"/>
    </row>
    <row r="576" spans="14:14" ht="13.8" x14ac:dyDescent="0.3">
      <c r="N576" s="15"/>
    </row>
    <row r="577" spans="14:14" ht="13.8" x14ac:dyDescent="0.3">
      <c r="N577" s="15"/>
    </row>
    <row r="578" spans="14:14" ht="13.8" x14ac:dyDescent="0.3">
      <c r="N578" s="15"/>
    </row>
    <row r="579" spans="14:14" ht="13.8" x14ac:dyDescent="0.3">
      <c r="N579" s="15"/>
    </row>
    <row r="580" spans="14:14" ht="13.8" x14ac:dyDescent="0.3">
      <c r="N580" s="15"/>
    </row>
    <row r="581" spans="14:14" ht="13.8" x14ac:dyDescent="0.3">
      <c r="N581" s="15"/>
    </row>
    <row r="582" spans="14:14" ht="13.8" x14ac:dyDescent="0.3">
      <c r="N582" s="15"/>
    </row>
    <row r="583" spans="14:14" ht="13.8" x14ac:dyDescent="0.3">
      <c r="N583" s="15"/>
    </row>
    <row r="584" spans="14:14" ht="13.8" x14ac:dyDescent="0.3">
      <c r="N584" s="15"/>
    </row>
    <row r="585" spans="14:14" ht="13.8" x14ac:dyDescent="0.3">
      <c r="N585" s="15"/>
    </row>
    <row r="586" spans="14:14" ht="13.8" x14ac:dyDescent="0.3">
      <c r="N586" s="15"/>
    </row>
    <row r="587" spans="14:14" ht="13.8" x14ac:dyDescent="0.3">
      <c r="N587" s="15"/>
    </row>
    <row r="588" spans="14:14" ht="13.8" x14ac:dyDescent="0.3">
      <c r="N588" s="15"/>
    </row>
    <row r="589" spans="14:14" ht="13.8" x14ac:dyDescent="0.3">
      <c r="N589" s="15"/>
    </row>
    <row r="590" spans="14:14" ht="13.8" x14ac:dyDescent="0.3">
      <c r="N590" s="15"/>
    </row>
    <row r="591" spans="14:14" ht="13.8" x14ac:dyDescent="0.3">
      <c r="N591" s="15"/>
    </row>
    <row r="592" spans="14:14" ht="13.8" x14ac:dyDescent="0.3">
      <c r="N592" s="15"/>
    </row>
    <row r="593" spans="14:14" ht="13.8" x14ac:dyDescent="0.3">
      <c r="N593" s="15"/>
    </row>
    <row r="594" spans="14:14" ht="13.8" x14ac:dyDescent="0.3">
      <c r="N594" s="15"/>
    </row>
    <row r="595" spans="14:14" ht="13.8" x14ac:dyDescent="0.3">
      <c r="N595" s="15"/>
    </row>
    <row r="596" spans="14:14" ht="13.8" x14ac:dyDescent="0.3">
      <c r="N596" s="15"/>
    </row>
    <row r="597" spans="14:14" ht="13.8" x14ac:dyDescent="0.3">
      <c r="N597" s="15"/>
    </row>
    <row r="598" spans="14:14" ht="13.8" x14ac:dyDescent="0.3">
      <c r="N598" s="15"/>
    </row>
    <row r="599" spans="14:14" ht="13.8" x14ac:dyDescent="0.3">
      <c r="N599" s="15"/>
    </row>
    <row r="600" spans="14:14" ht="13.8" x14ac:dyDescent="0.3">
      <c r="N600" s="15"/>
    </row>
    <row r="601" spans="14:14" ht="13.8" x14ac:dyDescent="0.3">
      <c r="N601" s="15"/>
    </row>
    <row r="602" spans="14:14" ht="13.8" x14ac:dyDescent="0.3">
      <c r="N602" s="15"/>
    </row>
    <row r="603" spans="14:14" ht="13.8" x14ac:dyDescent="0.3">
      <c r="N603" s="15"/>
    </row>
    <row r="604" spans="14:14" ht="13.8" x14ac:dyDescent="0.3">
      <c r="N604" s="15"/>
    </row>
    <row r="605" spans="14:14" ht="13.8" x14ac:dyDescent="0.3">
      <c r="N605" s="15"/>
    </row>
    <row r="606" spans="14:14" ht="13.8" x14ac:dyDescent="0.3">
      <c r="N606" s="15"/>
    </row>
    <row r="607" spans="14:14" ht="13.8" x14ac:dyDescent="0.3">
      <c r="N607" s="15"/>
    </row>
    <row r="608" spans="14:14" ht="13.8" x14ac:dyDescent="0.3">
      <c r="N608" s="15"/>
    </row>
    <row r="609" spans="14:14" ht="13.8" x14ac:dyDescent="0.3">
      <c r="N609" s="15"/>
    </row>
    <row r="610" spans="14:14" ht="13.8" x14ac:dyDescent="0.3">
      <c r="N610" s="15"/>
    </row>
    <row r="611" spans="14:14" ht="13.8" x14ac:dyDescent="0.3">
      <c r="N611" s="15"/>
    </row>
    <row r="612" spans="14:14" ht="13.8" x14ac:dyDescent="0.3">
      <c r="N612" s="15"/>
    </row>
    <row r="613" spans="14:14" ht="13.8" x14ac:dyDescent="0.3">
      <c r="N613" s="15"/>
    </row>
    <row r="614" spans="14:14" ht="13.8" x14ac:dyDescent="0.3">
      <c r="N614" s="15"/>
    </row>
    <row r="615" spans="14:14" ht="13.8" x14ac:dyDescent="0.3">
      <c r="N615" s="15"/>
    </row>
    <row r="616" spans="14:14" ht="13.8" x14ac:dyDescent="0.3">
      <c r="N616" s="15"/>
    </row>
    <row r="617" spans="14:14" ht="13.8" x14ac:dyDescent="0.3">
      <c r="N617" s="15"/>
    </row>
    <row r="618" spans="14:14" ht="13.8" x14ac:dyDescent="0.3">
      <c r="N618" s="15"/>
    </row>
    <row r="619" spans="14:14" ht="13.8" x14ac:dyDescent="0.3">
      <c r="N619" s="15"/>
    </row>
    <row r="620" spans="14:14" ht="13.8" x14ac:dyDescent="0.3">
      <c r="N620" s="15"/>
    </row>
    <row r="621" spans="14:14" ht="13.8" x14ac:dyDescent="0.3">
      <c r="N621" s="15"/>
    </row>
    <row r="622" spans="14:14" ht="13.8" x14ac:dyDescent="0.3">
      <c r="N622" s="15"/>
    </row>
    <row r="623" spans="14:14" ht="13.8" x14ac:dyDescent="0.3">
      <c r="N623" s="15"/>
    </row>
    <row r="624" spans="14:14" ht="13.8" x14ac:dyDescent="0.3">
      <c r="N624" s="15"/>
    </row>
    <row r="625" spans="14:14" ht="13.8" x14ac:dyDescent="0.3">
      <c r="N625" s="15"/>
    </row>
    <row r="626" spans="14:14" ht="13.8" x14ac:dyDescent="0.3">
      <c r="N626" s="15"/>
    </row>
    <row r="627" spans="14:14" ht="13.8" x14ac:dyDescent="0.3">
      <c r="N627" s="15"/>
    </row>
    <row r="628" spans="14:14" ht="13.8" x14ac:dyDescent="0.3">
      <c r="N628" s="15"/>
    </row>
    <row r="629" spans="14:14" ht="13.8" x14ac:dyDescent="0.3">
      <c r="N629" s="15"/>
    </row>
    <row r="630" spans="14:14" ht="13.8" x14ac:dyDescent="0.3">
      <c r="N630" s="15"/>
    </row>
    <row r="631" spans="14:14" ht="13.8" x14ac:dyDescent="0.3">
      <c r="N631" s="15"/>
    </row>
    <row r="632" spans="14:14" ht="13.8" x14ac:dyDescent="0.3">
      <c r="N632" s="15"/>
    </row>
    <row r="633" spans="14:14" ht="13.8" x14ac:dyDescent="0.3">
      <c r="N633" s="15"/>
    </row>
    <row r="634" spans="14:14" ht="13.8" x14ac:dyDescent="0.3">
      <c r="N634" s="15"/>
    </row>
    <row r="635" spans="14:14" ht="13.8" x14ac:dyDescent="0.3">
      <c r="N635" s="15"/>
    </row>
    <row r="636" spans="14:14" ht="13.8" x14ac:dyDescent="0.3">
      <c r="N636" s="15"/>
    </row>
    <row r="637" spans="14:14" ht="13.8" x14ac:dyDescent="0.3">
      <c r="N637" s="15"/>
    </row>
    <row r="638" spans="14:14" ht="13.8" x14ac:dyDescent="0.3">
      <c r="N638" s="15"/>
    </row>
    <row r="639" spans="14:14" ht="13.8" x14ac:dyDescent="0.3">
      <c r="N639" s="15"/>
    </row>
    <row r="640" spans="14:14" ht="13.8" x14ac:dyDescent="0.3">
      <c r="N640" s="15"/>
    </row>
    <row r="641" spans="14:14" ht="13.8" x14ac:dyDescent="0.3">
      <c r="N641" s="15"/>
    </row>
    <row r="642" spans="14:14" ht="13.8" x14ac:dyDescent="0.3">
      <c r="N642" s="15"/>
    </row>
    <row r="643" spans="14:14" ht="13.8" x14ac:dyDescent="0.3">
      <c r="N643" s="15"/>
    </row>
    <row r="644" spans="14:14" ht="13.8" x14ac:dyDescent="0.3">
      <c r="N644" s="15"/>
    </row>
    <row r="645" spans="14:14" ht="13.8" x14ac:dyDescent="0.3">
      <c r="N645" s="15"/>
    </row>
    <row r="646" spans="14:14" ht="13.8" x14ac:dyDescent="0.3">
      <c r="N646" s="15"/>
    </row>
    <row r="647" spans="14:14" ht="13.8" x14ac:dyDescent="0.3">
      <c r="N647" s="15"/>
    </row>
    <row r="648" spans="14:14" ht="13.8" x14ac:dyDescent="0.3">
      <c r="N648" s="15"/>
    </row>
    <row r="649" spans="14:14" ht="13.8" x14ac:dyDescent="0.3">
      <c r="N649" s="15"/>
    </row>
    <row r="650" spans="14:14" ht="13.8" x14ac:dyDescent="0.3">
      <c r="N650" s="15"/>
    </row>
    <row r="651" spans="14:14" ht="13.8" x14ac:dyDescent="0.3">
      <c r="N651" s="15"/>
    </row>
    <row r="652" spans="14:14" ht="13.8" x14ac:dyDescent="0.3">
      <c r="N652" s="15"/>
    </row>
    <row r="653" spans="14:14" ht="13.8" x14ac:dyDescent="0.3">
      <c r="N653" s="15"/>
    </row>
    <row r="654" spans="14:14" ht="13.8" x14ac:dyDescent="0.3">
      <c r="N654" s="15"/>
    </row>
    <row r="655" spans="14:14" ht="13.8" x14ac:dyDescent="0.3">
      <c r="N655" s="15"/>
    </row>
    <row r="656" spans="14:14" ht="13.8" x14ac:dyDescent="0.3">
      <c r="N656" s="15"/>
    </row>
    <row r="657" spans="14:14" ht="13.8" x14ac:dyDescent="0.3">
      <c r="N657" s="15"/>
    </row>
    <row r="658" spans="14:14" ht="13.8" x14ac:dyDescent="0.3">
      <c r="N658" s="15"/>
    </row>
    <row r="659" spans="14:14" ht="13.8" x14ac:dyDescent="0.3">
      <c r="N659" s="15"/>
    </row>
    <row r="660" spans="14:14" ht="13.8" x14ac:dyDescent="0.3">
      <c r="N660" s="15"/>
    </row>
    <row r="661" spans="14:14" ht="13.8" x14ac:dyDescent="0.3">
      <c r="N661" s="15"/>
    </row>
    <row r="662" spans="14:14" ht="13.8" x14ac:dyDescent="0.3">
      <c r="N662" s="15"/>
    </row>
    <row r="663" spans="14:14" ht="13.8" x14ac:dyDescent="0.3">
      <c r="N663" s="15"/>
    </row>
    <row r="664" spans="14:14" ht="13.8" x14ac:dyDescent="0.3">
      <c r="N664" s="15"/>
    </row>
    <row r="665" spans="14:14" ht="13.8" x14ac:dyDescent="0.3">
      <c r="N665" s="15"/>
    </row>
    <row r="666" spans="14:14" ht="13.8" x14ac:dyDescent="0.3">
      <c r="N666" s="15"/>
    </row>
    <row r="667" spans="14:14" ht="13.8" x14ac:dyDescent="0.3">
      <c r="N667" s="15"/>
    </row>
    <row r="668" spans="14:14" ht="13.8" x14ac:dyDescent="0.3">
      <c r="N668" s="15"/>
    </row>
    <row r="669" spans="14:14" ht="13.8" x14ac:dyDescent="0.3">
      <c r="N669" s="15"/>
    </row>
    <row r="670" spans="14:14" ht="13.8" x14ac:dyDescent="0.3">
      <c r="N670" s="15"/>
    </row>
    <row r="671" spans="14:14" ht="13.8" x14ac:dyDescent="0.3">
      <c r="N671" s="15"/>
    </row>
    <row r="672" spans="14:14" ht="13.8" x14ac:dyDescent="0.3">
      <c r="N672" s="15"/>
    </row>
    <row r="673" spans="14:14" ht="13.8" x14ac:dyDescent="0.3">
      <c r="N673" s="15"/>
    </row>
    <row r="674" spans="14:14" ht="13.8" x14ac:dyDescent="0.3">
      <c r="N674" s="15"/>
    </row>
    <row r="675" spans="14:14" ht="13.8" x14ac:dyDescent="0.3">
      <c r="N675" s="15"/>
    </row>
    <row r="676" spans="14:14" ht="13.8" x14ac:dyDescent="0.3">
      <c r="N676" s="15"/>
    </row>
    <row r="677" spans="14:14" ht="13.8" x14ac:dyDescent="0.3">
      <c r="N677" s="15"/>
    </row>
    <row r="678" spans="14:14" ht="13.8" x14ac:dyDescent="0.3">
      <c r="N678" s="15"/>
    </row>
    <row r="679" spans="14:14" ht="13.8" x14ac:dyDescent="0.3">
      <c r="N679" s="15"/>
    </row>
    <row r="680" spans="14:14" ht="13.8" x14ac:dyDescent="0.3">
      <c r="N680" s="15"/>
    </row>
    <row r="681" spans="14:14" ht="13.8" x14ac:dyDescent="0.3">
      <c r="N681" s="15"/>
    </row>
    <row r="682" spans="14:14" ht="13.8" x14ac:dyDescent="0.3">
      <c r="N682" s="15"/>
    </row>
    <row r="683" spans="14:14" ht="13.8" x14ac:dyDescent="0.3">
      <c r="N683" s="15"/>
    </row>
    <row r="684" spans="14:14" ht="13.8" x14ac:dyDescent="0.3">
      <c r="N684" s="15"/>
    </row>
    <row r="685" spans="14:14" ht="13.8" x14ac:dyDescent="0.3">
      <c r="N685" s="15"/>
    </row>
    <row r="686" spans="14:14" ht="13.8" x14ac:dyDescent="0.3">
      <c r="N686" s="15"/>
    </row>
    <row r="687" spans="14:14" ht="13.8" x14ac:dyDescent="0.3">
      <c r="N687" s="15"/>
    </row>
    <row r="688" spans="14:14" ht="13.8" x14ac:dyDescent="0.3">
      <c r="N688" s="15"/>
    </row>
    <row r="689" spans="14:14" ht="13.8" x14ac:dyDescent="0.3">
      <c r="N689" s="15"/>
    </row>
    <row r="690" spans="14:14" ht="13.8" x14ac:dyDescent="0.3">
      <c r="N690" s="15"/>
    </row>
    <row r="691" spans="14:14" ht="13.8" x14ac:dyDescent="0.3">
      <c r="N691" s="15"/>
    </row>
    <row r="692" spans="14:14" ht="13.8" x14ac:dyDescent="0.3">
      <c r="N692" s="15"/>
    </row>
    <row r="693" spans="14:14" ht="13.8" x14ac:dyDescent="0.3">
      <c r="N693" s="15"/>
    </row>
    <row r="694" spans="14:14" ht="13.8" x14ac:dyDescent="0.3">
      <c r="N694" s="15"/>
    </row>
    <row r="695" spans="14:14" ht="13.8" x14ac:dyDescent="0.3">
      <c r="N695" s="15"/>
    </row>
    <row r="696" spans="14:14" ht="13.8" x14ac:dyDescent="0.3">
      <c r="N696" s="15"/>
    </row>
    <row r="697" spans="14:14" ht="13.8" x14ac:dyDescent="0.3">
      <c r="N697" s="15"/>
    </row>
    <row r="698" spans="14:14" ht="13.8" x14ac:dyDescent="0.3">
      <c r="N698" s="15"/>
    </row>
    <row r="699" spans="14:14" ht="13.8" x14ac:dyDescent="0.3">
      <c r="N699" s="15"/>
    </row>
    <row r="700" spans="14:14" ht="13.8" x14ac:dyDescent="0.3">
      <c r="N700" s="15"/>
    </row>
    <row r="701" spans="14:14" ht="13.8" x14ac:dyDescent="0.3">
      <c r="N701" s="15"/>
    </row>
    <row r="702" spans="14:14" ht="13.8" x14ac:dyDescent="0.3">
      <c r="N702" s="15"/>
    </row>
    <row r="703" spans="14:14" ht="13.8" x14ac:dyDescent="0.3">
      <c r="N703" s="15"/>
    </row>
    <row r="704" spans="14:14" ht="13.8" x14ac:dyDescent="0.3">
      <c r="N704" s="15"/>
    </row>
    <row r="705" spans="14:14" ht="13.8" x14ac:dyDescent="0.3">
      <c r="N705" s="15"/>
    </row>
    <row r="706" spans="14:14" ht="13.8" x14ac:dyDescent="0.3">
      <c r="N706" s="15"/>
    </row>
    <row r="707" spans="14:14" ht="13.8" x14ac:dyDescent="0.3">
      <c r="N707" s="15"/>
    </row>
    <row r="708" spans="14:14" ht="13.8" x14ac:dyDescent="0.3">
      <c r="N708" s="15"/>
    </row>
    <row r="709" spans="14:14" ht="13.8" x14ac:dyDescent="0.3">
      <c r="N709" s="15"/>
    </row>
    <row r="710" spans="14:14" ht="13.8" x14ac:dyDescent="0.3">
      <c r="N710" s="15"/>
    </row>
    <row r="711" spans="14:14" ht="13.8" x14ac:dyDescent="0.3">
      <c r="N711" s="15"/>
    </row>
    <row r="712" spans="14:14" ht="13.8" x14ac:dyDescent="0.3">
      <c r="N712" s="15"/>
    </row>
    <row r="713" spans="14:14" ht="13.8" x14ac:dyDescent="0.3">
      <c r="N713" s="15"/>
    </row>
    <row r="714" spans="14:14" ht="13.8" x14ac:dyDescent="0.3">
      <c r="N714" s="15"/>
    </row>
    <row r="715" spans="14:14" ht="13.8" x14ac:dyDescent="0.3">
      <c r="N715" s="15"/>
    </row>
    <row r="716" spans="14:14" ht="13.8" x14ac:dyDescent="0.3">
      <c r="N716" s="15"/>
    </row>
    <row r="717" spans="14:14" ht="13.8" x14ac:dyDescent="0.3">
      <c r="N717" s="15"/>
    </row>
    <row r="718" spans="14:14" ht="13.8" x14ac:dyDescent="0.3">
      <c r="N718" s="15"/>
    </row>
    <row r="719" spans="14:14" ht="13.8" x14ac:dyDescent="0.3">
      <c r="N719" s="15"/>
    </row>
    <row r="720" spans="14:14" ht="13.8" x14ac:dyDescent="0.3">
      <c r="N720" s="15"/>
    </row>
    <row r="721" spans="14:14" ht="13.8" x14ac:dyDescent="0.3">
      <c r="N721" s="15"/>
    </row>
    <row r="722" spans="14:14" ht="13.8" x14ac:dyDescent="0.3">
      <c r="N722" s="15"/>
    </row>
    <row r="723" spans="14:14" ht="13.8" x14ac:dyDescent="0.3">
      <c r="N723" s="15"/>
    </row>
    <row r="724" spans="14:14" ht="13.8" x14ac:dyDescent="0.3">
      <c r="N724" s="15"/>
    </row>
    <row r="725" spans="14:14" ht="13.8" x14ac:dyDescent="0.3">
      <c r="N725" s="15"/>
    </row>
    <row r="726" spans="14:14" ht="13.8" x14ac:dyDescent="0.3">
      <c r="N726" s="15"/>
    </row>
    <row r="727" spans="14:14" ht="13.8" x14ac:dyDescent="0.3">
      <c r="N727" s="15"/>
    </row>
    <row r="728" spans="14:14" ht="13.8" x14ac:dyDescent="0.3">
      <c r="N728" s="15"/>
    </row>
    <row r="729" spans="14:14" ht="13.8" x14ac:dyDescent="0.3">
      <c r="N729" s="15"/>
    </row>
    <row r="730" spans="14:14" ht="13.8" x14ac:dyDescent="0.3">
      <c r="N730" s="15"/>
    </row>
    <row r="731" spans="14:14" ht="13.8" x14ac:dyDescent="0.3">
      <c r="N731" s="15"/>
    </row>
    <row r="732" spans="14:14" ht="13.8" x14ac:dyDescent="0.3">
      <c r="N732" s="15"/>
    </row>
    <row r="733" spans="14:14" ht="13.8" x14ac:dyDescent="0.3">
      <c r="N733" s="15"/>
    </row>
    <row r="734" spans="14:14" ht="13.8" x14ac:dyDescent="0.3">
      <c r="N734" s="15"/>
    </row>
    <row r="735" spans="14:14" ht="13.8" x14ac:dyDescent="0.3">
      <c r="N735" s="15"/>
    </row>
    <row r="736" spans="14:14" ht="13.8" x14ac:dyDescent="0.3">
      <c r="N736" s="15"/>
    </row>
    <row r="737" spans="14:14" ht="13.8" x14ac:dyDescent="0.3">
      <c r="N737" s="15"/>
    </row>
    <row r="738" spans="14:14" ht="13.8" x14ac:dyDescent="0.3">
      <c r="N738" s="15"/>
    </row>
    <row r="739" spans="14:14" ht="13.8" x14ac:dyDescent="0.3">
      <c r="N739" s="15"/>
    </row>
    <row r="740" spans="14:14" ht="13.8" x14ac:dyDescent="0.3">
      <c r="N740" s="15"/>
    </row>
    <row r="741" spans="14:14" ht="13.8" x14ac:dyDescent="0.3">
      <c r="N741" s="15"/>
    </row>
    <row r="742" spans="14:14" ht="13.8" x14ac:dyDescent="0.3">
      <c r="N742" s="15"/>
    </row>
    <row r="743" spans="14:14" ht="13.8" x14ac:dyDescent="0.3">
      <c r="N743" s="15"/>
    </row>
    <row r="744" spans="14:14" ht="13.8" x14ac:dyDescent="0.3">
      <c r="N744" s="15"/>
    </row>
    <row r="745" spans="14:14" ht="13.8" x14ac:dyDescent="0.3">
      <c r="N745" s="15"/>
    </row>
    <row r="746" spans="14:14" ht="13.8" x14ac:dyDescent="0.3">
      <c r="N746" s="15"/>
    </row>
    <row r="747" spans="14:14" ht="13.8" x14ac:dyDescent="0.3">
      <c r="N747" s="15"/>
    </row>
    <row r="748" spans="14:14" ht="13.8" x14ac:dyDescent="0.3">
      <c r="N748" s="15"/>
    </row>
    <row r="749" spans="14:14" ht="13.8" x14ac:dyDescent="0.3">
      <c r="N749" s="15"/>
    </row>
    <row r="750" spans="14:14" ht="13.8" x14ac:dyDescent="0.3">
      <c r="N750" s="15"/>
    </row>
    <row r="751" spans="14:14" ht="13.8" x14ac:dyDescent="0.3">
      <c r="N751" s="15"/>
    </row>
    <row r="752" spans="14:14" ht="13.8" x14ac:dyDescent="0.3">
      <c r="N752" s="15"/>
    </row>
    <row r="753" spans="14:14" ht="13.8" x14ac:dyDescent="0.3">
      <c r="N753" s="15"/>
    </row>
    <row r="754" spans="14:14" ht="13.8" x14ac:dyDescent="0.3">
      <c r="N754" s="15"/>
    </row>
    <row r="755" spans="14:14" ht="13.8" x14ac:dyDescent="0.3">
      <c r="N755" s="15"/>
    </row>
    <row r="756" spans="14:14" ht="13.8" x14ac:dyDescent="0.3">
      <c r="N756" s="15"/>
    </row>
    <row r="757" spans="14:14" ht="13.8" x14ac:dyDescent="0.3">
      <c r="N757" s="15"/>
    </row>
    <row r="758" spans="14:14" ht="13.8" x14ac:dyDescent="0.3">
      <c r="N758" s="15"/>
    </row>
    <row r="759" spans="14:14" ht="13.8" x14ac:dyDescent="0.3">
      <c r="N759" s="15"/>
    </row>
    <row r="760" spans="14:14" ht="13.8" x14ac:dyDescent="0.3">
      <c r="N760" s="15"/>
    </row>
    <row r="761" spans="14:14" ht="13.8" x14ac:dyDescent="0.3">
      <c r="N761" s="15"/>
    </row>
    <row r="762" spans="14:14" ht="13.8" x14ac:dyDescent="0.3">
      <c r="N762" s="15"/>
    </row>
    <row r="763" spans="14:14" ht="13.8" x14ac:dyDescent="0.3">
      <c r="N763" s="15"/>
    </row>
    <row r="764" spans="14:14" ht="13.8" x14ac:dyDescent="0.3">
      <c r="N764" s="15"/>
    </row>
    <row r="765" spans="14:14" ht="13.8" x14ac:dyDescent="0.3">
      <c r="N765" s="15"/>
    </row>
    <row r="766" spans="14:14" ht="13.8" x14ac:dyDescent="0.3">
      <c r="N766" s="15"/>
    </row>
    <row r="767" spans="14:14" ht="13.8" x14ac:dyDescent="0.3">
      <c r="N767" s="15"/>
    </row>
    <row r="768" spans="14:14" ht="13.8" x14ac:dyDescent="0.3">
      <c r="N768" s="15"/>
    </row>
    <row r="769" spans="14:14" ht="13.8" x14ac:dyDescent="0.3">
      <c r="N769" s="15"/>
    </row>
    <row r="770" spans="14:14" ht="13.8" x14ac:dyDescent="0.3">
      <c r="N770" s="15"/>
    </row>
    <row r="771" spans="14:14" ht="13.8" x14ac:dyDescent="0.3">
      <c r="N771" s="15"/>
    </row>
    <row r="772" spans="14:14" ht="13.8" x14ac:dyDescent="0.3">
      <c r="N772" s="15"/>
    </row>
    <row r="773" spans="14:14" ht="13.8" x14ac:dyDescent="0.3">
      <c r="N773" s="15"/>
    </row>
    <row r="774" spans="14:14" ht="13.8" x14ac:dyDescent="0.3">
      <c r="N774" s="15"/>
    </row>
    <row r="775" spans="14:14" ht="13.8" x14ac:dyDescent="0.3">
      <c r="N775" s="15"/>
    </row>
    <row r="776" spans="14:14" ht="13.8" x14ac:dyDescent="0.3">
      <c r="N776" s="15"/>
    </row>
    <row r="777" spans="14:14" ht="13.8" x14ac:dyDescent="0.3">
      <c r="N777" s="15"/>
    </row>
    <row r="778" spans="14:14" ht="13.8" x14ac:dyDescent="0.3">
      <c r="N778" s="15"/>
    </row>
    <row r="779" spans="14:14" ht="13.8" x14ac:dyDescent="0.3">
      <c r="N779" s="15"/>
    </row>
    <row r="780" spans="14:14" ht="13.8" x14ac:dyDescent="0.3">
      <c r="N780" s="15"/>
    </row>
    <row r="781" spans="14:14" ht="13.8" x14ac:dyDescent="0.3">
      <c r="N781" s="15"/>
    </row>
    <row r="782" spans="14:14" ht="13.8" x14ac:dyDescent="0.3">
      <c r="N782" s="15"/>
    </row>
    <row r="783" spans="14:14" ht="13.8" x14ac:dyDescent="0.3">
      <c r="N783" s="15"/>
    </row>
    <row r="784" spans="14:14" ht="13.8" x14ac:dyDescent="0.3">
      <c r="N784" s="15"/>
    </row>
    <row r="785" spans="14:14" ht="13.8" x14ac:dyDescent="0.3">
      <c r="N785" s="15"/>
    </row>
    <row r="786" spans="14:14" ht="13.8" x14ac:dyDescent="0.3">
      <c r="N786" s="15"/>
    </row>
    <row r="787" spans="14:14" ht="13.8" x14ac:dyDescent="0.3">
      <c r="N787" s="15"/>
    </row>
    <row r="788" spans="14:14" ht="13.8" x14ac:dyDescent="0.3">
      <c r="N788" s="15"/>
    </row>
    <row r="789" spans="14:14" ht="13.8" x14ac:dyDescent="0.3">
      <c r="N789" s="15"/>
    </row>
    <row r="790" spans="14:14" ht="13.8" x14ac:dyDescent="0.3">
      <c r="N790" s="15"/>
    </row>
    <row r="791" spans="14:14" ht="13.8" x14ac:dyDescent="0.3">
      <c r="N791" s="15"/>
    </row>
    <row r="792" spans="14:14" ht="13.8" x14ac:dyDescent="0.3">
      <c r="N792" s="15"/>
    </row>
    <row r="793" spans="14:14" ht="13.8" x14ac:dyDescent="0.3">
      <c r="N793" s="15"/>
    </row>
    <row r="794" spans="14:14" ht="13.8" x14ac:dyDescent="0.3">
      <c r="N794" s="15"/>
    </row>
    <row r="795" spans="14:14" ht="13.8" x14ac:dyDescent="0.3">
      <c r="N795" s="15"/>
    </row>
    <row r="796" spans="14:14" ht="13.8" x14ac:dyDescent="0.3">
      <c r="N796" s="15"/>
    </row>
    <row r="797" spans="14:14" ht="13.8" x14ac:dyDescent="0.3">
      <c r="N797" s="15"/>
    </row>
    <row r="798" spans="14:14" ht="13.8" x14ac:dyDescent="0.3">
      <c r="N798" s="15"/>
    </row>
    <row r="799" spans="14:14" ht="13.8" x14ac:dyDescent="0.3">
      <c r="N799" s="15"/>
    </row>
    <row r="800" spans="14:14" ht="13.8" x14ac:dyDescent="0.3">
      <c r="N800" s="15"/>
    </row>
    <row r="801" spans="14:14" ht="13.8" x14ac:dyDescent="0.3">
      <c r="N801" s="15"/>
    </row>
    <row r="802" spans="14:14" ht="13.8" x14ac:dyDescent="0.3">
      <c r="N802" s="15"/>
    </row>
    <row r="803" spans="14:14" ht="13.8" x14ac:dyDescent="0.3">
      <c r="N803" s="15"/>
    </row>
    <row r="804" spans="14:14" ht="13.8" x14ac:dyDescent="0.3">
      <c r="N804" s="15"/>
    </row>
    <row r="805" spans="14:14" ht="13.8" x14ac:dyDescent="0.3">
      <c r="N805" s="15"/>
    </row>
    <row r="806" spans="14:14" ht="13.8" x14ac:dyDescent="0.3">
      <c r="N806" s="15"/>
    </row>
    <row r="807" spans="14:14" ht="13.8" x14ac:dyDescent="0.3">
      <c r="N807" s="15"/>
    </row>
    <row r="808" spans="14:14" ht="13.8" x14ac:dyDescent="0.3">
      <c r="N808" s="15"/>
    </row>
    <row r="809" spans="14:14" ht="13.8" x14ac:dyDescent="0.3">
      <c r="N809" s="15"/>
    </row>
    <row r="810" spans="14:14" ht="13.8" x14ac:dyDescent="0.3">
      <c r="N810" s="15"/>
    </row>
    <row r="811" spans="14:14" ht="13.8" x14ac:dyDescent="0.3">
      <c r="N811" s="15"/>
    </row>
    <row r="812" spans="14:14" ht="13.8" x14ac:dyDescent="0.3">
      <c r="N812" s="15"/>
    </row>
    <row r="813" spans="14:14" ht="13.8" x14ac:dyDescent="0.3">
      <c r="N813" s="15"/>
    </row>
    <row r="814" spans="14:14" ht="13.8" x14ac:dyDescent="0.3">
      <c r="N814" s="15"/>
    </row>
    <row r="815" spans="14:14" ht="13.8" x14ac:dyDescent="0.3">
      <c r="N815" s="15"/>
    </row>
    <row r="816" spans="14:14" ht="13.8" x14ac:dyDescent="0.3">
      <c r="N816" s="15"/>
    </row>
    <row r="817" spans="14:14" ht="13.8" x14ac:dyDescent="0.3">
      <c r="N817" s="15"/>
    </row>
    <row r="818" spans="14:14" ht="13.8" x14ac:dyDescent="0.3">
      <c r="N818" s="15"/>
    </row>
    <row r="819" spans="14:14" ht="13.8" x14ac:dyDescent="0.3">
      <c r="N819" s="15"/>
    </row>
    <row r="820" spans="14:14" ht="13.8" x14ac:dyDescent="0.3">
      <c r="N820" s="15"/>
    </row>
    <row r="821" spans="14:14" ht="13.8" x14ac:dyDescent="0.3">
      <c r="N821" s="15"/>
    </row>
  </sheetData>
  <mergeCells count="19">
    <mergeCell ref="A28:H28"/>
    <mergeCell ref="A5:E5"/>
    <mergeCell ref="A6:H6"/>
    <mergeCell ref="A7:H7"/>
    <mergeCell ref="A8:H8"/>
    <mergeCell ref="A20:E20"/>
    <mergeCell ref="A21:H21"/>
    <mergeCell ref="A22:H22"/>
    <mergeCell ref="F5:H5"/>
    <mergeCell ref="A23:H23"/>
    <mergeCell ref="A24:H24"/>
    <mergeCell ref="A26:G26"/>
    <mergeCell ref="A27:G27"/>
    <mergeCell ref="A1:H1"/>
    <mergeCell ref="A2:H2"/>
    <mergeCell ref="A3:E3"/>
    <mergeCell ref="F3:H3"/>
    <mergeCell ref="A4:E4"/>
    <mergeCell ref="F4:H4"/>
  </mergeCells>
  <printOptions horizontalCentered="1"/>
  <pageMargins left="0.25" right="0.25" top="0.75" bottom="0.75" header="0" footer="0"/>
  <pageSetup paperSize="9" fitToHeight="0" pageOrder="overThenDown"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pageSetUpPr fitToPage="1"/>
  </sheetPr>
  <dimension ref="A1:Z820"/>
  <sheetViews>
    <sheetView workbookViewId="0"/>
  </sheetViews>
  <sheetFormatPr defaultColWidth="12.5546875" defaultRowHeight="15.75" customHeight="1" x14ac:dyDescent="0.25"/>
  <cols>
    <col min="1" max="1" width="5.5546875" customWidth="1"/>
    <col min="2" max="2" width="12.6640625" customWidth="1"/>
    <col min="3" max="3" width="51" customWidth="1"/>
    <col min="4" max="4" width="7.5546875" customWidth="1"/>
    <col min="5" max="5" width="7.109375" customWidth="1"/>
    <col min="6" max="6" width="16.44140625" customWidth="1"/>
    <col min="7" max="7" width="13" customWidth="1"/>
    <col min="8" max="8" width="15.88671875" customWidth="1"/>
    <col min="9" max="9" width="10" customWidth="1"/>
    <col min="10" max="11" width="12.33203125" customWidth="1"/>
    <col min="12" max="12" width="12.5546875" customWidth="1"/>
    <col min="13" max="13" width="12.33203125" customWidth="1"/>
    <col min="14" max="14" width="12.44140625" customWidth="1"/>
    <col min="15" max="16" width="11" customWidth="1"/>
    <col min="17" max="17" width="16.6640625" customWidth="1"/>
    <col min="18" max="26" width="11" customWidth="1"/>
  </cols>
  <sheetData>
    <row r="1" spans="1:26" ht="133.5" customHeight="1" x14ac:dyDescent="0.3">
      <c r="A1" s="94"/>
      <c r="B1" s="95"/>
      <c r="C1" s="95"/>
      <c r="D1" s="95"/>
      <c r="E1" s="95"/>
      <c r="F1" s="95"/>
      <c r="G1" s="95"/>
      <c r="H1" s="95"/>
      <c r="N1" s="15"/>
    </row>
    <row r="2" spans="1:26" ht="65.25" customHeight="1" x14ac:dyDescent="0.25">
      <c r="A2" s="108" t="s">
        <v>252</v>
      </c>
      <c r="B2" s="95"/>
      <c r="C2" s="95"/>
      <c r="D2" s="95"/>
      <c r="E2" s="95"/>
      <c r="F2" s="95"/>
      <c r="G2" s="95"/>
      <c r="H2" s="95"/>
      <c r="I2" s="1"/>
      <c r="J2" s="1"/>
      <c r="K2" s="1"/>
      <c r="L2" s="1"/>
      <c r="M2" s="1"/>
      <c r="N2" s="1"/>
      <c r="O2" s="1"/>
      <c r="P2" s="1"/>
      <c r="Q2" s="1"/>
    </row>
    <row r="3" spans="1:26" ht="13.8" x14ac:dyDescent="0.3">
      <c r="A3" s="97" t="s">
        <v>238</v>
      </c>
      <c r="B3" s="95"/>
      <c r="C3" s="95"/>
      <c r="D3" s="95"/>
      <c r="E3" s="95"/>
      <c r="F3" s="97" t="s">
        <v>1</v>
      </c>
      <c r="G3" s="95"/>
      <c r="H3" s="95"/>
      <c r="I3" s="3"/>
      <c r="J3" s="3"/>
      <c r="K3" s="3"/>
      <c r="L3" s="3"/>
      <c r="M3" s="3"/>
      <c r="N3" s="3"/>
      <c r="O3" s="3"/>
      <c r="P3" s="3"/>
      <c r="Q3" s="3"/>
      <c r="R3" s="4"/>
      <c r="S3" s="4"/>
      <c r="T3" s="4"/>
      <c r="U3" s="4"/>
      <c r="V3" s="4"/>
      <c r="W3" s="4"/>
      <c r="X3" s="4"/>
      <c r="Y3" s="4"/>
      <c r="Z3" s="4"/>
    </row>
    <row r="4" spans="1:26" ht="33.75" customHeight="1" x14ac:dyDescent="0.3">
      <c r="A4" s="97" t="s">
        <v>239</v>
      </c>
      <c r="B4" s="95"/>
      <c r="C4" s="95"/>
      <c r="D4" s="95"/>
      <c r="E4" s="95"/>
      <c r="F4" s="97" t="s">
        <v>3</v>
      </c>
      <c r="G4" s="95"/>
      <c r="H4" s="95"/>
      <c r="I4" s="3"/>
      <c r="J4" s="3"/>
      <c r="K4" s="3"/>
      <c r="L4" s="3"/>
      <c r="M4" s="3"/>
      <c r="N4" s="3"/>
      <c r="O4" s="3"/>
      <c r="P4" s="3"/>
      <c r="Q4" s="3"/>
      <c r="R4" s="4"/>
      <c r="S4" s="4"/>
      <c r="T4" s="4"/>
      <c r="U4" s="4"/>
      <c r="V4" s="4"/>
      <c r="W4" s="4"/>
      <c r="X4" s="4"/>
      <c r="Y4" s="4"/>
      <c r="Z4" s="4"/>
    </row>
    <row r="5" spans="1:26" ht="24.75" customHeight="1" x14ac:dyDescent="0.3">
      <c r="A5" s="97" t="s">
        <v>240</v>
      </c>
      <c r="B5" s="95"/>
      <c r="C5" s="95"/>
      <c r="D5" s="95"/>
      <c r="E5" s="95"/>
      <c r="F5" s="97" t="s">
        <v>4</v>
      </c>
      <c r="G5" s="95"/>
      <c r="H5" s="95"/>
      <c r="I5" s="3"/>
      <c r="J5" s="3"/>
      <c r="K5" s="3"/>
      <c r="L5" s="3"/>
      <c r="M5" s="3"/>
      <c r="N5" s="3"/>
      <c r="O5" s="3"/>
      <c r="P5" s="3"/>
      <c r="Q5" s="3"/>
      <c r="R5" s="4"/>
      <c r="S5" s="4"/>
      <c r="T5" s="4"/>
      <c r="U5" s="4"/>
      <c r="V5" s="4"/>
      <c r="W5" s="4"/>
      <c r="X5" s="4"/>
      <c r="Y5" s="4"/>
      <c r="Z5" s="4"/>
    </row>
    <row r="6" spans="1:26" ht="24.75" customHeight="1" x14ac:dyDescent="0.3">
      <c r="A6" s="100" t="s">
        <v>45</v>
      </c>
      <c r="B6" s="95"/>
      <c r="C6" s="95"/>
      <c r="D6" s="95"/>
      <c r="E6" s="95"/>
      <c r="F6" s="95"/>
      <c r="G6" s="95"/>
      <c r="H6" s="95"/>
      <c r="I6" s="3"/>
      <c r="J6" s="3"/>
      <c r="K6" s="3"/>
      <c r="L6" s="3"/>
      <c r="M6" s="3"/>
      <c r="N6" s="3"/>
      <c r="O6" s="3"/>
      <c r="P6" s="3"/>
      <c r="Q6" s="3"/>
      <c r="R6" s="4"/>
      <c r="S6" s="4"/>
      <c r="T6" s="4"/>
      <c r="U6" s="4"/>
      <c r="V6" s="4"/>
      <c r="W6" s="4"/>
      <c r="X6" s="4"/>
      <c r="Y6" s="4"/>
      <c r="Z6" s="4"/>
    </row>
    <row r="7" spans="1:26" ht="24.75" customHeight="1" x14ac:dyDescent="0.3">
      <c r="A7" s="97"/>
      <c r="B7" s="95"/>
      <c r="C7" s="95"/>
      <c r="D7" s="95"/>
      <c r="E7" s="95"/>
      <c r="F7" s="95"/>
      <c r="G7" s="95"/>
      <c r="H7" s="95"/>
      <c r="I7" s="3"/>
      <c r="J7" s="3"/>
      <c r="K7" s="3"/>
      <c r="L7" s="3"/>
      <c r="M7" s="3"/>
      <c r="N7" s="3"/>
      <c r="O7" s="17" t="s">
        <v>241</v>
      </c>
      <c r="P7" s="22">
        <v>1000000</v>
      </c>
      <c r="R7" s="4"/>
      <c r="S7" s="4"/>
      <c r="T7" s="4"/>
      <c r="U7" s="4"/>
      <c r="V7" s="4"/>
      <c r="W7" s="4"/>
      <c r="X7" s="4"/>
      <c r="Y7" s="4"/>
      <c r="Z7" s="4"/>
    </row>
    <row r="8" spans="1:26" ht="24" customHeight="1" x14ac:dyDescent="0.3">
      <c r="A8" s="101"/>
      <c r="B8" s="102"/>
      <c r="C8" s="102"/>
      <c r="D8" s="102"/>
      <c r="E8" s="102"/>
      <c r="F8" s="102"/>
      <c r="G8" s="102"/>
      <c r="H8" s="103"/>
      <c r="I8" s="10"/>
      <c r="J8" s="9"/>
      <c r="K8" s="9"/>
      <c r="L8" s="9"/>
      <c r="M8" s="9"/>
      <c r="N8" s="16"/>
      <c r="O8" s="17" t="s">
        <v>47</v>
      </c>
      <c r="P8" s="18">
        <f>120000*4+500000</f>
        <v>980000</v>
      </c>
      <c r="Q8" s="3"/>
      <c r="R8" s="10"/>
      <c r="S8" s="10"/>
      <c r="T8" s="10"/>
      <c r="U8" s="10"/>
      <c r="V8" s="10"/>
      <c r="W8" s="10"/>
      <c r="X8" s="10"/>
      <c r="Y8" s="10"/>
      <c r="Z8" s="10"/>
    </row>
    <row r="9" spans="1:26" ht="36" customHeight="1" x14ac:dyDescent="0.3">
      <c r="A9" s="19" t="s">
        <v>5</v>
      </c>
      <c r="B9" s="19" t="s">
        <v>48</v>
      </c>
      <c r="C9" s="19" t="s">
        <v>49</v>
      </c>
      <c r="D9" s="19" t="s">
        <v>50</v>
      </c>
      <c r="E9" s="19" t="s">
        <v>6</v>
      </c>
      <c r="F9" s="19" t="s">
        <v>7</v>
      </c>
      <c r="G9" s="19" t="s">
        <v>51</v>
      </c>
      <c r="H9" s="19" t="s">
        <v>52</v>
      </c>
      <c r="I9" s="20"/>
      <c r="J9" s="19" t="s">
        <v>53</v>
      </c>
      <c r="K9" s="19" t="s">
        <v>51</v>
      </c>
      <c r="L9" s="19" t="s">
        <v>54</v>
      </c>
      <c r="M9" s="19" t="s">
        <v>55</v>
      </c>
      <c r="N9" s="21"/>
      <c r="O9" s="17" t="s">
        <v>56</v>
      </c>
      <c r="P9" s="22"/>
      <c r="Q9" s="23"/>
      <c r="R9" s="20"/>
      <c r="S9" s="20"/>
      <c r="T9" s="20"/>
      <c r="U9" s="20"/>
      <c r="V9" s="20"/>
      <c r="W9" s="20"/>
      <c r="X9" s="20"/>
      <c r="Y9" s="20"/>
      <c r="Z9" s="20"/>
    </row>
    <row r="10" spans="1:26" ht="31.2" x14ac:dyDescent="0.3">
      <c r="A10" s="7">
        <v>1</v>
      </c>
      <c r="B10" s="33" t="s">
        <v>8</v>
      </c>
      <c r="C10" s="25" t="s">
        <v>253</v>
      </c>
      <c r="D10" s="7" t="s">
        <v>9</v>
      </c>
      <c r="E10" s="13">
        <v>1</v>
      </c>
      <c r="F10" s="13">
        <v>4350000</v>
      </c>
      <c r="G10" s="13">
        <f t="shared" ref="G10:G18" si="0">E10*F10</f>
        <v>4350000</v>
      </c>
      <c r="H10" s="26" t="s">
        <v>10</v>
      </c>
      <c r="I10" s="13"/>
      <c r="J10" s="9">
        <v>4123000</v>
      </c>
      <c r="K10" s="9">
        <f t="shared" ref="K10:K18" si="1">J10*E10</f>
        <v>4123000</v>
      </c>
      <c r="L10" s="9">
        <f t="shared" ref="L10:M10" si="2">F10-J10</f>
        <v>227000</v>
      </c>
      <c r="M10" s="9">
        <f t="shared" si="2"/>
        <v>227000</v>
      </c>
      <c r="N10" s="16">
        <f t="shared" ref="N10:N19" si="3">M10/G10</f>
        <v>5.2183908045977015E-2</v>
      </c>
      <c r="O10" s="17" t="s">
        <v>58</v>
      </c>
      <c r="P10" s="22">
        <f>SUM(P8:P9)</f>
        <v>980000</v>
      </c>
      <c r="Q10" s="27">
        <f>P10/G19</f>
        <v>4.6357615894039736E-2</v>
      </c>
      <c r="R10" s="10"/>
      <c r="S10" s="10"/>
      <c r="T10" s="10"/>
      <c r="U10" s="10"/>
      <c r="V10" s="10"/>
      <c r="W10" s="10"/>
      <c r="X10" s="10"/>
      <c r="Y10" s="10"/>
      <c r="Z10" s="10"/>
    </row>
    <row r="11" spans="1:26" ht="31.2" x14ac:dyDescent="0.3">
      <c r="A11" s="7">
        <f t="shared" ref="A11:A18" si="4">A10+1</f>
        <v>2</v>
      </c>
      <c r="B11" s="33" t="s">
        <v>187</v>
      </c>
      <c r="C11" s="25" t="s">
        <v>254</v>
      </c>
      <c r="D11" s="7" t="s">
        <v>9</v>
      </c>
      <c r="E11" s="13">
        <v>1</v>
      </c>
      <c r="F11" s="13">
        <v>1180000</v>
      </c>
      <c r="G11" s="13">
        <f t="shared" si="0"/>
        <v>1180000</v>
      </c>
      <c r="H11" s="26" t="s">
        <v>20</v>
      </c>
      <c r="I11" s="13"/>
      <c r="J11" s="9">
        <v>1060000</v>
      </c>
      <c r="K11" s="9">
        <f t="shared" si="1"/>
        <v>1060000</v>
      </c>
      <c r="L11" s="9">
        <f t="shared" ref="L11:M11" si="5">F11-J11</f>
        <v>120000</v>
      </c>
      <c r="M11" s="9">
        <f t="shared" si="5"/>
        <v>120000</v>
      </c>
      <c r="N11" s="16">
        <f t="shared" si="3"/>
        <v>0.10169491525423729</v>
      </c>
      <c r="O11" s="17" t="s">
        <v>62</v>
      </c>
      <c r="P11" s="22">
        <f>M19-P10</f>
        <v>792000</v>
      </c>
      <c r="Q11" s="27">
        <f>P11/G19</f>
        <v>3.7464522232734151E-2</v>
      </c>
      <c r="R11" s="10"/>
      <c r="S11" s="10"/>
      <c r="T11" s="10"/>
      <c r="U11" s="10"/>
      <c r="V11" s="10"/>
      <c r="W11" s="10"/>
      <c r="X11" s="10"/>
      <c r="Y11" s="10"/>
      <c r="Z11" s="10"/>
    </row>
    <row r="12" spans="1:26" ht="15.6" x14ac:dyDescent="0.3">
      <c r="A12" s="7">
        <f t="shared" si="4"/>
        <v>3</v>
      </c>
      <c r="B12" s="33" t="s">
        <v>59</v>
      </c>
      <c r="C12" s="25" t="s">
        <v>255</v>
      </c>
      <c r="D12" s="7" t="s">
        <v>9</v>
      </c>
      <c r="E12" s="13">
        <v>1</v>
      </c>
      <c r="F12" s="13">
        <v>2650000</v>
      </c>
      <c r="G12" s="13">
        <f t="shared" si="0"/>
        <v>2650000</v>
      </c>
      <c r="H12" s="26" t="s">
        <v>10</v>
      </c>
      <c r="I12" s="13"/>
      <c r="J12" s="9">
        <v>2050000</v>
      </c>
      <c r="K12" s="9">
        <f t="shared" si="1"/>
        <v>2050000</v>
      </c>
      <c r="L12" s="9">
        <f t="shared" ref="L12:M12" si="6">F12-J12</f>
        <v>600000</v>
      </c>
      <c r="M12" s="9">
        <f t="shared" si="6"/>
        <v>600000</v>
      </c>
      <c r="N12" s="16">
        <f t="shared" si="3"/>
        <v>0.22641509433962265</v>
      </c>
      <c r="O12" s="10"/>
      <c r="P12" s="10"/>
      <c r="Q12" s="10"/>
      <c r="R12" s="10"/>
      <c r="S12" s="10"/>
      <c r="T12" s="10"/>
      <c r="U12" s="10"/>
      <c r="V12" s="10"/>
      <c r="W12" s="10"/>
      <c r="X12" s="10"/>
      <c r="Y12" s="10"/>
      <c r="Z12" s="10"/>
    </row>
    <row r="13" spans="1:26" ht="46.8" x14ac:dyDescent="0.3">
      <c r="A13" s="7">
        <f t="shared" si="4"/>
        <v>4</v>
      </c>
      <c r="B13" s="33" t="s">
        <v>13</v>
      </c>
      <c r="C13" s="25" t="s">
        <v>256</v>
      </c>
      <c r="D13" s="7" t="s">
        <v>9</v>
      </c>
      <c r="E13" s="13">
        <v>1</v>
      </c>
      <c r="F13" s="13">
        <f>1100000*2</f>
        <v>2200000</v>
      </c>
      <c r="G13" s="13">
        <f t="shared" si="0"/>
        <v>2200000</v>
      </c>
      <c r="H13" s="26" t="s">
        <v>10</v>
      </c>
      <c r="I13" s="10"/>
      <c r="J13" s="9">
        <f>970000*2</f>
        <v>1940000</v>
      </c>
      <c r="K13" s="9">
        <f t="shared" si="1"/>
        <v>1940000</v>
      </c>
      <c r="L13" s="9">
        <f t="shared" ref="L13:M13" si="7">F13-J13</f>
        <v>260000</v>
      </c>
      <c r="M13" s="9">
        <f t="shared" si="7"/>
        <v>260000</v>
      </c>
      <c r="N13" s="16">
        <f t="shared" si="3"/>
        <v>0.11818181818181818</v>
      </c>
      <c r="O13" s="10"/>
      <c r="P13" s="10"/>
      <c r="Q13" s="10"/>
      <c r="R13" s="10"/>
      <c r="S13" s="10"/>
      <c r="T13" s="10"/>
      <c r="U13" s="10"/>
      <c r="V13" s="10"/>
      <c r="W13" s="10"/>
      <c r="X13" s="10"/>
      <c r="Y13" s="10"/>
      <c r="Z13" s="10"/>
    </row>
    <row r="14" spans="1:26" ht="31.2" x14ac:dyDescent="0.3">
      <c r="A14" s="7">
        <f t="shared" si="4"/>
        <v>5</v>
      </c>
      <c r="B14" s="33" t="s">
        <v>148</v>
      </c>
      <c r="C14" s="25" t="s">
        <v>136</v>
      </c>
      <c r="D14" s="7" t="s">
        <v>9</v>
      </c>
      <c r="E14" s="13">
        <v>1</v>
      </c>
      <c r="F14" s="13">
        <v>820000</v>
      </c>
      <c r="G14" s="13">
        <f t="shared" si="0"/>
        <v>820000</v>
      </c>
      <c r="H14" s="26" t="s">
        <v>10</v>
      </c>
      <c r="I14" s="10"/>
      <c r="J14" s="9">
        <v>730000</v>
      </c>
      <c r="K14" s="9">
        <f t="shared" si="1"/>
        <v>730000</v>
      </c>
      <c r="L14" s="9">
        <f t="shared" ref="L14:M14" si="8">F14-J14</f>
        <v>90000</v>
      </c>
      <c r="M14" s="9">
        <f t="shared" si="8"/>
        <v>90000</v>
      </c>
      <c r="N14" s="16">
        <f t="shared" si="3"/>
        <v>0.10975609756097561</v>
      </c>
      <c r="O14" s="17"/>
      <c r="P14" s="22"/>
      <c r="Q14" s="27"/>
      <c r="R14" s="10"/>
      <c r="S14" s="10"/>
      <c r="T14" s="10"/>
      <c r="U14" s="10"/>
      <c r="V14" s="10"/>
      <c r="W14" s="10"/>
      <c r="X14" s="10"/>
      <c r="Y14" s="10"/>
      <c r="Z14" s="10"/>
    </row>
    <row r="15" spans="1:26" ht="31.2" x14ac:dyDescent="0.3">
      <c r="A15" s="7">
        <f t="shared" si="4"/>
        <v>6</v>
      </c>
      <c r="B15" s="33" t="s">
        <v>17</v>
      </c>
      <c r="C15" s="25" t="s">
        <v>257</v>
      </c>
      <c r="D15" s="7" t="s">
        <v>9</v>
      </c>
      <c r="E15" s="13">
        <v>1</v>
      </c>
      <c r="F15" s="13">
        <v>6850000</v>
      </c>
      <c r="G15" s="13">
        <f t="shared" si="0"/>
        <v>6850000</v>
      </c>
      <c r="H15" s="26" t="s">
        <v>10</v>
      </c>
      <c r="I15" s="13"/>
      <c r="J15" s="9">
        <v>6375000</v>
      </c>
      <c r="K15" s="9">
        <f t="shared" si="1"/>
        <v>6375000</v>
      </c>
      <c r="L15" s="9">
        <f t="shared" ref="L15:M15" si="9">F15-J15</f>
        <v>475000</v>
      </c>
      <c r="M15" s="9">
        <f t="shared" si="9"/>
        <v>475000</v>
      </c>
      <c r="N15" s="16">
        <f t="shared" si="3"/>
        <v>6.9343065693430656E-2</v>
      </c>
      <c r="O15" s="17"/>
      <c r="P15" s="22"/>
      <c r="Q15" s="27"/>
      <c r="R15" s="10"/>
      <c r="S15" s="10"/>
      <c r="T15" s="10"/>
      <c r="U15" s="10"/>
      <c r="V15" s="10"/>
      <c r="W15" s="10"/>
      <c r="X15" s="10"/>
      <c r="Y15" s="10"/>
      <c r="Z15" s="10"/>
    </row>
    <row r="16" spans="1:26" ht="31.2" x14ac:dyDescent="0.3">
      <c r="A16" s="7">
        <f t="shared" si="4"/>
        <v>7</v>
      </c>
      <c r="B16" s="33" t="s">
        <v>67</v>
      </c>
      <c r="C16" s="25" t="s">
        <v>258</v>
      </c>
      <c r="D16" s="7" t="s">
        <v>9</v>
      </c>
      <c r="E16" s="13">
        <v>1</v>
      </c>
      <c r="F16" s="13">
        <v>1850000</v>
      </c>
      <c r="G16" s="13">
        <f t="shared" si="0"/>
        <v>1850000</v>
      </c>
      <c r="H16" s="26" t="s">
        <v>10</v>
      </c>
      <c r="I16" s="13"/>
      <c r="J16" s="9">
        <v>1690000</v>
      </c>
      <c r="K16" s="9">
        <f t="shared" si="1"/>
        <v>1690000</v>
      </c>
      <c r="L16" s="9">
        <f t="shared" ref="L16:M16" si="10">F16-J16</f>
        <v>160000</v>
      </c>
      <c r="M16" s="9">
        <f t="shared" si="10"/>
        <v>160000</v>
      </c>
      <c r="N16" s="16">
        <f t="shared" si="3"/>
        <v>8.6486486486486491E-2</v>
      </c>
      <c r="O16" s="17"/>
      <c r="P16" s="22"/>
      <c r="Q16" s="27"/>
      <c r="R16" s="10"/>
      <c r="S16" s="10"/>
      <c r="T16" s="10"/>
      <c r="U16" s="10"/>
      <c r="V16" s="10"/>
      <c r="W16" s="10"/>
      <c r="X16" s="10"/>
      <c r="Y16" s="10"/>
      <c r="Z16" s="10"/>
    </row>
    <row r="17" spans="1:26" ht="15.6" x14ac:dyDescent="0.3">
      <c r="A17" s="7">
        <f t="shared" si="4"/>
        <v>8</v>
      </c>
      <c r="B17" s="33" t="s">
        <v>69</v>
      </c>
      <c r="C17" s="25" t="s">
        <v>259</v>
      </c>
      <c r="D17" s="7" t="s">
        <v>9</v>
      </c>
      <c r="E17" s="13">
        <v>1</v>
      </c>
      <c r="F17" s="13">
        <v>790000</v>
      </c>
      <c r="G17" s="13">
        <f t="shared" si="0"/>
        <v>790000</v>
      </c>
      <c r="H17" s="26" t="s">
        <v>20</v>
      </c>
      <c r="I17" s="10"/>
      <c r="J17" s="9">
        <v>690000</v>
      </c>
      <c r="K17" s="9">
        <f t="shared" si="1"/>
        <v>690000</v>
      </c>
      <c r="L17" s="9">
        <f t="shared" ref="L17:M17" si="11">F17-J17</f>
        <v>100000</v>
      </c>
      <c r="M17" s="9">
        <f t="shared" si="11"/>
        <v>100000</v>
      </c>
      <c r="N17" s="16">
        <f t="shared" si="3"/>
        <v>0.12658227848101267</v>
      </c>
      <c r="O17" s="17"/>
      <c r="P17" s="22"/>
      <c r="Q17" s="27"/>
      <c r="R17" s="10"/>
      <c r="S17" s="10"/>
      <c r="T17" s="10"/>
      <c r="U17" s="10"/>
      <c r="V17" s="10"/>
      <c r="W17" s="10"/>
      <c r="X17" s="10"/>
      <c r="Y17" s="10"/>
      <c r="Z17" s="10"/>
    </row>
    <row r="18" spans="1:26" ht="31.2" x14ac:dyDescent="0.3">
      <c r="A18" s="7">
        <f t="shared" si="4"/>
        <v>9</v>
      </c>
      <c r="B18" s="33" t="s">
        <v>167</v>
      </c>
      <c r="C18" s="25" t="s">
        <v>260</v>
      </c>
      <c r="D18" s="7" t="s">
        <v>9</v>
      </c>
      <c r="E18" s="13">
        <v>6</v>
      </c>
      <c r="F18" s="13">
        <v>75000</v>
      </c>
      <c r="G18" s="13">
        <f t="shared" si="0"/>
        <v>450000</v>
      </c>
      <c r="H18" s="26" t="s">
        <v>20</v>
      </c>
      <c r="I18" s="13"/>
      <c r="J18" s="9">
        <v>65000</v>
      </c>
      <c r="K18" s="9">
        <f t="shared" si="1"/>
        <v>390000</v>
      </c>
      <c r="L18" s="9">
        <f t="shared" ref="L18:M18" si="12">F18-J18</f>
        <v>10000</v>
      </c>
      <c r="M18" s="9">
        <f t="shared" si="12"/>
        <v>60000</v>
      </c>
      <c r="N18" s="16">
        <f t="shared" si="3"/>
        <v>0.13333333333333333</v>
      </c>
      <c r="O18" s="17"/>
      <c r="P18" s="22"/>
      <c r="Q18" s="27"/>
      <c r="R18" s="10"/>
      <c r="S18" s="10"/>
      <c r="T18" s="10"/>
      <c r="U18" s="10"/>
      <c r="V18" s="10"/>
      <c r="W18" s="10"/>
      <c r="X18" s="10"/>
      <c r="Y18" s="10"/>
      <c r="Z18" s="10"/>
    </row>
    <row r="19" spans="1:26" ht="24.75" customHeight="1" x14ac:dyDescent="0.3">
      <c r="A19" s="128" t="s">
        <v>149</v>
      </c>
      <c r="B19" s="102"/>
      <c r="C19" s="102"/>
      <c r="D19" s="102"/>
      <c r="E19" s="103"/>
      <c r="F19" s="19"/>
      <c r="G19" s="28">
        <f>SUM(G10:G18)</f>
        <v>21140000</v>
      </c>
      <c r="H19" s="19"/>
      <c r="I19" s="20"/>
      <c r="J19" s="21">
        <f t="shared" ref="J19:M19" si="13">SUM(J10:J15)</f>
        <v>16278000</v>
      </c>
      <c r="K19" s="21">
        <f t="shared" si="13"/>
        <v>16278000</v>
      </c>
      <c r="L19" s="21">
        <f t="shared" si="13"/>
        <v>1772000</v>
      </c>
      <c r="M19" s="21">
        <f t="shared" si="13"/>
        <v>1772000</v>
      </c>
      <c r="N19" s="29">
        <f t="shared" si="3"/>
        <v>8.3822138126773887E-2</v>
      </c>
      <c r="O19" s="20"/>
      <c r="P19" s="20"/>
      <c r="Q19" s="20"/>
      <c r="R19" s="20"/>
      <c r="S19" s="20"/>
      <c r="T19" s="20"/>
      <c r="U19" s="20"/>
      <c r="V19" s="20"/>
      <c r="W19" s="20"/>
      <c r="X19" s="20"/>
      <c r="Y19" s="20"/>
      <c r="Z19" s="20"/>
    </row>
    <row r="20" spans="1:26" ht="24.6" x14ac:dyDescent="0.4">
      <c r="A20" s="105" t="s">
        <v>210</v>
      </c>
      <c r="B20" s="95"/>
      <c r="C20" s="95"/>
      <c r="D20" s="95"/>
      <c r="E20" s="95"/>
      <c r="F20" s="95"/>
      <c r="G20" s="95"/>
      <c r="H20" s="95"/>
      <c r="I20" s="1"/>
      <c r="J20" s="14"/>
      <c r="K20" s="14"/>
      <c r="L20" s="14"/>
      <c r="M20" s="14"/>
      <c r="N20" s="14"/>
      <c r="O20" s="1"/>
      <c r="P20" s="1"/>
      <c r="Q20" s="1"/>
    </row>
    <row r="21" spans="1:26" ht="18.600000000000001" x14ac:dyDescent="0.3">
      <c r="A21" s="129" t="s">
        <v>248</v>
      </c>
      <c r="B21" s="95"/>
      <c r="C21" s="95"/>
      <c r="D21" s="95"/>
      <c r="E21" s="95"/>
      <c r="F21" s="95"/>
      <c r="G21" s="95"/>
      <c r="H21" s="95"/>
      <c r="I21" s="1"/>
      <c r="J21" s="14"/>
      <c r="K21" s="14"/>
      <c r="L21" s="14"/>
      <c r="M21" s="14"/>
      <c r="N21" s="14"/>
      <c r="O21" s="1"/>
      <c r="P21" s="1"/>
      <c r="Q21" s="1"/>
    </row>
    <row r="22" spans="1:26" ht="18.600000000000001" x14ac:dyDescent="0.3">
      <c r="A22" s="129" t="s">
        <v>249</v>
      </c>
      <c r="B22" s="95"/>
      <c r="C22" s="95"/>
      <c r="D22" s="95"/>
      <c r="E22" s="95"/>
      <c r="F22" s="95"/>
      <c r="G22" s="95"/>
      <c r="H22" s="95"/>
      <c r="I22" s="1"/>
      <c r="J22" s="14"/>
      <c r="K22" s="14"/>
      <c r="L22" s="14"/>
      <c r="M22" s="14"/>
      <c r="N22" s="14"/>
      <c r="O22" s="1"/>
      <c r="P22" s="1"/>
      <c r="Q22" s="1"/>
    </row>
    <row r="23" spans="1:26" ht="18.600000000000001" x14ac:dyDescent="0.3">
      <c r="A23" s="129" t="s">
        <v>250</v>
      </c>
      <c r="B23" s="95"/>
      <c r="C23" s="95"/>
      <c r="D23" s="95"/>
      <c r="E23" s="95"/>
      <c r="F23" s="95"/>
      <c r="G23" s="95"/>
      <c r="H23" s="95"/>
      <c r="I23" s="1"/>
      <c r="J23" s="14"/>
      <c r="K23" s="14"/>
      <c r="L23" s="14"/>
      <c r="M23" s="14"/>
      <c r="N23" s="14"/>
      <c r="O23" s="1"/>
      <c r="P23" s="1"/>
      <c r="Q23" s="1"/>
    </row>
    <row r="24" spans="1:26" ht="15.6" x14ac:dyDescent="0.25">
      <c r="A24" s="2"/>
      <c r="B24" s="2"/>
      <c r="C24" s="2"/>
      <c r="D24" s="2"/>
      <c r="E24" s="2"/>
      <c r="F24" s="2"/>
      <c r="G24" s="2"/>
      <c r="H24" s="2"/>
      <c r="I24" s="1"/>
      <c r="J24" s="14"/>
      <c r="K24" s="14"/>
      <c r="O24" s="14"/>
      <c r="P24" s="14"/>
      <c r="Q24" s="14"/>
      <c r="R24" s="14"/>
      <c r="S24" s="1"/>
      <c r="T24" s="1"/>
      <c r="U24" s="1"/>
    </row>
    <row r="25" spans="1:26" ht="15.6" x14ac:dyDescent="0.25">
      <c r="A25" s="98" t="s">
        <v>39</v>
      </c>
      <c r="B25" s="95"/>
      <c r="C25" s="95"/>
      <c r="D25" s="95"/>
      <c r="E25" s="95"/>
      <c r="F25" s="95"/>
      <c r="G25" s="95"/>
      <c r="H25" s="2"/>
      <c r="I25" s="1"/>
      <c r="J25" s="14"/>
      <c r="K25" s="14"/>
      <c r="O25" s="14"/>
      <c r="P25" s="14"/>
      <c r="Q25" s="14"/>
      <c r="R25" s="14"/>
      <c r="S25" s="1"/>
      <c r="T25" s="1"/>
      <c r="U25" s="1"/>
    </row>
    <row r="26" spans="1:26" ht="15.6" x14ac:dyDescent="0.25">
      <c r="A26" s="98" t="s">
        <v>40</v>
      </c>
      <c r="B26" s="95"/>
      <c r="C26" s="95"/>
      <c r="D26" s="95"/>
      <c r="E26" s="95"/>
      <c r="F26" s="95"/>
      <c r="G26" s="95"/>
      <c r="H26" s="2"/>
      <c r="I26" s="1"/>
      <c r="J26" s="14"/>
      <c r="K26" s="14"/>
      <c r="O26" s="14"/>
      <c r="P26" s="14"/>
      <c r="Q26" s="14"/>
      <c r="R26" s="14"/>
      <c r="S26" s="1"/>
      <c r="T26" s="1"/>
      <c r="U26" s="1"/>
    </row>
    <row r="27" spans="1:26" ht="13.8" x14ac:dyDescent="0.25">
      <c r="A27" s="99" t="s">
        <v>261</v>
      </c>
      <c r="B27" s="95"/>
      <c r="C27" s="95"/>
      <c r="D27" s="95"/>
      <c r="E27" s="95"/>
      <c r="F27" s="95"/>
      <c r="G27" s="95"/>
      <c r="H27" s="95"/>
      <c r="I27" s="1"/>
      <c r="J27" s="14"/>
      <c r="K27" s="14"/>
      <c r="O27" s="14"/>
      <c r="P27" s="14"/>
      <c r="Q27" s="14"/>
      <c r="R27" s="14"/>
      <c r="S27" s="1"/>
      <c r="T27" s="1"/>
      <c r="U27" s="1"/>
    </row>
    <row r="28" spans="1:26" ht="13.8" x14ac:dyDescent="0.25">
      <c r="A28" s="14"/>
      <c r="B28" s="14"/>
      <c r="C28" s="14"/>
      <c r="D28" s="14"/>
      <c r="E28" s="14"/>
      <c r="F28" s="14"/>
      <c r="G28" s="14"/>
      <c r="H28" s="14"/>
      <c r="I28" s="1"/>
      <c r="J28" s="14"/>
      <c r="K28" s="14"/>
      <c r="L28" s="14"/>
      <c r="M28" s="14"/>
      <c r="N28" s="14"/>
      <c r="O28" s="1"/>
      <c r="P28" s="1"/>
      <c r="Q28" s="1"/>
    </row>
    <row r="29" spans="1:26" ht="13.8" x14ac:dyDescent="0.25">
      <c r="A29" s="14"/>
      <c r="B29" s="14"/>
      <c r="C29" s="14"/>
      <c r="D29" s="14"/>
      <c r="E29" s="14"/>
      <c r="F29" s="14"/>
      <c r="G29" s="14"/>
      <c r="H29" s="14"/>
      <c r="I29" s="1"/>
      <c r="J29" s="14"/>
      <c r="K29" s="14"/>
      <c r="L29" s="14"/>
      <c r="M29" s="14"/>
      <c r="N29" s="14"/>
      <c r="O29" s="1"/>
      <c r="P29" s="1"/>
      <c r="Q29" s="1"/>
    </row>
    <row r="30" spans="1:26" ht="13.8" x14ac:dyDescent="0.25">
      <c r="A30" s="14"/>
      <c r="B30" s="14"/>
      <c r="C30" s="14"/>
      <c r="D30" s="14"/>
      <c r="E30" s="14"/>
      <c r="F30" s="14"/>
      <c r="G30" s="14"/>
      <c r="H30" s="14"/>
      <c r="I30" s="1"/>
      <c r="J30" s="14"/>
      <c r="K30" s="14"/>
      <c r="L30" s="14"/>
      <c r="M30" s="14"/>
      <c r="N30" s="14"/>
      <c r="O30" s="1"/>
      <c r="P30" s="1"/>
      <c r="Q30" s="1"/>
    </row>
    <row r="31" spans="1:26" ht="13.8" x14ac:dyDescent="0.25">
      <c r="A31" s="14"/>
      <c r="B31" s="14"/>
      <c r="C31" s="14"/>
      <c r="D31" s="14"/>
      <c r="E31" s="14"/>
      <c r="F31" s="14"/>
      <c r="G31" s="14"/>
      <c r="H31" s="14"/>
      <c r="I31" s="1"/>
      <c r="J31" s="14"/>
      <c r="K31" s="14"/>
      <c r="L31" s="14"/>
      <c r="M31" s="14"/>
      <c r="N31" s="14"/>
      <c r="O31" s="1"/>
      <c r="P31" s="1"/>
      <c r="Q31" s="1"/>
    </row>
    <row r="32" spans="1:26" ht="13.8" x14ac:dyDescent="0.25">
      <c r="A32" s="14"/>
      <c r="B32" s="14"/>
      <c r="C32" s="14"/>
      <c r="D32" s="14"/>
      <c r="E32" s="14"/>
      <c r="F32" s="14"/>
      <c r="G32" s="14"/>
      <c r="H32" s="14"/>
      <c r="I32" s="1"/>
      <c r="J32" s="14"/>
      <c r="K32" s="14"/>
      <c r="L32" s="14"/>
      <c r="M32" s="14"/>
      <c r="N32" s="14"/>
      <c r="O32" s="1"/>
      <c r="P32" s="1"/>
      <c r="Q32" s="1"/>
    </row>
    <row r="33" spans="1:17" ht="13.8" x14ac:dyDescent="0.25">
      <c r="A33" s="14"/>
      <c r="B33" s="14"/>
      <c r="C33" s="14"/>
      <c r="D33" s="14"/>
      <c r="E33" s="14"/>
      <c r="F33" s="14"/>
      <c r="G33" s="14"/>
      <c r="H33" s="14"/>
      <c r="I33" s="1"/>
      <c r="J33" s="14"/>
      <c r="K33" s="14"/>
      <c r="L33" s="14"/>
      <c r="M33" s="14"/>
      <c r="N33" s="14"/>
      <c r="O33" s="1"/>
      <c r="P33" s="1"/>
      <c r="Q33" s="1"/>
    </row>
    <row r="34" spans="1:17" ht="13.8" x14ac:dyDescent="0.25">
      <c r="A34" s="14"/>
      <c r="B34" s="14"/>
      <c r="C34" s="14"/>
      <c r="D34" s="14"/>
      <c r="E34" s="14"/>
      <c r="F34" s="14"/>
      <c r="G34" s="14"/>
      <c r="H34" s="14"/>
      <c r="I34" s="1"/>
      <c r="J34" s="14"/>
      <c r="K34" s="14"/>
      <c r="L34" s="14"/>
      <c r="M34" s="14"/>
      <c r="N34" s="14"/>
      <c r="O34" s="1"/>
      <c r="P34" s="1"/>
      <c r="Q34" s="1"/>
    </row>
    <row r="35" spans="1:17" ht="13.8" x14ac:dyDescent="0.25">
      <c r="A35" s="14"/>
      <c r="B35" s="14"/>
      <c r="C35" s="14"/>
      <c r="D35" s="14"/>
      <c r="E35" s="14"/>
      <c r="F35" s="14"/>
      <c r="G35" s="14"/>
      <c r="H35" s="14"/>
      <c r="I35" s="1"/>
      <c r="J35" s="14"/>
      <c r="K35" s="14"/>
      <c r="L35" s="14"/>
      <c r="M35" s="14"/>
      <c r="N35" s="14"/>
      <c r="O35" s="1"/>
      <c r="P35" s="1"/>
      <c r="Q35" s="1"/>
    </row>
    <row r="36" spans="1:17" ht="13.8" x14ac:dyDescent="0.25">
      <c r="A36" s="14"/>
      <c r="B36" s="14"/>
      <c r="C36" s="14"/>
      <c r="D36" s="14"/>
      <c r="E36" s="14"/>
      <c r="F36" s="14"/>
      <c r="G36" s="14"/>
      <c r="H36" s="14"/>
      <c r="I36" s="1"/>
      <c r="J36" s="14"/>
      <c r="K36" s="14"/>
      <c r="L36" s="14"/>
      <c r="M36" s="14"/>
      <c r="N36" s="14"/>
      <c r="O36" s="1"/>
      <c r="P36" s="1"/>
      <c r="Q36" s="1"/>
    </row>
    <row r="37" spans="1:17" ht="13.8" x14ac:dyDescent="0.25">
      <c r="A37" s="14"/>
      <c r="B37" s="14"/>
      <c r="C37" s="14"/>
      <c r="D37" s="14"/>
      <c r="E37" s="14"/>
      <c r="F37" s="14"/>
      <c r="G37" s="14"/>
      <c r="H37" s="14"/>
      <c r="I37" s="1"/>
      <c r="J37" s="14"/>
      <c r="K37" s="14"/>
      <c r="L37" s="14"/>
      <c r="M37" s="14"/>
      <c r="N37" s="14"/>
      <c r="O37" s="1"/>
      <c r="P37" s="1"/>
      <c r="Q37" s="1"/>
    </row>
    <row r="38" spans="1:17" ht="13.8" x14ac:dyDescent="0.25">
      <c r="A38" s="14"/>
      <c r="B38" s="14"/>
      <c r="C38" s="14"/>
      <c r="D38" s="14"/>
      <c r="E38" s="14"/>
      <c r="F38" s="14"/>
      <c r="G38" s="14"/>
      <c r="H38" s="14"/>
      <c r="I38" s="1"/>
      <c r="J38" s="14"/>
      <c r="K38" s="14"/>
      <c r="L38" s="14"/>
      <c r="M38" s="14"/>
      <c r="N38" s="14"/>
      <c r="O38" s="1"/>
      <c r="P38" s="1"/>
      <c r="Q38" s="1"/>
    </row>
    <row r="39" spans="1:17" ht="13.8" x14ac:dyDescent="0.25">
      <c r="A39" s="14"/>
      <c r="B39" s="14"/>
      <c r="C39" s="14"/>
      <c r="D39" s="14"/>
      <c r="E39" s="14"/>
      <c r="F39" s="14"/>
      <c r="G39" s="14"/>
      <c r="H39" s="14"/>
      <c r="I39" s="1"/>
      <c r="J39" s="14"/>
      <c r="K39" s="14"/>
      <c r="L39" s="14"/>
      <c r="M39" s="14"/>
      <c r="N39" s="14"/>
      <c r="O39" s="1"/>
      <c r="P39" s="1"/>
      <c r="Q39" s="1"/>
    </row>
    <row r="40" spans="1:17" ht="13.8" x14ac:dyDescent="0.25">
      <c r="A40" s="14"/>
      <c r="B40" s="14"/>
      <c r="C40" s="14"/>
      <c r="D40" s="14"/>
      <c r="E40" s="14"/>
      <c r="F40" s="14"/>
      <c r="G40" s="14"/>
      <c r="H40" s="14"/>
      <c r="I40" s="1"/>
      <c r="J40" s="14"/>
      <c r="K40" s="14"/>
      <c r="L40" s="14"/>
      <c r="M40" s="14"/>
      <c r="N40" s="14"/>
      <c r="O40" s="1"/>
      <c r="P40" s="1"/>
      <c r="Q40" s="1"/>
    </row>
    <row r="41" spans="1:17" ht="13.8" x14ac:dyDescent="0.25">
      <c r="A41" s="14"/>
      <c r="B41" s="14"/>
      <c r="C41" s="14"/>
      <c r="D41" s="14"/>
      <c r="E41" s="14"/>
      <c r="F41" s="14"/>
      <c r="G41" s="14"/>
      <c r="H41" s="14"/>
      <c r="I41" s="1"/>
      <c r="J41" s="14"/>
      <c r="K41" s="14"/>
      <c r="L41" s="14"/>
      <c r="M41" s="14"/>
      <c r="N41" s="14"/>
      <c r="O41" s="1"/>
      <c r="P41" s="1"/>
      <c r="Q41" s="1"/>
    </row>
    <row r="42" spans="1:17" ht="13.8" x14ac:dyDescent="0.25">
      <c r="A42" s="14"/>
      <c r="B42" s="14"/>
      <c r="C42" s="14"/>
      <c r="D42" s="14"/>
      <c r="E42" s="14"/>
      <c r="F42" s="14"/>
      <c r="G42" s="14"/>
      <c r="H42" s="14"/>
      <c r="I42" s="1"/>
      <c r="J42" s="14"/>
      <c r="K42" s="14"/>
      <c r="L42" s="14"/>
      <c r="M42" s="14"/>
      <c r="N42" s="14"/>
      <c r="O42" s="1"/>
      <c r="P42" s="1"/>
      <c r="Q42" s="1"/>
    </row>
    <row r="43" spans="1:17" ht="13.8" x14ac:dyDescent="0.25">
      <c r="A43" s="14"/>
      <c r="B43" s="14"/>
      <c r="C43" s="14"/>
      <c r="D43" s="14"/>
      <c r="E43" s="14"/>
      <c r="F43" s="14"/>
      <c r="G43" s="14"/>
      <c r="H43" s="14"/>
      <c r="I43" s="1"/>
      <c r="J43" s="14"/>
      <c r="K43" s="14"/>
      <c r="L43" s="14"/>
      <c r="M43" s="14"/>
      <c r="N43" s="14"/>
      <c r="O43" s="1"/>
      <c r="P43" s="1"/>
      <c r="Q43" s="1"/>
    </row>
    <row r="44" spans="1:17" ht="13.8" x14ac:dyDescent="0.25">
      <c r="A44" s="14"/>
      <c r="B44" s="14"/>
      <c r="C44" s="14"/>
      <c r="D44" s="14"/>
      <c r="E44" s="14"/>
      <c r="F44" s="14"/>
      <c r="G44" s="14"/>
      <c r="H44" s="14"/>
      <c r="I44" s="1"/>
      <c r="J44" s="14"/>
      <c r="K44" s="14"/>
      <c r="L44" s="14"/>
      <c r="M44" s="14"/>
      <c r="N44" s="14"/>
      <c r="O44" s="1"/>
      <c r="P44" s="1"/>
      <c r="Q44" s="1"/>
    </row>
    <row r="45" spans="1:17" ht="13.8" x14ac:dyDescent="0.25">
      <c r="A45" s="14"/>
      <c r="B45" s="14"/>
      <c r="C45" s="14"/>
      <c r="D45" s="14"/>
      <c r="E45" s="14"/>
      <c r="F45" s="14"/>
      <c r="G45" s="14"/>
      <c r="H45" s="14"/>
      <c r="I45" s="1"/>
      <c r="J45" s="14"/>
      <c r="K45" s="14"/>
      <c r="L45" s="14"/>
      <c r="M45" s="14"/>
      <c r="N45" s="14"/>
      <c r="O45" s="1"/>
      <c r="P45" s="1"/>
      <c r="Q45" s="1"/>
    </row>
    <row r="46" spans="1:17" ht="13.8" x14ac:dyDescent="0.25">
      <c r="A46" s="14"/>
      <c r="B46" s="14"/>
      <c r="C46" s="14"/>
      <c r="D46" s="14"/>
      <c r="E46" s="14"/>
      <c r="F46" s="14"/>
      <c r="G46" s="14"/>
      <c r="H46" s="14"/>
      <c r="I46" s="1"/>
      <c r="J46" s="14"/>
      <c r="K46" s="14"/>
      <c r="L46" s="14"/>
      <c r="M46" s="14"/>
      <c r="N46" s="14"/>
      <c r="O46" s="1"/>
      <c r="P46" s="1"/>
      <c r="Q46" s="1"/>
    </row>
    <row r="47" spans="1:17" ht="13.8" x14ac:dyDescent="0.25">
      <c r="A47" s="14"/>
      <c r="B47" s="14"/>
      <c r="C47" s="14"/>
      <c r="D47" s="14"/>
      <c r="E47" s="14"/>
      <c r="F47" s="14"/>
      <c r="G47" s="14"/>
      <c r="H47" s="14"/>
      <c r="I47" s="1"/>
      <c r="J47" s="14"/>
      <c r="K47" s="14"/>
      <c r="L47" s="14"/>
      <c r="M47" s="14"/>
      <c r="N47" s="14"/>
      <c r="O47" s="1"/>
      <c r="P47" s="1"/>
      <c r="Q47" s="1"/>
    </row>
    <row r="48" spans="1:17" ht="13.8" x14ac:dyDescent="0.25">
      <c r="A48" s="14"/>
      <c r="B48" s="14"/>
      <c r="C48" s="14"/>
      <c r="D48" s="14"/>
      <c r="E48" s="14"/>
      <c r="F48" s="14"/>
      <c r="G48" s="14"/>
      <c r="H48" s="14"/>
      <c r="I48" s="1"/>
      <c r="J48" s="14"/>
      <c r="K48" s="14"/>
      <c r="L48" s="14"/>
      <c r="M48" s="14"/>
      <c r="N48" s="14"/>
      <c r="O48" s="1"/>
      <c r="P48" s="1"/>
      <c r="Q48" s="1"/>
    </row>
    <row r="49" spans="1:17" ht="13.8" x14ac:dyDescent="0.25">
      <c r="A49" s="14"/>
      <c r="B49" s="14"/>
      <c r="C49" s="14"/>
      <c r="D49" s="14"/>
      <c r="E49" s="14"/>
      <c r="F49" s="14"/>
      <c r="G49" s="14"/>
      <c r="H49" s="14"/>
      <c r="I49" s="1"/>
      <c r="J49" s="14"/>
      <c r="K49" s="14"/>
      <c r="L49" s="14"/>
      <c r="M49" s="14"/>
      <c r="N49" s="14"/>
      <c r="O49" s="1"/>
      <c r="P49" s="1"/>
      <c r="Q49" s="1"/>
    </row>
    <row r="50" spans="1:17" ht="13.8" x14ac:dyDescent="0.25">
      <c r="A50" s="14"/>
      <c r="B50" s="14"/>
      <c r="C50" s="14"/>
      <c r="D50" s="14"/>
      <c r="E50" s="14"/>
      <c r="F50" s="14"/>
      <c r="G50" s="14"/>
      <c r="H50" s="14"/>
      <c r="I50" s="1"/>
      <c r="J50" s="14"/>
      <c r="K50" s="14"/>
      <c r="L50" s="14"/>
      <c r="M50" s="14"/>
      <c r="N50" s="14"/>
      <c r="O50" s="1"/>
      <c r="P50" s="1"/>
      <c r="Q50" s="1"/>
    </row>
    <row r="51" spans="1:17" ht="13.8" x14ac:dyDescent="0.25">
      <c r="A51" s="14"/>
      <c r="B51" s="14"/>
      <c r="C51" s="14"/>
      <c r="D51" s="14"/>
      <c r="E51" s="14"/>
      <c r="F51" s="14"/>
      <c r="G51" s="14"/>
      <c r="H51" s="14"/>
      <c r="I51" s="1"/>
      <c r="J51" s="14"/>
      <c r="K51" s="14"/>
      <c r="L51" s="14"/>
      <c r="M51" s="14"/>
      <c r="N51" s="14"/>
      <c r="O51" s="1"/>
      <c r="P51" s="1"/>
      <c r="Q51" s="1"/>
    </row>
    <row r="52" spans="1:17" ht="13.8" x14ac:dyDescent="0.25">
      <c r="A52" s="14"/>
      <c r="B52" s="14"/>
      <c r="C52" s="14"/>
      <c r="D52" s="14"/>
      <c r="E52" s="14"/>
      <c r="F52" s="14"/>
      <c r="G52" s="14"/>
      <c r="H52" s="14"/>
      <c r="I52" s="1"/>
      <c r="J52" s="14"/>
      <c r="K52" s="14"/>
      <c r="L52" s="14"/>
      <c r="M52" s="14"/>
      <c r="N52" s="14"/>
      <c r="O52" s="1"/>
      <c r="P52" s="1"/>
      <c r="Q52" s="1"/>
    </row>
    <row r="53" spans="1:17" ht="13.8" x14ac:dyDescent="0.25">
      <c r="A53" s="14"/>
      <c r="B53" s="14"/>
      <c r="C53" s="14"/>
      <c r="D53" s="14"/>
      <c r="E53" s="14"/>
      <c r="F53" s="14"/>
      <c r="G53" s="14"/>
      <c r="H53" s="14"/>
      <c r="I53" s="1"/>
      <c r="J53" s="14"/>
      <c r="K53" s="14"/>
      <c r="L53" s="14"/>
      <c r="M53" s="14"/>
      <c r="N53" s="14"/>
      <c r="O53" s="1"/>
      <c r="P53" s="1"/>
      <c r="Q53" s="1"/>
    </row>
    <row r="54" spans="1:17" ht="13.8" x14ac:dyDescent="0.25">
      <c r="A54" s="14"/>
      <c r="B54" s="14"/>
      <c r="C54" s="14"/>
      <c r="D54" s="14"/>
      <c r="E54" s="14"/>
      <c r="F54" s="14"/>
      <c r="G54" s="14"/>
      <c r="H54" s="14"/>
      <c r="I54" s="1"/>
      <c r="J54" s="14"/>
      <c r="K54" s="14"/>
      <c r="L54" s="14"/>
      <c r="M54" s="14"/>
      <c r="N54" s="14"/>
      <c r="O54" s="1"/>
      <c r="P54" s="1"/>
      <c r="Q54" s="1"/>
    </row>
    <row r="55" spans="1:17" ht="13.8" x14ac:dyDescent="0.25">
      <c r="A55" s="14"/>
      <c r="B55" s="14"/>
      <c r="C55" s="14"/>
      <c r="D55" s="14"/>
      <c r="E55" s="14"/>
      <c r="F55" s="14"/>
      <c r="G55" s="14"/>
      <c r="H55" s="14"/>
      <c r="I55" s="1"/>
      <c r="J55" s="14"/>
      <c r="K55" s="14"/>
      <c r="L55" s="14"/>
      <c r="M55" s="14"/>
      <c r="N55" s="14"/>
      <c r="O55" s="1"/>
      <c r="P55" s="1"/>
      <c r="Q55" s="1"/>
    </row>
    <row r="56" spans="1:17" ht="13.8" x14ac:dyDescent="0.25">
      <c r="A56" s="14"/>
      <c r="B56" s="14"/>
      <c r="C56" s="14"/>
      <c r="D56" s="14"/>
      <c r="E56" s="14"/>
      <c r="F56" s="14"/>
      <c r="G56" s="14"/>
      <c r="H56" s="14"/>
      <c r="I56" s="1"/>
      <c r="J56" s="14"/>
      <c r="K56" s="14"/>
      <c r="L56" s="14"/>
      <c r="M56" s="14"/>
      <c r="N56" s="14"/>
      <c r="O56" s="1"/>
      <c r="P56" s="1"/>
      <c r="Q56" s="1"/>
    </row>
    <row r="57" spans="1:17" ht="13.8" x14ac:dyDescent="0.25">
      <c r="A57" s="14"/>
      <c r="B57" s="14"/>
      <c r="C57" s="14"/>
      <c r="D57" s="14"/>
      <c r="E57" s="14"/>
      <c r="F57" s="14"/>
      <c r="G57" s="14"/>
      <c r="H57" s="14"/>
      <c r="I57" s="1"/>
      <c r="J57" s="14"/>
      <c r="K57" s="14"/>
      <c r="L57" s="14"/>
      <c r="M57" s="14"/>
      <c r="N57" s="14"/>
      <c r="O57" s="1"/>
      <c r="P57" s="1"/>
      <c r="Q57" s="1"/>
    </row>
    <row r="58" spans="1:17" ht="13.8" x14ac:dyDescent="0.25">
      <c r="A58" s="14"/>
      <c r="B58" s="14"/>
      <c r="C58" s="14"/>
      <c r="D58" s="14"/>
      <c r="E58" s="14"/>
      <c r="F58" s="14"/>
      <c r="G58" s="14"/>
      <c r="H58" s="14"/>
      <c r="I58" s="1"/>
      <c r="J58" s="14"/>
      <c r="K58" s="14"/>
      <c r="L58" s="14"/>
      <c r="M58" s="14"/>
      <c r="N58" s="14"/>
      <c r="O58" s="1"/>
      <c r="P58" s="1"/>
      <c r="Q58" s="1"/>
    </row>
    <row r="59" spans="1:17" ht="13.8" x14ac:dyDescent="0.25">
      <c r="A59" s="14"/>
      <c r="B59" s="14"/>
      <c r="C59" s="14"/>
      <c r="D59" s="14"/>
      <c r="E59" s="14"/>
      <c r="F59" s="14"/>
      <c r="G59" s="14"/>
      <c r="H59" s="14"/>
      <c r="I59" s="1"/>
      <c r="J59" s="14"/>
      <c r="K59" s="14"/>
      <c r="L59" s="14"/>
      <c r="M59" s="14"/>
      <c r="N59" s="14"/>
      <c r="O59" s="1"/>
      <c r="P59" s="1"/>
      <c r="Q59" s="1"/>
    </row>
    <row r="60" spans="1:17" ht="13.8" x14ac:dyDescent="0.25">
      <c r="A60" s="14"/>
      <c r="B60" s="14"/>
      <c r="C60" s="14"/>
      <c r="D60" s="14"/>
      <c r="E60" s="14"/>
      <c r="F60" s="14"/>
      <c r="G60" s="14"/>
      <c r="H60" s="14"/>
      <c r="I60" s="1"/>
      <c r="J60" s="14"/>
      <c r="K60" s="14"/>
      <c r="L60" s="14"/>
      <c r="M60" s="14"/>
      <c r="N60" s="14"/>
      <c r="O60" s="1"/>
      <c r="P60" s="1"/>
      <c r="Q60" s="1"/>
    </row>
    <row r="61" spans="1:17" ht="13.8" x14ac:dyDescent="0.25">
      <c r="A61" s="14"/>
      <c r="B61" s="14"/>
      <c r="C61" s="14"/>
      <c r="D61" s="14"/>
      <c r="E61" s="14"/>
      <c r="F61" s="14"/>
      <c r="G61" s="14"/>
      <c r="H61" s="14"/>
      <c r="I61" s="1"/>
      <c r="J61" s="14"/>
      <c r="K61" s="14"/>
      <c r="L61" s="14"/>
      <c r="M61" s="14"/>
      <c r="N61" s="14"/>
      <c r="O61" s="1"/>
      <c r="P61" s="1"/>
      <c r="Q61" s="1"/>
    </row>
    <row r="62" spans="1:17" ht="13.8" x14ac:dyDescent="0.25">
      <c r="A62" s="14"/>
      <c r="B62" s="14"/>
      <c r="C62" s="14"/>
      <c r="D62" s="14"/>
      <c r="E62" s="14"/>
      <c r="F62" s="14"/>
      <c r="G62" s="14"/>
      <c r="H62" s="14"/>
      <c r="I62" s="1"/>
      <c r="J62" s="14"/>
      <c r="K62" s="14"/>
      <c r="L62" s="14"/>
      <c r="M62" s="14"/>
      <c r="N62" s="14"/>
      <c r="O62" s="1"/>
      <c r="P62" s="1"/>
      <c r="Q62" s="1"/>
    </row>
    <row r="63" spans="1:17" ht="13.8" x14ac:dyDescent="0.25">
      <c r="A63" s="14"/>
      <c r="B63" s="14"/>
      <c r="C63" s="14"/>
      <c r="D63" s="14"/>
      <c r="E63" s="14"/>
      <c r="F63" s="14"/>
      <c r="G63" s="14"/>
      <c r="H63" s="14"/>
      <c r="I63" s="1"/>
      <c r="J63" s="14"/>
      <c r="K63" s="14"/>
      <c r="L63" s="14"/>
      <c r="M63" s="14"/>
      <c r="N63" s="14"/>
      <c r="O63" s="1"/>
      <c r="P63" s="1"/>
      <c r="Q63" s="1"/>
    </row>
    <row r="64" spans="1:17" ht="13.8" x14ac:dyDescent="0.25">
      <c r="A64" s="14"/>
      <c r="B64" s="14"/>
      <c r="C64" s="14"/>
      <c r="D64" s="14"/>
      <c r="E64" s="14"/>
      <c r="F64" s="14"/>
      <c r="G64" s="14"/>
      <c r="H64" s="14"/>
      <c r="I64" s="1"/>
      <c r="J64" s="14"/>
      <c r="K64" s="14"/>
      <c r="L64" s="14"/>
      <c r="M64" s="14"/>
      <c r="N64" s="14"/>
      <c r="O64" s="1"/>
      <c r="P64" s="1"/>
      <c r="Q64" s="1"/>
    </row>
    <row r="65" spans="1:17" ht="13.8" x14ac:dyDescent="0.25">
      <c r="A65" s="14"/>
      <c r="B65" s="14"/>
      <c r="C65" s="14"/>
      <c r="D65" s="14"/>
      <c r="E65" s="14"/>
      <c r="F65" s="14"/>
      <c r="G65" s="14"/>
      <c r="H65" s="14"/>
      <c r="I65" s="1"/>
      <c r="J65" s="14"/>
      <c r="K65" s="14"/>
      <c r="L65" s="14"/>
      <c r="M65" s="14"/>
      <c r="N65" s="14"/>
      <c r="O65" s="1"/>
      <c r="P65" s="1"/>
      <c r="Q65" s="1"/>
    </row>
    <row r="66" spans="1:17" ht="13.8" x14ac:dyDescent="0.25">
      <c r="A66" s="14"/>
      <c r="B66" s="14"/>
      <c r="C66" s="14"/>
      <c r="D66" s="14"/>
      <c r="E66" s="14"/>
      <c r="F66" s="14"/>
      <c r="G66" s="14"/>
      <c r="H66" s="14"/>
      <c r="I66" s="1"/>
      <c r="J66" s="14"/>
      <c r="K66" s="14"/>
      <c r="L66" s="14"/>
      <c r="M66" s="14"/>
      <c r="N66" s="14"/>
      <c r="O66" s="1"/>
      <c r="P66" s="1"/>
      <c r="Q66" s="1"/>
    </row>
    <row r="67" spans="1:17" ht="13.8" x14ac:dyDescent="0.25">
      <c r="A67" s="14"/>
      <c r="B67" s="14"/>
      <c r="C67" s="14"/>
      <c r="D67" s="14"/>
      <c r="E67" s="14"/>
      <c r="F67" s="14"/>
      <c r="G67" s="14"/>
      <c r="H67" s="14"/>
      <c r="I67" s="1"/>
      <c r="J67" s="14"/>
      <c r="K67" s="14"/>
      <c r="L67" s="14"/>
      <c r="M67" s="14"/>
      <c r="N67" s="14"/>
      <c r="O67" s="1"/>
      <c r="P67" s="1"/>
      <c r="Q67" s="1"/>
    </row>
    <row r="68" spans="1:17" ht="13.8" x14ac:dyDescent="0.25">
      <c r="A68" s="14"/>
      <c r="B68" s="14"/>
      <c r="C68" s="14"/>
      <c r="D68" s="14"/>
      <c r="E68" s="14"/>
      <c r="F68" s="14"/>
      <c r="G68" s="14"/>
      <c r="H68" s="14"/>
      <c r="I68" s="1"/>
      <c r="J68" s="14"/>
      <c r="K68" s="14"/>
      <c r="L68" s="14"/>
      <c r="M68" s="14"/>
      <c r="N68" s="14"/>
      <c r="O68" s="1"/>
      <c r="P68" s="1"/>
      <c r="Q68" s="1"/>
    </row>
    <row r="69" spans="1:17" ht="13.8" x14ac:dyDescent="0.25">
      <c r="A69" s="14"/>
      <c r="B69" s="14"/>
      <c r="C69" s="14"/>
      <c r="D69" s="14"/>
      <c r="E69" s="14"/>
      <c r="F69" s="14"/>
      <c r="G69" s="14"/>
      <c r="H69" s="14"/>
      <c r="I69" s="1"/>
      <c r="J69" s="14"/>
      <c r="K69" s="14"/>
      <c r="L69" s="14"/>
      <c r="M69" s="14"/>
      <c r="N69" s="14"/>
      <c r="O69" s="1"/>
      <c r="P69" s="1"/>
      <c r="Q69" s="1"/>
    </row>
    <row r="70" spans="1:17" ht="13.8" x14ac:dyDescent="0.25">
      <c r="A70" s="14"/>
      <c r="B70" s="14"/>
      <c r="C70" s="14"/>
      <c r="D70" s="14"/>
      <c r="E70" s="14"/>
      <c r="F70" s="14"/>
      <c r="G70" s="14"/>
      <c r="H70" s="14"/>
      <c r="I70" s="1"/>
      <c r="J70" s="14"/>
      <c r="K70" s="14"/>
      <c r="L70" s="14"/>
      <c r="M70" s="14"/>
      <c r="N70" s="14"/>
      <c r="O70" s="1"/>
      <c r="P70" s="1"/>
      <c r="Q70" s="1"/>
    </row>
    <row r="71" spans="1:17" ht="13.8" x14ac:dyDescent="0.25">
      <c r="A71" s="14"/>
      <c r="B71" s="14"/>
      <c r="C71" s="14"/>
      <c r="D71" s="14"/>
      <c r="E71" s="14"/>
      <c r="F71" s="14"/>
      <c r="G71" s="14"/>
      <c r="H71" s="14"/>
      <c r="I71" s="1"/>
      <c r="J71" s="14"/>
      <c r="K71" s="14"/>
      <c r="L71" s="14"/>
      <c r="M71" s="14"/>
      <c r="N71" s="14"/>
      <c r="O71" s="1"/>
      <c r="P71" s="1"/>
      <c r="Q71" s="1"/>
    </row>
    <row r="72" spans="1:17" ht="13.8" x14ac:dyDescent="0.25">
      <c r="A72" s="14"/>
      <c r="B72" s="14"/>
      <c r="C72" s="14"/>
      <c r="D72" s="14"/>
      <c r="E72" s="14"/>
      <c r="F72" s="14"/>
      <c r="G72" s="14"/>
      <c r="H72" s="14"/>
      <c r="I72" s="1"/>
      <c r="J72" s="14"/>
      <c r="K72" s="14"/>
      <c r="L72" s="14"/>
      <c r="M72" s="14"/>
      <c r="N72" s="14"/>
      <c r="O72" s="1"/>
      <c r="P72" s="1"/>
      <c r="Q72" s="1"/>
    </row>
    <row r="73" spans="1:17" ht="13.8" x14ac:dyDescent="0.25">
      <c r="A73" s="14"/>
      <c r="B73" s="14"/>
      <c r="C73" s="14"/>
      <c r="D73" s="14"/>
      <c r="E73" s="14"/>
      <c r="F73" s="14"/>
      <c r="G73" s="14"/>
      <c r="H73" s="14"/>
      <c r="I73" s="1"/>
      <c r="J73" s="14"/>
      <c r="K73" s="14"/>
      <c r="L73" s="14"/>
      <c r="M73" s="14"/>
      <c r="N73" s="14"/>
      <c r="O73" s="1"/>
      <c r="P73" s="1"/>
      <c r="Q73" s="1"/>
    </row>
    <row r="74" spans="1:17" ht="13.8" x14ac:dyDescent="0.25">
      <c r="A74" s="14"/>
      <c r="B74" s="14"/>
      <c r="C74" s="14"/>
      <c r="D74" s="14"/>
      <c r="E74" s="14"/>
      <c r="F74" s="14"/>
      <c r="G74" s="14"/>
      <c r="H74" s="14"/>
      <c r="I74" s="1"/>
      <c r="J74" s="14"/>
      <c r="K74" s="14"/>
      <c r="L74" s="14"/>
      <c r="M74" s="14"/>
      <c r="N74" s="14"/>
      <c r="O74" s="1"/>
      <c r="P74" s="1"/>
      <c r="Q74" s="1"/>
    </row>
    <row r="75" spans="1:17" ht="13.8" x14ac:dyDescent="0.25">
      <c r="A75" s="14"/>
      <c r="B75" s="14"/>
      <c r="C75" s="14"/>
      <c r="D75" s="14"/>
      <c r="E75" s="14"/>
      <c r="F75" s="14"/>
      <c r="G75" s="14"/>
      <c r="H75" s="14"/>
      <c r="I75" s="1"/>
      <c r="J75" s="14"/>
      <c r="K75" s="14"/>
      <c r="L75" s="14"/>
      <c r="M75" s="14"/>
      <c r="N75" s="14"/>
      <c r="O75" s="1"/>
      <c r="P75" s="1"/>
      <c r="Q75" s="1"/>
    </row>
    <row r="76" spans="1:17" ht="13.8" x14ac:dyDescent="0.25">
      <c r="A76" s="14"/>
      <c r="B76" s="14"/>
      <c r="C76" s="14"/>
      <c r="D76" s="14"/>
      <c r="E76" s="14"/>
      <c r="F76" s="14"/>
      <c r="G76" s="14"/>
      <c r="H76" s="14"/>
      <c r="I76" s="1"/>
      <c r="J76" s="14"/>
      <c r="K76" s="14"/>
      <c r="L76" s="14"/>
      <c r="M76" s="14"/>
      <c r="N76" s="14"/>
      <c r="O76" s="1"/>
      <c r="P76" s="1"/>
      <c r="Q76" s="1"/>
    </row>
    <row r="77" spans="1:17" ht="13.8" x14ac:dyDescent="0.25">
      <c r="A77" s="14"/>
      <c r="B77" s="14"/>
      <c r="C77" s="14"/>
      <c r="D77" s="14"/>
      <c r="E77" s="14"/>
      <c r="F77" s="14"/>
      <c r="G77" s="14"/>
      <c r="H77" s="14"/>
      <c r="I77" s="1"/>
      <c r="J77" s="14"/>
      <c r="K77" s="14"/>
      <c r="L77" s="14"/>
      <c r="M77" s="14"/>
      <c r="N77" s="14"/>
      <c r="O77" s="1"/>
      <c r="P77" s="1"/>
      <c r="Q77" s="1"/>
    </row>
    <row r="78" spans="1:17" ht="13.8" x14ac:dyDescent="0.25">
      <c r="A78" s="14"/>
      <c r="B78" s="14"/>
      <c r="C78" s="14"/>
      <c r="D78" s="14"/>
      <c r="E78" s="14"/>
      <c r="F78" s="14"/>
      <c r="G78" s="14"/>
      <c r="H78" s="14"/>
      <c r="I78" s="1"/>
      <c r="J78" s="14"/>
      <c r="K78" s="14"/>
      <c r="L78" s="14"/>
      <c r="M78" s="14"/>
      <c r="N78" s="14"/>
      <c r="O78" s="1"/>
      <c r="P78" s="1"/>
      <c r="Q78" s="1"/>
    </row>
    <row r="79" spans="1:17" ht="13.8" x14ac:dyDescent="0.25">
      <c r="A79" s="14"/>
      <c r="B79" s="14"/>
      <c r="C79" s="14"/>
      <c r="D79" s="14"/>
      <c r="E79" s="14"/>
      <c r="F79" s="14"/>
      <c r="G79" s="14"/>
      <c r="H79" s="14"/>
      <c r="I79" s="1"/>
      <c r="J79" s="14"/>
      <c r="K79" s="14"/>
      <c r="L79" s="14"/>
      <c r="M79" s="14"/>
      <c r="N79" s="14"/>
      <c r="O79" s="1"/>
      <c r="P79" s="1"/>
      <c r="Q79" s="1"/>
    </row>
    <row r="80" spans="1:17" ht="13.8" x14ac:dyDescent="0.25">
      <c r="A80" s="14"/>
      <c r="B80" s="14"/>
      <c r="C80" s="14"/>
      <c r="D80" s="14"/>
      <c r="E80" s="14"/>
      <c r="F80" s="14"/>
      <c r="G80" s="14"/>
      <c r="H80" s="14"/>
      <c r="I80" s="1"/>
      <c r="J80" s="14"/>
      <c r="K80" s="14"/>
      <c r="L80" s="14"/>
      <c r="M80" s="14"/>
      <c r="N80" s="14"/>
      <c r="O80" s="1"/>
      <c r="P80" s="1"/>
      <c r="Q80" s="1"/>
    </row>
    <row r="81" spans="1:17" ht="13.8" x14ac:dyDescent="0.25">
      <c r="A81" s="14"/>
      <c r="B81" s="14"/>
      <c r="C81" s="14"/>
      <c r="D81" s="14"/>
      <c r="E81" s="14"/>
      <c r="F81" s="14"/>
      <c r="G81" s="14"/>
      <c r="H81" s="14"/>
      <c r="I81" s="1"/>
      <c r="J81" s="14"/>
      <c r="K81" s="14"/>
      <c r="L81" s="14"/>
      <c r="M81" s="14"/>
      <c r="N81" s="14"/>
      <c r="O81" s="1"/>
      <c r="P81" s="1"/>
      <c r="Q81" s="1"/>
    </row>
    <row r="82" spans="1:17" ht="13.8" x14ac:dyDescent="0.25">
      <c r="A82" s="14"/>
      <c r="B82" s="14"/>
      <c r="C82" s="14"/>
      <c r="D82" s="14"/>
      <c r="E82" s="14"/>
      <c r="F82" s="14"/>
      <c r="G82" s="14"/>
      <c r="H82" s="14"/>
      <c r="I82" s="1"/>
      <c r="J82" s="14"/>
      <c r="K82" s="14"/>
      <c r="L82" s="14"/>
      <c r="M82" s="14"/>
      <c r="N82" s="14"/>
      <c r="O82" s="1"/>
      <c r="P82" s="1"/>
      <c r="Q82" s="1"/>
    </row>
    <row r="83" spans="1:17" ht="13.8" x14ac:dyDescent="0.25">
      <c r="A83" s="14"/>
      <c r="B83" s="14"/>
      <c r="C83" s="14"/>
      <c r="D83" s="14"/>
      <c r="E83" s="14"/>
      <c r="F83" s="14"/>
      <c r="G83" s="14"/>
      <c r="H83" s="14"/>
      <c r="I83" s="1"/>
      <c r="J83" s="14"/>
      <c r="K83" s="14"/>
      <c r="L83" s="14"/>
      <c r="M83" s="14"/>
      <c r="N83" s="14"/>
      <c r="O83" s="1"/>
      <c r="P83" s="1"/>
      <c r="Q83" s="1"/>
    </row>
    <row r="84" spans="1:17" ht="13.8" x14ac:dyDescent="0.25">
      <c r="A84" s="14"/>
      <c r="B84" s="14"/>
      <c r="C84" s="14"/>
      <c r="D84" s="14"/>
      <c r="E84" s="14"/>
      <c r="F84" s="14"/>
      <c r="G84" s="14"/>
      <c r="H84" s="14"/>
      <c r="I84" s="1"/>
      <c r="J84" s="14"/>
      <c r="K84" s="14"/>
      <c r="L84" s="14"/>
      <c r="M84" s="14"/>
      <c r="N84" s="14"/>
      <c r="O84" s="1"/>
      <c r="P84" s="1"/>
      <c r="Q84" s="1"/>
    </row>
    <row r="85" spans="1:17" ht="13.8" x14ac:dyDescent="0.25">
      <c r="A85" s="14"/>
      <c r="B85" s="14"/>
      <c r="C85" s="14"/>
      <c r="D85" s="14"/>
      <c r="E85" s="14"/>
      <c r="F85" s="14"/>
      <c r="G85" s="14"/>
      <c r="H85" s="14"/>
      <c r="I85" s="1"/>
      <c r="J85" s="14"/>
      <c r="K85" s="14"/>
      <c r="L85" s="14"/>
      <c r="M85" s="14"/>
      <c r="N85" s="14"/>
      <c r="O85" s="1"/>
      <c r="P85" s="1"/>
      <c r="Q85" s="1"/>
    </row>
    <row r="86" spans="1:17" ht="13.8" x14ac:dyDescent="0.25">
      <c r="A86" s="14"/>
      <c r="B86" s="14"/>
      <c r="C86" s="14"/>
      <c r="D86" s="14"/>
      <c r="E86" s="14"/>
      <c r="F86" s="14"/>
      <c r="G86" s="14"/>
      <c r="H86" s="14"/>
      <c r="I86" s="1"/>
      <c r="J86" s="14"/>
      <c r="K86" s="14"/>
      <c r="L86" s="14"/>
      <c r="M86" s="14"/>
      <c r="N86" s="14"/>
      <c r="O86" s="1"/>
      <c r="P86" s="1"/>
      <c r="Q86" s="1"/>
    </row>
    <row r="87" spans="1:17" ht="13.8" x14ac:dyDescent="0.25">
      <c r="A87" s="14"/>
      <c r="B87" s="14"/>
      <c r="C87" s="14"/>
      <c r="D87" s="14"/>
      <c r="E87" s="14"/>
      <c r="F87" s="14"/>
      <c r="G87" s="14"/>
      <c r="H87" s="14"/>
      <c r="I87" s="1"/>
      <c r="J87" s="14"/>
      <c r="K87" s="14"/>
      <c r="L87" s="14"/>
      <c r="M87" s="14"/>
      <c r="N87" s="14"/>
      <c r="O87" s="1"/>
      <c r="P87" s="1"/>
      <c r="Q87" s="1"/>
    </row>
    <row r="88" spans="1:17" ht="13.8" x14ac:dyDescent="0.25">
      <c r="A88" s="14"/>
      <c r="B88" s="14"/>
      <c r="C88" s="14"/>
      <c r="D88" s="14"/>
      <c r="E88" s="14"/>
      <c r="F88" s="14"/>
      <c r="G88" s="14"/>
      <c r="H88" s="14"/>
      <c r="I88" s="1"/>
      <c r="J88" s="14"/>
      <c r="K88" s="14"/>
      <c r="L88" s="14"/>
      <c r="M88" s="14"/>
      <c r="N88" s="14"/>
      <c r="O88" s="1"/>
      <c r="P88" s="1"/>
      <c r="Q88" s="1"/>
    </row>
    <row r="89" spans="1:17" ht="13.8" x14ac:dyDescent="0.25">
      <c r="A89" s="14"/>
      <c r="B89" s="14"/>
      <c r="C89" s="14"/>
      <c r="D89" s="14"/>
      <c r="E89" s="14"/>
      <c r="F89" s="14"/>
      <c r="G89" s="14"/>
      <c r="H89" s="14"/>
      <c r="I89" s="1"/>
      <c r="J89" s="14"/>
      <c r="K89" s="14"/>
      <c r="L89" s="14"/>
      <c r="M89" s="14"/>
      <c r="N89" s="14"/>
      <c r="O89" s="1"/>
      <c r="P89" s="1"/>
      <c r="Q89" s="1"/>
    </row>
    <row r="90" spans="1:17" ht="13.8" x14ac:dyDescent="0.25">
      <c r="A90" s="14"/>
      <c r="B90" s="14"/>
      <c r="C90" s="14"/>
      <c r="D90" s="14"/>
      <c r="E90" s="14"/>
      <c r="F90" s="14"/>
      <c r="G90" s="14"/>
      <c r="H90" s="14"/>
      <c r="I90" s="1"/>
      <c r="J90" s="14"/>
      <c r="K90" s="14"/>
      <c r="L90" s="14"/>
      <c r="M90" s="14"/>
      <c r="N90" s="14"/>
      <c r="O90" s="1"/>
      <c r="P90" s="1"/>
      <c r="Q90" s="1"/>
    </row>
    <row r="91" spans="1:17" ht="13.8" x14ac:dyDescent="0.25">
      <c r="A91" s="14"/>
      <c r="B91" s="14"/>
      <c r="C91" s="14"/>
      <c r="D91" s="14"/>
      <c r="E91" s="14"/>
      <c r="F91" s="14"/>
      <c r="G91" s="14"/>
      <c r="H91" s="14"/>
      <c r="I91" s="1"/>
      <c r="J91" s="14"/>
      <c r="K91" s="14"/>
      <c r="L91" s="14"/>
      <c r="M91" s="14"/>
      <c r="N91" s="14"/>
      <c r="O91" s="1"/>
      <c r="P91" s="1"/>
      <c r="Q91" s="1"/>
    </row>
    <row r="92" spans="1:17" ht="13.8" x14ac:dyDescent="0.25">
      <c r="A92" s="14"/>
      <c r="B92" s="14"/>
      <c r="C92" s="14"/>
      <c r="D92" s="14"/>
      <c r="E92" s="14"/>
      <c r="F92" s="14"/>
      <c r="G92" s="14"/>
      <c r="H92" s="14"/>
      <c r="I92" s="1"/>
      <c r="J92" s="14"/>
      <c r="K92" s="14"/>
      <c r="L92" s="14"/>
      <c r="M92" s="14"/>
      <c r="N92" s="14"/>
      <c r="O92" s="1"/>
      <c r="P92" s="1"/>
      <c r="Q92" s="1"/>
    </row>
    <row r="93" spans="1:17" ht="13.8" x14ac:dyDescent="0.25">
      <c r="A93" s="14"/>
      <c r="B93" s="14"/>
      <c r="C93" s="14"/>
      <c r="D93" s="14"/>
      <c r="E93" s="14"/>
      <c r="F93" s="14"/>
      <c r="G93" s="14"/>
      <c r="H93" s="14"/>
      <c r="I93" s="1"/>
      <c r="J93" s="14"/>
      <c r="K93" s="14"/>
      <c r="L93" s="14"/>
      <c r="M93" s="14"/>
      <c r="N93" s="14"/>
      <c r="O93" s="1"/>
      <c r="P93" s="1"/>
      <c r="Q93" s="1"/>
    </row>
    <row r="94" spans="1:17" ht="13.8" x14ac:dyDescent="0.25">
      <c r="A94" s="14"/>
      <c r="B94" s="14"/>
      <c r="C94" s="14"/>
      <c r="D94" s="14"/>
      <c r="E94" s="14"/>
      <c r="F94" s="14"/>
      <c r="G94" s="14"/>
      <c r="H94" s="14"/>
      <c r="I94" s="1"/>
      <c r="J94" s="14"/>
      <c r="K94" s="14"/>
      <c r="L94" s="14"/>
      <c r="M94" s="14"/>
      <c r="N94" s="14"/>
      <c r="O94" s="1"/>
      <c r="P94" s="1"/>
      <c r="Q94" s="1"/>
    </row>
    <row r="95" spans="1:17" ht="13.8" x14ac:dyDescent="0.3">
      <c r="N95" s="15"/>
    </row>
    <row r="96" spans="1:17" ht="13.8" x14ac:dyDescent="0.3">
      <c r="N96" s="15"/>
    </row>
    <row r="97" spans="14:14" ht="13.8" x14ac:dyDescent="0.3">
      <c r="N97" s="15"/>
    </row>
    <row r="98" spans="14:14" ht="13.8" x14ac:dyDescent="0.3">
      <c r="N98" s="15"/>
    </row>
    <row r="99" spans="14:14" ht="13.8" x14ac:dyDescent="0.3">
      <c r="N99" s="15"/>
    </row>
    <row r="100" spans="14:14" ht="13.8" x14ac:dyDescent="0.3">
      <c r="N100" s="15"/>
    </row>
    <row r="101" spans="14:14" ht="13.8" x14ac:dyDescent="0.3">
      <c r="N101" s="15"/>
    </row>
    <row r="102" spans="14:14" ht="13.8" x14ac:dyDescent="0.3">
      <c r="N102" s="15"/>
    </row>
    <row r="103" spans="14:14" ht="13.8" x14ac:dyDescent="0.3">
      <c r="N103" s="15"/>
    </row>
    <row r="104" spans="14:14" ht="13.8" x14ac:dyDescent="0.3">
      <c r="N104" s="15"/>
    </row>
    <row r="105" spans="14:14" ht="13.8" x14ac:dyDescent="0.3">
      <c r="N105" s="15"/>
    </row>
    <row r="106" spans="14:14" ht="13.8" x14ac:dyDescent="0.3">
      <c r="N106" s="15"/>
    </row>
    <row r="107" spans="14:14" ht="13.8" x14ac:dyDescent="0.3">
      <c r="N107" s="15"/>
    </row>
    <row r="108" spans="14:14" ht="13.8" x14ac:dyDescent="0.3">
      <c r="N108" s="15"/>
    </row>
    <row r="109" spans="14:14" ht="13.8" x14ac:dyDescent="0.3">
      <c r="N109" s="15"/>
    </row>
    <row r="110" spans="14:14" ht="13.8" x14ac:dyDescent="0.3">
      <c r="N110" s="15"/>
    </row>
    <row r="111" spans="14:14" ht="13.8" x14ac:dyDescent="0.3">
      <c r="N111" s="15"/>
    </row>
    <row r="112" spans="14:14" ht="13.8" x14ac:dyDescent="0.3">
      <c r="N112" s="15"/>
    </row>
    <row r="113" spans="14:14" ht="13.8" x14ac:dyDescent="0.3">
      <c r="N113" s="15"/>
    </row>
    <row r="114" spans="14:14" ht="13.8" x14ac:dyDescent="0.3">
      <c r="N114" s="15"/>
    </row>
    <row r="115" spans="14:14" ht="13.8" x14ac:dyDescent="0.3">
      <c r="N115" s="15"/>
    </row>
    <row r="116" spans="14:14" ht="13.8" x14ac:dyDescent="0.3">
      <c r="N116" s="15"/>
    </row>
    <row r="117" spans="14:14" ht="13.8" x14ac:dyDescent="0.3">
      <c r="N117" s="15"/>
    </row>
    <row r="118" spans="14:14" ht="13.8" x14ac:dyDescent="0.3">
      <c r="N118" s="15"/>
    </row>
    <row r="119" spans="14:14" ht="13.8" x14ac:dyDescent="0.3">
      <c r="N119" s="15"/>
    </row>
    <row r="120" spans="14:14" ht="13.8" x14ac:dyDescent="0.3">
      <c r="N120" s="15"/>
    </row>
    <row r="121" spans="14:14" ht="13.8" x14ac:dyDescent="0.3">
      <c r="N121" s="15"/>
    </row>
    <row r="122" spans="14:14" ht="13.8" x14ac:dyDescent="0.3">
      <c r="N122" s="15"/>
    </row>
    <row r="123" spans="14:14" ht="13.8" x14ac:dyDescent="0.3">
      <c r="N123" s="15"/>
    </row>
    <row r="124" spans="14:14" ht="13.8" x14ac:dyDescent="0.3">
      <c r="N124" s="15"/>
    </row>
    <row r="125" spans="14:14" ht="13.8" x14ac:dyDescent="0.3">
      <c r="N125" s="15"/>
    </row>
    <row r="126" spans="14:14" ht="13.8" x14ac:dyDescent="0.3">
      <c r="N126" s="15"/>
    </row>
    <row r="127" spans="14:14" ht="13.8" x14ac:dyDescent="0.3">
      <c r="N127" s="15"/>
    </row>
    <row r="128" spans="14:14" ht="13.8" x14ac:dyDescent="0.3">
      <c r="N128" s="15"/>
    </row>
    <row r="129" spans="14:14" ht="13.8" x14ac:dyDescent="0.3">
      <c r="N129" s="15"/>
    </row>
    <row r="130" spans="14:14" ht="13.8" x14ac:dyDescent="0.3">
      <c r="N130" s="15"/>
    </row>
    <row r="131" spans="14:14" ht="13.8" x14ac:dyDescent="0.3">
      <c r="N131" s="15"/>
    </row>
    <row r="132" spans="14:14" ht="13.8" x14ac:dyDescent="0.3">
      <c r="N132" s="15"/>
    </row>
    <row r="133" spans="14:14" ht="13.8" x14ac:dyDescent="0.3">
      <c r="N133" s="15"/>
    </row>
    <row r="134" spans="14:14" ht="13.8" x14ac:dyDescent="0.3">
      <c r="N134" s="15"/>
    </row>
    <row r="135" spans="14:14" ht="13.8" x14ac:dyDescent="0.3">
      <c r="N135" s="15"/>
    </row>
    <row r="136" spans="14:14" ht="13.8" x14ac:dyDescent="0.3">
      <c r="N136" s="15"/>
    </row>
    <row r="137" spans="14:14" ht="13.8" x14ac:dyDescent="0.3">
      <c r="N137" s="15"/>
    </row>
    <row r="138" spans="14:14" ht="13.8" x14ac:dyDescent="0.3">
      <c r="N138" s="15"/>
    </row>
    <row r="139" spans="14:14" ht="13.8" x14ac:dyDescent="0.3">
      <c r="N139" s="15"/>
    </row>
    <row r="140" spans="14:14" ht="13.8" x14ac:dyDescent="0.3">
      <c r="N140" s="15"/>
    </row>
    <row r="141" spans="14:14" ht="13.8" x14ac:dyDescent="0.3">
      <c r="N141" s="15"/>
    </row>
    <row r="142" spans="14:14" ht="13.8" x14ac:dyDescent="0.3">
      <c r="N142" s="15"/>
    </row>
    <row r="143" spans="14:14" ht="13.8" x14ac:dyDescent="0.3">
      <c r="N143" s="15"/>
    </row>
    <row r="144" spans="14:14" ht="13.8" x14ac:dyDescent="0.3">
      <c r="N144" s="15"/>
    </row>
    <row r="145" spans="14:14" ht="13.8" x14ac:dyDescent="0.3">
      <c r="N145" s="15"/>
    </row>
    <row r="146" spans="14:14" ht="13.8" x14ac:dyDescent="0.3">
      <c r="N146" s="15"/>
    </row>
    <row r="147" spans="14:14" ht="13.8" x14ac:dyDescent="0.3">
      <c r="N147" s="15"/>
    </row>
    <row r="148" spans="14:14" ht="13.8" x14ac:dyDescent="0.3">
      <c r="N148" s="15"/>
    </row>
    <row r="149" spans="14:14" ht="13.8" x14ac:dyDescent="0.3">
      <c r="N149" s="15"/>
    </row>
    <row r="150" spans="14:14" ht="13.8" x14ac:dyDescent="0.3">
      <c r="N150" s="15"/>
    </row>
    <row r="151" spans="14:14" ht="13.8" x14ac:dyDescent="0.3">
      <c r="N151" s="15"/>
    </row>
    <row r="152" spans="14:14" ht="13.8" x14ac:dyDescent="0.3">
      <c r="N152" s="15"/>
    </row>
    <row r="153" spans="14:14" ht="13.8" x14ac:dyDescent="0.3">
      <c r="N153" s="15"/>
    </row>
    <row r="154" spans="14:14" ht="13.8" x14ac:dyDescent="0.3">
      <c r="N154" s="15"/>
    </row>
    <row r="155" spans="14:14" ht="13.8" x14ac:dyDescent="0.3">
      <c r="N155" s="15"/>
    </row>
    <row r="156" spans="14:14" ht="13.8" x14ac:dyDescent="0.3">
      <c r="N156" s="15"/>
    </row>
    <row r="157" spans="14:14" ht="13.8" x14ac:dyDescent="0.3">
      <c r="N157" s="15"/>
    </row>
    <row r="158" spans="14:14" ht="13.8" x14ac:dyDescent="0.3">
      <c r="N158" s="15"/>
    </row>
    <row r="159" spans="14:14" ht="13.8" x14ac:dyDescent="0.3">
      <c r="N159" s="15"/>
    </row>
    <row r="160" spans="14:14" ht="13.8" x14ac:dyDescent="0.3">
      <c r="N160" s="15"/>
    </row>
    <row r="161" spans="14:14" ht="13.8" x14ac:dyDescent="0.3">
      <c r="N161" s="15"/>
    </row>
    <row r="162" spans="14:14" ht="13.8" x14ac:dyDescent="0.3">
      <c r="N162" s="15"/>
    </row>
    <row r="163" spans="14:14" ht="13.8" x14ac:dyDescent="0.3">
      <c r="N163" s="15"/>
    </row>
    <row r="164" spans="14:14" ht="13.8" x14ac:dyDescent="0.3">
      <c r="N164" s="15"/>
    </row>
    <row r="165" spans="14:14" ht="13.8" x14ac:dyDescent="0.3">
      <c r="N165" s="15"/>
    </row>
    <row r="166" spans="14:14" ht="13.8" x14ac:dyDescent="0.3">
      <c r="N166" s="15"/>
    </row>
    <row r="167" spans="14:14" ht="13.8" x14ac:dyDescent="0.3">
      <c r="N167" s="15"/>
    </row>
    <row r="168" spans="14:14" ht="13.8" x14ac:dyDescent="0.3">
      <c r="N168" s="15"/>
    </row>
    <row r="169" spans="14:14" ht="13.8" x14ac:dyDescent="0.3">
      <c r="N169" s="15"/>
    </row>
    <row r="170" spans="14:14" ht="13.8" x14ac:dyDescent="0.3">
      <c r="N170" s="15"/>
    </row>
    <row r="171" spans="14:14" ht="13.8" x14ac:dyDescent="0.3">
      <c r="N171" s="15"/>
    </row>
    <row r="172" spans="14:14" ht="13.8" x14ac:dyDescent="0.3">
      <c r="N172" s="15"/>
    </row>
    <row r="173" spans="14:14" ht="13.8" x14ac:dyDescent="0.3">
      <c r="N173" s="15"/>
    </row>
    <row r="174" spans="14:14" ht="13.8" x14ac:dyDescent="0.3">
      <c r="N174" s="15"/>
    </row>
    <row r="175" spans="14:14" ht="13.8" x14ac:dyDescent="0.3">
      <c r="N175" s="15"/>
    </row>
    <row r="176" spans="14:14" ht="13.8" x14ac:dyDescent="0.3">
      <c r="N176" s="15"/>
    </row>
    <row r="177" spans="14:14" ht="13.8" x14ac:dyDescent="0.3">
      <c r="N177" s="15"/>
    </row>
    <row r="178" spans="14:14" ht="13.8" x14ac:dyDescent="0.3">
      <c r="N178" s="15"/>
    </row>
    <row r="179" spans="14:14" ht="13.8" x14ac:dyDescent="0.3">
      <c r="N179" s="15"/>
    </row>
    <row r="180" spans="14:14" ht="13.8" x14ac:dyDescent="0.3">
      <c r="N180" s="15"/>
    </row>
    <row r="181" spans="14:14" ht="13.8" x14ac:dyDescent="0.3">
      <c r="N181" s="15"/>
    </row>
    <row r="182" spans="14:14" ht="13.8" x14ac:dyDescent="0.3">
      <c r="N182" s="15"/>
    </row>
    <row r="183" spans="14:14" ht="13.8" x14ac:dyDescent="0.3">
      <c r="N183" s="15"/>
    </row>
    <row r="184" spans="14:14" ht="13.8" x14ac:dyDescent="0.3">
      <c r="N184" s="15"/>
    </row>
    <row r="185" spans="14:14" ht="13.8" x14ac:dyDescent="0.3">
      <c r="N185" s="15"/>
    </row>
    <row r="186" spans="14:14" ht="13.8" x14ac:dyDescent="0.3">
      <c r="N186" s="15"/>
    </row>
    <row r="187" spans="14:14" ht="13.8" x14ac:dyDescent="0.3">
      <c r="N187" s="15"/>
    </row>
    <row r="188" spans="14:14" ht="13.8" x14ac:dyDescent="0.3">
      <c r="N188" s="15"/>
    </row>
    <row r="189" spans="14:14" ht="13.8" x14ac:dyDescent="0.3">
      <c r="N189" s="15"/>
    </row>
    <row r="190" spans="14:14" ht="13.8" x14ac:dyDescent="0.3">
      <c r="N190" s="15"/>
    </row>
    <row r="191" spans="14:14" ht="13.8" x14ac:dyDescent="0.3">
      <c r="N191" s="15"/>
    </row>
    <row r="192" spans="14:14" ht="13.8" x14ac:dyDescent="0.3">
      <c r="N192" s="15"/>
    </row>
    <row r="193" spans="14:14" ht="13.8" x14ac:dyDescent="0.3">
      <c r="N193" s="15"/>
    </row>
    <row r="194" spans="14:14" ht="13.8" x14ac:dyDescent="0.3">
      <c r="N194" s="15"/>
    </row>
    <row r="195" spans="14:14" ht="13.8" x14ac:dyDescent="0.3">
      <c r="N195" s="15"/>
    </row>
    <row r="196" spans="14:14" ht="13.8" x14ac:dyDescent="0.3">
      <c r="N196" s="15"/>
    </row>
    <row r="197" spans="14:14" ht="13.8" x14ac:dyDescent="0.3">
      <c r="N197" s="15"/>
    </row>
    <row r="198" spans="14:14" ht="13.8" x14ac:dyDescent="0.3">
      <c r="N198" s="15"/>
    </row>
    <row r="199" spans="14:14" ht="13.8" x14ac:dyDescent="0.3">
      <c r="N199" s="15"/>
    </row>
    <row r="200" spans="14:14" ht="13.8" x14ac:dyDescent="0.3">
      <c r="N200" s="15"/>
    </row>
    <row r="201" spans="14:14" ht="13.8" x14ac:dyDescent="0.3">
      <c r="N201" s="15"/>
    </row>
    <row r="202" spans="14:14" ht="13.8" x14ac:dyDescent="0.3">
      <c r="N202" s="15"/>
    </row>
    <row r="203" spans="14:14" ht="13.8" x14ac:dyDescent="0.3">
      <c r="N203" s="15"/>
    </row>
    <row r="204" spans="14:14" ht="13.8" x14ac:dyDescent="0.3">
      <c r="N204" s="15"/>
    </row>
    <row r="205" spans="14:14" ht="13.8" x14ac:dyDescent="0.3">
      <c r="N205" s="15"/>
    </row>
    <row r="206" spans="14:14" ht="13.8" x14ac:dyDescent="0.3">
      <c r="N206" s="15"/>
    </row>
    <row r="207" spans="14:14" ht="13.8" x14ac:dyDescent="0.3">
      <c r="N207" s="15"/>
    </row>
    <row r="208" spans="14:14" ht="13.8" x14ac:dyDescent="0.3">
      <c r="N208" s="15"/>
    </row>
    <row r="209" spans="14:14" ht="13.8" x14ac:dyDescent="0.3">
      <c r="N209" s="15"/>
    </row>
    <row r="210" spans="14:14" ht="13.8" x14ac:dyDescent="0.3">
      <c r="N210" s="15"/>
    </row>
    <row r="211" spans="14:14" ht="13.8" x14ac:dyDescent="0.3">
      <c r="N211" s="15"/>
    </row>
    <row r="212" spans="14:14" ht="13.8" x14ac:dyDescent="0.3">
      <c r="N212" s="15"/>
    </row>
    <row r="213" spans="14:14" ht="13.8" x14ac:dyDescent="0.3">
      <c r="N213" s="15"/>
    </row>
    <row r="214" spans="14:14" ht="13.8" x14ac:dyDescent="0.3">
      <c r="N214" s="15"/>
    </row>
    <row r="215" spans="14:14" ht="13.8" x14ac:dyDescent="0.3">
      <c r="N215" s="15"/>
    </row>
    <row r="216" spans="14:14" ht="13.8" x14ac:dyDescent="0.3">
      <c r="N216" s="15"/>
    </row>
    <row r="217" spans="14:14" ht="13.8" x14ac:dyDescent="0.3">
      <c r="N217" s="15"/>
    </row>
    <row r="218" spans="14:14" ht="13.8" x14ac:dyDescent="0.3">
      <c r="N218" s="15"/>
    </row>
    <row r="219" spans="14:14" ht="13.8" x14ac:dyDescent="0.3">
      <c r="N219" s="15"/>
    </row>
    <row r="220" spans="14:14" ht="13.8" x14ac:dyDescent="0.3">
      <c r="N220" s="15"/>
    </row>
    <row r="221" spans="14:14" ht="13.8" x14ac:dyDescent="0.3">
      <c r="N221" s="15"/>
    </row>
    <row r="222" spans="14:14" ht="13.8" x14ac:dyDescent="0.3">
      <c r="N222" s="15"/>
    </row>
    <row r="223" spans="14:14" ht="13.8" x14ac:dyDescent="0.3">
      <c r="N223" s="15"/>
    </row>
    <row r="224" spans="14:14" ht="13.8" x14ac:dyDescent="0.3">
      <c r="N224" s="15"/>
    </row>
    <row r="225" spans="14:14" ht="13.8" x14ac:dyDescent="0.3">
      <c r="N225" s="15"/>
    </row>
    <row r="226" spans="14:14" ht="13.8" x14ac:dyDescent="0.3">
      <c r="N226" s="15"/>
    </row>
    <row r="227" spans="14:14" ht="13.8" x14ac:dyDescent="0.3">
      <c r="N227" s="15"/>
    </row>
    <row r="228" spans="14:14" ht="13.8" x14ac:dyDescent="0.3">
      <c r="N228" s="15"/>
    </row>
    <row r="229" spans="14:14" ht="13.8" x14ac:dyDescent="0.3">
      <c r="N229" s="15"/>
    </row>
    <row r="230" spans="14:14" ht="13.8" x14ac:dyDescent="0.3">
      <c r="N230" s="15"/>
    </row>
    <row r="231" spans="14:14" ht="13.8" x14ac:dyDescent="0.3">
      <c r="N231" s="15"/>
    </row>
    <row r="232" spans="14:14" ht="13.8" x14ac:dyDescent="0.3">
      <c r="N232" s="15"/>
    </row>
    <row r="233" spans="14:14" ht="13.8" x14ac:dyDescent="0.3">
      <c r="N233" s="15"/>
    </row>
    <row r="234" spans="14:14" ht="13.8" x14ac:dyDescent="0.3">
      <c r="N234" s="15"/>
    </row>
    <row r="235" spans="14:14" ht="13.8" x14ac:dyDescent="0.3">
      <c r="N235" s="15"/>
    </row>
    <row r="236" spans="14:14" ht="13.8" x14ac:dyDescent="0.3">
      <c r="N236" s="15"/>
    </row>
    <row r="237" spans="14:14" ht="13.8" x14ac:dyDescent="0.3">
      <c r="N237" s="15"/>
    </row>
    <row r="238" spans="14:14" ht="13.8" x14ac:dyDescent="0.3">
      <c r="N238" s="15"/>
    </row>
    <row r="239" spans="14:14" ht="13.8" x14ac:dyDescent="0.3">
      <c r="N239" s="15"/>
    </row>
    <row r="240" spans="14:14" ht="13.8" x14ac:dyDescent="0.3">
      <c r="N240" s="15"/>
    </row>
    <row r="241" spans="14:14" ht="13.8" x14ac:dyDescent="0.3">
      <c r="N241" s="15"/>
    </row>
    <row r="242" spans="14:14" ht="13.8" x14ac:dyDescent="0.3">
      <c r="N242" s="15"/>
    </row>
    <row r="243" spans="14:14" ht="13.8" x14ac:dyDescent="0.3">
      <c r="N243" s="15"/>
    </row>
    <row r="244" spans="14:14" ht="13.8" x14ac:dyDescent="0.3">
      <c r="N244" s="15"/>
    </row>
    <row r="245" spans="14:14" ht="13.8" x14ac:dyDescent="0.3">
      <c r="N245" s="15"/>
    </row>
    <row r="246" spans="14:14" ht="13.8" x14ac:dyDescent="0.3">
      <c r="N246" s="15"/>
    </row>
    <row r="247" spans="14:14" ht="13.8" x14ac:dyDescent="0.3">
      <c r="N247" s="15"/>
    </row>
    <row r="248" spans="14:14" ht="13.8" x14ac:dyDescent="0.3">
      <c r="N248" s="15"/>
    </row>
    <row r="249" spans="14:14" ht="13.8" x14ac:dyDescent="0.3">
      <c r="N249" s="15"/>
    </row>
    <row r="250" spans="14:14" ht="13.8" x14ac:dyDescent="0.3">
      <c r="N250" s="15"/>
    </row>
    <row r="251" spans="14:14" ht="13.8" x14ac:dyDescent="0.3">
      <c r="N251" s="15"/>
    </row>
    <row r="252" spans="14:14" ht="13.8" x14ac:dyDescent="0.3">
      <c r="N252" s="15"/>
    </row>
    <row r="253" spans="14:14" ht="13.8" x14ac:dyDescent="0.3">
      <c r="N253" s="15"/>
    </row>
    <row r="254" spans="14:14" ht="13.8" x14ac:dyDescent="0.3">
      <c r="N254" s="15"/>
    </row>
    <row r="255" spans="14:14" ht="13.8" x14ac:dyDescent="0.3">
      <c r="N255" s="15"/>
    </row>
    <row r="256" spans="14:14" ht="13.8" x14ac:dyDescent="0.3">
      <c r="N256" s="15"/>
    </row>
    <row r="257" spans="14:14" ht="13.8" x14ac:dyDescent="0.3">
      <c r="N257" s="15"/>
    </row>
    <row r="258" spans="14:14" ht="13.8" x14ac:dyDescent="0.3">
      <c r="N258" s="15"/>
    </row>
    <row r="259" spans="14:14" ht="13.8" x14ac:dyDescent="0.3">
      <c r="N259" s="15"/>
    </row>
    <row r="260" spans="14:14" ht="13.8" x14ac:dyDescent="0.3">
      <c r="N260" s="15"/>
    </row>
    <row r="261" spans="14:14" ht="13.8" x14ac:dyDescent="0.3">
      <c r="N261" s="15"/>
    </row>
    <row r="262" spans="14:14" ht="13.8" x14ac:dyDescent="0.3">
      <c r="N262" s="15"/>
    </row>
    <row r="263" spans="14:14" ht="13.8" x14ac:dyDescent="0.3">
      <c r="N263" s="15"/>
    </row>
    <row r="264" spans="14:14" ht="13.8" x14ac:dyDescent="0.3">
      <c r="N264" s="15"/>
    </row>
    <row r="265" spans="14:14" ht="13.8" x14ac:dyDescent="0.3">
      <c r="N265" s="15"/>
    </row>
    <row r="266" spans="14:14" ht="13.8" x14ac:dyDescent="0.3">
      <c r="N266" s="15"/>
    </row>
    <row r="267" spans="14:14" ht="13.8" x14ac:dyDescent="0.3">
      <c r="N267" s="15"/>
    </row>
    <row r="268" spans="14:14" ht="13.8" x14ac:dyDescent="0.3">
      <c r="N268" s="15"/>
    </row>
    <row r="269" spans="14:14" ht="13.8" x14ac:dyDescent="0.3">
      <c r="N269" s="15"/>
    </row>
    <row r="270" spans="14:14" ht="13.8" x14ac:dyDescent="0.3">
      <c r="N270" s="15"/>
    </row>
    <row r="271" spans="14:14" ht="13.8" x14ac:dyDescent="0.3">
      <c r="N271" s="15"/>
    </row>
    <row r="272" spans="14:14" ht="13.8" x14ac:dyDescent="0.3">
      <c r="N272" s="15"/>
    </row>
    <row r="273" spans="14:14" ht="13.8" x14ac:dyDescent="0.3">
      <c r="N273" s="15"/>
    </row>
    <row r="274" spans="14:14" ht="13.8" x14ac:dyDescent="0.3">
      <c r="N274" s="15"/>
    </row>
    <row r="275" spans="14:14" ht="13.8" x14ac:dyDescent="0.3">
      <c r="N275" s="15"/>
    </row>
    <row r="276" spans="14:14" ht="13.8" x14ac:dyDescent="0.3">
      <c r="N276" s="15"/>
    </row>
    <row r="277" spans="14:14" ht="13.8" x14ac:dyDescent="0.3">
      <c r="N277" s="15"/>
    </row>
    <row r="278" spans="14:14" ht="13.8" x14ac:dyDescent="0.3">
      <c r="N278" s="15"/>
    </row>
    <row r="279" spans="14:14" ht="13.8" x14ac:dyDescent="0.3">
      <c r="N279" s="15"/>
    </row>
    <row r="280" spans="14:14" ht="13.8" x14ac:dyDescent="0.3">
      <c r="N280" s="15"/>
    </row>
    <row r="281" spans="14:14" ht="13.8" x14ac:dyDescent="0.3">
      <c r="N281" s="15"/>
    </row>
    <row r="282" spans="14:14" ht="13.8" x14ac:dyDescent="0.3">
      <c r="N282" s="15"/>
    </row>
    <row r="283" spans="14:14" ht="13.8" x14ac:dyDescent="0.3">
      <c r="N283" s="15"/>
    </row>
    <row r="284" spans="14:14" ht="13.8" x14ac:dyDescent="0.3">
      <c r="N284" s="15"/>
    </row>
    <row r="285" spans="14:14" ht="13.8" x14ac:dyDescent="0.3">
      <c r="N285" s="15"/>
    </row>
    <row r="286" spans="14:14" ht="13.8" x14ac:dyDescent="0.3">
      <c r="N286" s="15"/>
    </row>
    <row r="287" spans="14:14" ht="13.8" x14ac:dyDescent="0.3">
      <c r="N287" s="15"/>
    </row>
    <row r="288" spans="14:14" ht="13.8" x14ac:dyDescent="0.3">
      <c r="N288" s="15"/>
    </row>
    <row r="289" spans="14:14" ht="13.8" x14ac:dyDescent="0.3">
      <c r="N289" s="15"/>
    </row>
    <row r="290" spans="14:14" ht="13.8" x14ac:dyDescent="0.3">
      <c r="N290" s="15"/>
    </row>
    <row r="291" spans="14:14" ht="13.8" x14ac:dyDescent="0.3">
      <c r="N291" s="15"/>
    </row>
    <row r="292" spans="14:14" ht="13.8" x14ac:dyDescent="0.3">
      <c r="N292" s="15"/>
    </row>
    <row r="293" spans="14:14" ht="13.8" x14ac:dyDescent="0.3">
      <c r="N293" s="15"/>
    </row>
    <row r="294" spans="14:14" ht="13.8" x14ac:dyDescent="0.3">
      <c r="N294" s="15"/>
    </row>
    <row r="295" spans="14:14" ht="13.8" x14ac:dyDescent="0.3">
      <c r="N295" s="15"/>
    </row>
    <row r="296" spans="14:14" ht="13.8" x14ac:dyDescent="0.3">
      <c r="N296" s="15"/>
    </row>
    <row r="297" spans="14:14" ht="13.8" x14ac:dyDescent="0.3">
      <c r="N297" s="15"/>
    </row>
    <row r="298" spans="14:14" ht="13.8" x14ac:dyDescent="0.3">
      <c r="N298" s="15"/>
    </row>
    <row r="299" spans="14:14" ht="13.8" x14ac:dyDescent="0.3">
      <c r="N299" s="15"/>
    </row>
    <row r="300" spans="14:14" ht="13.8" x14ac:dyDescent="0.3">
      <c r="N300" s="15"/>
    </row>
    <row r="301" spans="14:14" ht="13.8" x14ac:dyDescent="0.3">
      <c r="N301" s="15"/>
    </row>
    <row r="302" spans="14:14" ht="13.8" x14ac:dyDescent="0.3">
      <c r="N302" s="15"/>
    </row>
    <row r="303" spans="14:14" ht="13.8" x14ac:dyDescent="0.3">
      <c r="N303" s="15"/>
    </row>
    <row r="304" spans="14:14" ht="13.8" x14ac:dyDescent="0.3">
      <c r="N304" s="15"/>
    </row>
    <row r="305" spans="14:14" ht="13.8" x14ac:dyDescent="0.3">
      <c r="N305" s="15"/>
    </row>
    <row r="306" spans="14:14" ht="13.8" x14ac:dyDescent="0.3">
      <c r="N306" s="15"/>
    </row>
    <row r="307" spans="14:14" ht="13.8" x14ac:dyDescent="0.3">
      <c r="N307" s="15"/>
    </row>
    <row r="308" spans="14:14" ht="13.8" x14ac:dyDescent="0.3">
      <c r="N308" s="15"/>
    </row>
    <row r="309" spans="14:14" ht="13.8" x14ac:dyDescent="0.3">
      <c r="N309" s="15"/>
    </row>
    <row r="310" spans="14:14" ht="13.8" x14ac:dyDescent="0.3">
      <c r="N310" s="15"/>
    </row>
    <row r="311" spans="14:14" ht="13.8" x14ac:dyDescent="0.3">
      <c r="N311" s="15"/>
    </row>
    <row r="312" spans="14:14" ht="13.8" x14ac:dyDescent="0.3">
      <c r="N312" s="15"/>
    </row>
    <row r="313" spans="14:14" ht="13.8" x14ac:dyDescent="0.3">
      <c r="N313" s="15"/>
    </row>
    <row r="314" spans="14:14" ht="13.8" x14ac:dyDescent="0.3">
      <c r="N314" s="15"/>
    </row>
    <row r="315" spans="14:14" ht="13.8" x14ac:dyDescent="0.3">
      <c r="N315" s="15"/>
    </row>
    <row r="316" spans="14:14" ht="13.8" x14ac:dyDescent="0.3">
      <c r="N316" s="15"/>
    </row>
    <row r="317" spans="14:14" ht="13.8" x14ac:dyDescent="0.3">
      <c r="N317" s="15"/>
    </row>
    <row r="318" spans="14:14" ht="13.8" x14ac:dyDescent="0.3">
      <c r="N318" s="15"/>
    </row>
    <row r="319" spans="14:14" ht="13.8" x14ac:dyDescent="0.3">
      <c r="N319" s="15"/>
    </row>
    <row r="320" spans="14:14" ht="13.8" x14ac:dyDescent="0.3">
      <c r="N320" s="15"/>
    </row>
    <row r="321" spans="14:14" ht="13.8" x14ac:dyDescent="0.3">
      <c r="N321" s="15"/>
    </row>
    <row r="322" spans="14:14" ht="13.8" x14ac:dyDescent="0.3">
      <c r="N322" s="15"/>
    </row>
    <row r="323" spans="14:14" ht="13.8" x14ac:dyDescent="0.3">
      <c r="N323" s="15"/>
    </row>
    <row r="324" spans="14:14" ht="13.8" x14ac:dyDescent="0.3">
      <c r="N324" s="15"/>
    </row>
    <row r="325" spans="14:14" ht="13.8" x14ac:dyDescent="0.3">
      <c r="N325" s="15"/>
    </row>
    <row r="326" spans="14:14" ht="13.8" x14ac:dyDescent="0.3">
      <c r="N326" s="15"/>
    </row>
    <row r="327" spans="14:14" ht="13.8" x14ac:dyDescent="0.3">
      <c r="N327" s="15"/>
    </row>
    <row r="328" spans="14:14" ht="13.8" x14ac:dyDescent="0.3">
      <c r="N328" s="15"/>
    </row>
    <row r="329" spans="14:14" ht="13.8" x14ac:dyDescent="0.3">
      <c r="N329" s="15"/>
    </row>
    <row r="330" spans="14:14" ht="13.8" x14ac:dyDescent="0.3">
      <c r="N330" s="15"/>
    </row>
    <row r="331" spans="14:14" ht="13.8" x14ac:dyDescent="0.3">
      <c r="N331" s="15"/>
    </row>
    <row r="332" spans="14:14" ht="13.8" x14ac:dyDescent="0.3">
      <c r="N332" s="15"/>
    </row>
    <row r="333" spans="14:14" ht="13.8" x14ac:dyDescent="0.3">
      <c r="N333" s="15"/>
    </row>
    <row r="334" spans="14:14" ht="13.8" x14ac:dyDescent="0.3">
      <c r="N334" s="15"/>
    </row>
    <row r="335" spans="14:14" ht="13.8" x14ac:dyDescent="0.3">
      <c r="N335" s="15"/>
    </row>
    <row r="336" spans="14:14" ht="13.8" x14ac:dyDescent="0.3">
      <c r="N336" s="15"/>
    </row>
    <row r="337" spans="14:14" ht="13.8" x14ac:dyDescent="0.3">
      <c r="N337" s="15"/>
    </row>
    <row r="338" spans="14:14" ht="13.8" x14ac:dyDescent="0.3">
      <c r="N338" s="15"/>
    </row>
    <row r="339" spans="14:14" ht="13.8" x14ac:dyDescent="0.3">
      <c r="N339" s="15"/>
    </row>
    <row r="340" spans="14:14" ht="13.8" x14ac:dyDescent="0.3">
      <c r="N340" s="15"/>
    </row>
    <row r="341" spans="14:14" ht="13.8" x14ac:dyDescent="0.3">
      <c r="N341" s="15"/>
    </row>
    <row r="342" spans="14:14" ht="13.8" x14ac:dyDescent="0.3">
      <c r="N342" s="15"/>
    </row>
    <row r="343" spans="14:14" ht="13.8" x14ac:dyDescent="0.3">
      <c r="N343" s="15"/>
    </row>
    <row r="344" spans="14:14" ht="13.8" x14ac:dyDescent="0.3">
      <c r="N344" s="15"/>
    </row>
    <row r="345" spans="14:14" ht="13.8" x14ac:dyDescent="0.3">
      <c r="N345" s="15"/>
    </row>
    <row r="346" spans="14:14" ht="13.8" x14ac:dyDescent="0.3">
      <c r="N346" s="15"/>
    </row>
    <row r="347" spans="14:14" ht="13.8" x14ac:dyDescent="0.3">
      <c r="N347" s="15"/>
    </row>
    <row r="348" spans="14:14" ht="13.8" x14ac:dyDescent="0.3">
      <c r="N348" s="15"/>
    </row>
    <row r="349" spans="14:14" ht="13.8" x14ac:dyDescent="0.3">
      <c r="N349" s="15"/>
    </row>
    <row r="350" spans="14:14" ht="13.8" x14ac:dyDescent="0.3">
      <c r="N350" s="15"/>
    </row>
    <row r="351" spans="14:14" ht="13.8" x14ac:dyDescent="0.3">
      <c r="N351" s="15"/>
    </row>
    <row r="352" spans="14:14" ht="13.8" x14ac:dyDescent="0.3">
      <c r="N352" s="15"/>
    </row>
    <row r="353" spans="14:14" ht="13.8" x14ac:dyDescent="0.3">
      <c r="N353" s="15"/>
    </row>
    <row r="354" spans="14:14" ht="13.8" x14ac:dyDescent="0.3">
      <c r="N354" s="15"/>
    </row>
    <row r="355" spans="14:14" ht="13.8" x14ac:dyDescent="0.3">
      <c r="N355" s="15"/>
    </row>
    <row r="356" spans="14:14" ht="13.8" x14ac:dyDescent="0.3">
      <c r="N356" s="15"/>
    </row>
    <row r="357" spans="14:14" ht="13.8" x14ac:dyDescent="0.3">
      <c r="N357" s="15"/>
    </row>
    <row r="358" spans="14:14" ht="13.8" x14ac:dyDescent="0.3">
      <c r="N358" s="15"/>
    </row>
    <row r="359" spans="14:14" ht="13.8" x14ac:dyDescent="0.3">
      <c r="N359" s="15"/>
    </row>
    <row r="360" spans="14:14" ht="13.8" x14ac:dyDescent="0.3">
      <c r="N360" s="15"/>
    </row>
    <row r="361" spans="14:14" ht="13.8" x14ac:dyDescent="0.3">
      <c r="N361" s="15"/>
    </row>
    <row r="362" spans="14:14" ht="13.8" x14ac:dyDescent="0.3">
      <c r="N362" s="15"/>
    </row>
    <row r="363" spans="14:14" ht="13.8" x14ac:dyDescent="0.3">
      <c r="N363" s="15"/>
    </row>
    <row r="364" spans="14:14" ht="13.8" x14ac:dyDescent="0.3">
      <c r="N364" s="15"/>
    </row>
    <row r="365" spans="14:14" ht="13.8" x14ac:dyDescent="0.3">
      <c r="N365" s="15"/>
    </row>
    <row r="366" spans="14:14" ht="13.8" x14ac:dyDescent="0.3">
      <c r="N366" s="15"/>
    </row>
    <row r="367" spans="14:14" ht="13.8" x14ac:dyDescent="0.3">
      <c r="N367" s="15"/>
    </row>
    <row r="368" spans="14:14" ht="13.8" x14ac:dyDescent="0.3">
      <c r="N368" s="15"/>
    </row>
    <row r="369" spans="14:14" ht="13.8" x14ac:dyDescent="0.3">
      <c r="N369" s="15"/>
    </row>
    <row r="370" spans="14:14" ht="13.8" x14ac:dyDescent="0.3">
      <c r="N370" s="15"/>
    </row>
    <row r="371" spans="14:14" ht="13.8" x14ac:dyDescent="0.3">
      <c r="N371" s="15"/>
    </row>
    <row r="372" spans="14:14" ht="13.8" x14ac:dyDescent="0.3">
      <c r="N372" s="15"/>
    </row>
    <row r="373" spans="14:14" ht="13.8" x14ac:dyDescent="0.3">
      <c r="N373" s="15"/>
    </row>
    <row r="374" spans="14:14" ht="13.8" x14ac:dyDescent="0.3">
      <c r="N374" s="15"/>
    </row>
    <row r="375" spans="14:14" ht="13.8" x14ac:dyDescent="0.3">
      <c r="N375" s="15"/>
    </row>
    <row r="376" spans="14:14" ht="13.8" x14ac:dyDescent="0.3">
      <c r="N376" s="15"/>
    </row>
    <row r="377" spans="14:14" ht="13.8" x14ac:dyDescent="0.3">
      <c r="N377" s="15"/>
    </row>
    <row r="378" spans="14:14" ht="13.8" x14ac:dyDescent="0.3">
      <c r="N378" s="15"/>
    </row>
    <row r="379" spans="14:14" ht="13.8" x14ac:dyDescent="0.3">
      <c r="N379" s="15"/>
    </row>
    <row r="380" spans="14:14" ht="13.8" x14ac:dyDescent="0.3">
      <c r="N380" s="15"/>
    </row>
    <row r="381" spans="14:14" ht="13.8" x14ac:dyDescent="0.3">
      <c r="N381" s="15"/>
    </row>
    <row r="382" spans="14:14" ht="13.8" x14ac:dyDescent="0.3">
      <c r="N382" s="15"/>
    </row>
    <row r="383" spans="14:14" ht="13.8" x14ac:dyDescent="0.3">
      <c r="N383" s="15"/>
    </row>
    <row r="384" spans="14:14" ht="13.8" x14ac:dyDescent="0.3">
      <c r="N384" s="15"/>
    </row>
    <row r="385" spans="14:14" ht="13.8" x14ac:dyDescent="0.3">
      <c r="N385" s="15"/>
    </row>
    <row r="386" spans="14:14" ht="13.8" x14ac:dyDescent="0.3">
      <c r="N386" s="15"/>
    </row>
    <row r="387" spans="14:14" ht="13.8" x14ac:dyDescent="0.3">
      <c r="N387" s="15"/>
    </row>
    <row r="388" spans="14:14" ht="13.8" x14ac:dyDescent="0.3">
      <c r="N388" s="15"/>
    </row>
    <row r="389" spans="14:14" ht="13.8" x14ac:dyDescent="0.3">
      <c r="N389" s="15"/>
    </row>
    <row r="390" spans="14:14" ht="13.8" x14ac:dyDescent="0.3">
      <c r="N390" s="15"/>
    </row>
    <row r="391" spans="14:14" ht="13.8" x14ac:dyDescent="0.3">
      <c r="N391" s="15"/>
    </row>
    <row r="392" spans="14:14" ht="13.8" x14ac:dyDescent="0.3">
      <c r="N392" s="15"/>
    </row>
    <row r="393" spans="14:14" ht="13.8" x14ac:dyDescent="0.3">
      <c r="N393" s="15"/>
    </row>
    <row r="394" spans="14:14" ht="13.8" x14ac:dyDescent="0.3">
      <c r="N394" s="15"/>
    </row>
    <row r="395" spans="14:14" ht="13.8" x14ac:dyDescent="0.3">
      <c r="N395" s="15"/>
    </row>
    <row r="396" spans="14:14" ht="13.8" x14ac:dyDescent="0.3">
      <c r="N396" s="15"/>
    </row>
    <row r="397" spans="14:14" ht="13.8" x14ac:dyDescent="0.3">
      <c r="N397" s="15"/>
    </row>
    <row r="398" spans="14:14" ht="13.8" x14ac:dyDescent="0.3">
      <c r="N398" s="15"/>
    </row>
    <row r="399" spans="14:14" ht="13.8" x14ac:dyDescent="0.3">
      <c r="N399" s="15"/>
    </row>
    <row r="400" spans="14:14" ht="13.8" x14ac:dyDescent="0.3">
      <c r="N400" s="15"/>
    </row>
    <row r="401" spans="14:14" ht="13.8" x14ac:dyDescent="0.3">
      <c r="N401" s="15"/>
    </row>
    <row r="402" spans="14:14" ht="13.8" x14ac:dyDescent="0.3">
      <c r="N402" s="15"/>
    </row>
    <row r="403" spans="14:14" ht="13.8" x14ac:dyDescent="0.3">
      <c r="N403" s="15"/>
    </row>
    <row r="404" spans="14:14" ht="13.8" x14ac:dyDescent="0.3">
      <c r="N404" s="15"/>
    </row>
    <row r="405" spans="14:14" ht="13.8" x14ac:dyDescent="0.3">
      <c r="N405" s="15"/>
    </row>
    <row r="406" spans="14:14" ht="13.8" x14ac:dyDescent="0.3">
      <c r="N406" s="15"/>
    </row>
    <row r="407" spans="14:14" ht="13.8" x14ac:dyDescent="0.3">
      <c r="N407" s="15"/>
    </row>
    <row r="408" spans="14:14" ht="13.8" x14ac:dyDescent="0.3">
      <c r="N408" s="15"/>
    </row>
    <row r="409" spans="14:14" ht="13.8" x14ac:dyDescent="0.3">
      <c r="N409" s="15"/>
    </row>
    <row r="410" spans="14:14" ht="13.8" x14ac:dyDescent="0.3">
      <c r="N410" s="15"/>
    </row>
    <row r="411" spans="14:14" ht="13.8" x14ac:dyDescent="0.3">
      <c r="N411" s="15"/>
    </row>
    <row r="412" spans="14:14" ht="13.8" x14ac:dyDescent="0.3">
      <c r="N412" s="15"/>
    </row>
    <row r="413" spans="14:14" ht="13.8" x14ac:dyDescent="0.3">
      <c r="N413" s="15"/>
    </row>
    <row r="414" spans="14:14" ht="13.8" x14ac:dyDescent="0.3">
      <c r="N414" s="15"/>
    </row>
    <row r="415" spans="14:14" ht="13.8" x14ac:dyDescent="0.3">
      <c r="N415" s="15"/>
    </row>
    <row r="416" spans="14:14" ht="13.8" x14ac:dyDescent="0.3">
      <c r="N416" s="15"/>
    </row>
    <row r="417" spans="14:14" ht="13.8" x14ac:dyDescent="0.3">
      <c r="N417" s="15"/>
    </row>
    <row r="418" spans="14:14" ht="13.8" x14ac:dyDescent="0.3">
      <c r="N418" s="15"/>
    </row>
    <row r="419" spans="14:14" ht="13.8" x14ac:dyDescent="0.3">
      <c r="N419" s="15"/>
    </row>
    <row r="420" spans="14:14" ht="13.8" x14ac:dyDescent="0.3">
      <c r="N420" s="15"/>
    </row>
    <row r="421" spans="14:14" ht="13.8" x14ac:dyDescent="0.3">
      <c r="N421" s="15"/>
    </row>
    <row r="422" spans="14:14" ht="13.8" x14ac:dyDescent="0.3">
      <c r="N422" s="15"/>
    </row>
    <row r="423" spans="14:14" ht="13.8" x14ac:dyDescent="0.3">
      <c r="N423" s="15"/>
    </row>
    <row r="424" spans="14:14" ht="13.8" x14ac:dyDescent="0.3">
      <c r="N424" s="15"/>
    </row>
    <row r="425" spans="14:14" ht="13.8" x14ac:dyDescent="0.3">
      <c r="N425" s="15"/>
    </row>
    <row r="426" spans="14:14" ht="13.8" x14ac:dyDescent="0.3">
      <c r="N426" s="15"/>
    </row>
    <row r="427" spans="14:14" ht="13.8" x14ac:dyDescent="0.3">
      <c r="N427" s="15"/>
    </row>
    <row r="428" spans="14:14" ht="13.8" x14ac:dyDescent="0.3">
      <c r="N428" s="15"/>
    </row>
    <row r="429" spans="14:14" ht="13.8" x14ac:dyDescent="0.3">
      <c r="N429" s="15"/>
    </row>
    <row r="430" spans="14:14" ht="13.8" x14ac:dyDescent="0.3">
      <c r="N430" s="15"/>
    </row>
    <row r="431" spans="14:14" ht="13.8" x14ac:dyDescent="0.3">
      <c r="N431" s="15"/>
    </row>
    <row r="432" spans="14:14" ht="13.8" x14ac:dyDescent="0.3">
      <c r="N432" s="15"/>
    </row>
    <row r="433" spans="14:14" ht="13.8" x14ac:dyDescent="0.3">
      <c r="N433" s="15"/>
    </row>
    <row r="434" spans="14:14" ht="13.8" x14ac:dyDescent="0.3">
      <c r="N434" s="15"/>
    </row>
    <row r="435" spans="14:14" ht="13.8" x14ac:dyDescent="0.3">
      <c r="N435" s="15"/>
    </row>
    <row r="436" spans="14:14" ht="13.8" x14ac:dyDescent="0.3">
      <c r="N436" s="15"/>
    </row>
    <row r="437" spans="14:14" ht="13.8" x14ac:dyDescent="0.3">
      <c r="N437" s="15"/>
    </row>
    <row r="438" spans="14:14" ht="13.8" x14ac:dyDescent="0.3">
      <c r="N438" s="15"/>
    </row>
    <row r="439" spans="14:14" ht="13.8" x14ac:dyDescent="0.3">
      <c r="N439" s="15"/>
    </row>
    <row r="440" spans="14:14" ht="13.8" x14ac:dyDescent="0.3">
      <c r="N440" s="15"/>
    </row>
    <row r="441" spans="14:14" ht="13.8" x14ac:dyDescent="0.3">
      <c r="N441" s="15"/>
    </row>
    <row r="442" spans="14:14" ht="13.8" x14ac:dyDescent="0.3">
      <c r="N442" s="15"/>
    </row>
    <row r="443" spans="14:14" ht="13.8" x14ac:dyDescent="0.3">
      <c r="N443" s="15"/>
    </row>
    <row r="444" spans="14:14" ht="13.8" x14ac:dyDescent="0.3">
      <c r="N444" s="15"/>
    </row>
    <row r="445" spans="14:14" ht="13.8" x14ac:dyDescent="0.3">
      <c r="N445" s="15"/>
    </row>
    <row r="446" spans="14:14" ht="13.8" x14ac:dyDescent="0.3">
      <c r="N446" s="15"/>
    </row>
    <row r="447" spans="14:14" ht="13.8" x14ac:dyDescent="0.3">
      <c r="N447" s="15"/>
    </row>
    <row r="448" spans="14:14" ht="13.8" x14ac:dyDescent="0.3">
      <c r="N448" s="15"/>
    </row>
    <row r="449" spans="14:14" ht="13.8" x14ac:dyDescent="0.3">
      <c r="N449" s="15"/>
    </row>
    <row r="450" spans="14:14" ht="13.8" x14ac:dyDescent="0.3">
      <c r="N450" s="15"/>
    </row>
    <row r="451" spans="14:14" ht="13.8" x14ac:dyDescent="0.3">
      <c r="N451" s="15"/>
    </row>
    <row r="452" spans="14:14" ht="13.8" x14ac:dyDescent="0.3">
      <c r="N452" s="15"/>
    </row>
    <row r="453" spans="14:14" ht="13.8" x14ac:dyDescent="0.3">
      <c r="N453" s="15"/>
    </row>
    <row r="454" spans="14:14" ht="13.8" x14ac:dyDescent="0.3">
      <c r="N454" s="15"/>
    </row>
    <row r="455" spans="14:14" ht="13.8" x14ac:dyDescent="0.3">
      <c r="N455" s="15"/>
    </row>
    <row r="456" spans="14:14" ht="13.8" x14ac:dyDescent="0.3">
      <c r="N456" s="15"/>
    </row>
    <row r="457" spans="14:14" ht="13.8" x14ac:dyDescent="0.3">
      <c r="N457" s="15"/>
    </row>
    <row r="458" spans="14:14" ht="13.8" x14ac:dyDescent="0.3">
      <c r="N458" s="15"/>
    </row>
    <row r="459" spans="14:14" ht="13.8" x14ac:dyDescent="0.3">
      <c r="N459" s="15"/>
    </row>
    <row r="460" spans="14:14" ht="13.8" x14ac:dyDescent="0.3">
      <c r="N460" s="15"/>
    </row>
    <row r="461" spans="14:14" ht="13.8" x14ac:dyDescent="0.3">
      <c r="N461" s="15"/>
    </row>
    <row r="462" spans="14:14" ht="13.8" x14ac:dyDescent="0.3">
      <c r="N462" s="15"/>
    </row>
    <row r="463" spans="14:14" ht="13.8" x14ac:dyDescent="0.3">
      <c r="N463" s="15"/>
    </row>
    <row r="464" spans="14:14" ht="13.8" x14ac:dyDescent="0.3">
      <c r="N464" s="15"/>
    </row>
    <row r="465" spans="14:14" ht="13.8" x14ac:dyDescent="0.3">
      <c r="N465" s="15"/>
    </row>
    <row r="466" spans="14:14" ht="13.8" x14ac:dyDescent="0.3">
      <c r="N466" s="15"/>
    </row>
    <row r="467" spans="14:14" ht="13.8" x14ac:dyDescent="0.3">
      <c r="N467" s="15"/>
    </row>
    <row r="468" spans="14:14" ht="13.8" x14ac:dyDescent="0.3">
      <c r="N468" s="15"/>
    </row>
    <row r="469" spans="14:14" ht="13.8" x14ac:dyDescent="0.3">
      <c r="N469" s="15"/>
    </row>
    <row r="470" spans="14:14" ht="13.8" x14ac:dyDescent="0.3">
      <c r="N470" s="15"/>
    </row>
    <row r="471" spans="14:14" ht="13.8" x14ac:dyDescent="0.3">
      <c r="N471" s="15"/>
    </row>
    <row r="472" spans="14:14" ht="13.8" x14ac:dyDescent="0.3">
      <c r="N472" s="15"/>
    </row>
    <row r="473" spans="14:14" ht="13.8" x14ac:dyDescent="0.3">
      <c r="N473" s="15"/>
    </row>
    <row r="474" spans="14:14" ht="13.8" x14ac:dyDescent="0.3">
      <c r="N474" s="15"/>
    </row>
    <row r="475" spans="14:14" ht="13.8" x14ac:dyDescent="0.3">
      <c r="N475" s="15"/>
    </row>
    <row r="476" spans="14:14" ht="13.8" x14ac:dyDescent="0.3">
      <c r="N476" s="15"/>
    </row>
    <row r="477" spans="14:14" ht="13.8" x14ac:dyDescent="0.3">
      <c r="N477" s="15"/>
    </row>
    <row r="478" spans="14:14" ht="13.8" x14ac:dyDescent="0.3">
      <c r="N478" s="15"/>
    </row>
    <row r="479" spans="14:14" ht="13.8" x14ac:dyDescent="0.3">
      <c r="N479" s="15"/>
    </row>
    <row r="480" spans="14:14" ht="13.8" x14ac:dyDescent="0.3">
      <c r="N480" s="15"/>
    </row>
    <row r="481" spans="14:14" ht="13.8" x14ac:dyDescent="0.3">
      <c r="N481" s="15"/>
    </row>
    <row r="482" spans="14:14" ht="13.8" x14ac:dyDescent="0.3">
      <c r="N482" s="15"/>
    </row>
    <row r="483" spans="14:14" ht="13.8" x14ac:dyDescent="0.3">
      <c r="N483" s="15"/>
    </row>
    <row r="484" spans="14:14" ht="13.8" x14ac:dyDescent="0.3">
      <c r="N484" s="15"/>
    </row>
    <row r="485" spans="14:14" ht="13.8" x14ac:dyDescent="0.3">
      <c r="N485" s="15"/>
    </row>
    <row r="486" spans="14:14" ht="13.8" x14ac:dyDescent="0.3">
      <c r="N486" s="15"/>
    </row>
    <row r="487" spans="14:14" ht="13.8" x14ac:dyDescent="0.3">
      <c r="N487" s="15"/>
    </row>
    <row r="488" spans="14:14" ht="13.8" x14ac:dyDescent="0.3">
      <c r="N488" s="15"/>
    </row>
    <row r="489" spans="14:14" ht="13.8" x14ac:dyDescent="0.3">
      <c r="N489" s="15"/>
    </row>
    <row r="490" spans="14:14" ht="13.8" x14ac:dyDescent="0.3">
      <c r="N490" s="15"/>
    </row>
    <row r="491" spans="14:14" ht="13.8" x14ac:dyDescent="0.3">
      <c r="N491" s="15"/>
    </row>
    <row r="492" spans="14:14" ht="13.8" x14ac:dyDescent="0.3">
      <c r="N492" s="15"/>
    </row>
    <row r="493" spans="14:14" ht="13.8" x14ac:dyDescent="0.3">
      <c r="N493" s="15"/>
    </row>
    <row r="494" spans="14:14" ht="13.8" x14ac:dyDescent="0.3">
      <c r="N494" s="15"/>
    </row>
    <row r="495" spans="14:14" ht="13.8" x14ac:dyDescent="0.3">
      <c r="N495" s="15"/>
    </row>
    <row r="496" spans="14:14" ht="13.8" x14ac:dyDescent="0.3">
      <c r="N496" s="15"/>
    </row>
    <row r="497" spans="14:14" ht="13.8" x14ac:dyDescent="0.3">
      <c r="N497" s="15"/>
    </row>
    <row r="498" spans="14:14" ht="13.8" x14ac:dyDescent="0.3">
      <c r="N498" s="15"/>
    </row>
    <row r="499" spans="14:14" ht="13.8" x14ac:dyDescent="0.3">
      <c r="N499" s="15"/>
    </row>
    <row r="500" spans="14:14" ht="13.8" x14ac:dyDescent="0.3">
      <c r="N500" s="15"/>
    </row>
    <row r="501" spans="14:14" ht="13.8" x14ac:dyDescent="0.3">
      <c r="N501" s="15"/>
    </row>
    <row r="502" spans="14:14" ht="13.8" x14ac:dyDescent="0.3">
      <c r="N502" s="15"/>
    </row>
    <row r="503" spans="14:14" ht="13.8" x14ac:dyDescent="0.3">
      <c r="N503" s="15"/>
    </row>
    <row r="504" spans="14:14" ht="13.8" x14ac:dyDescent="0.3">
      <c r="N504" s="15"/>
    </row>
    <row r="505" spans="14:14" ht="13.8" x14ac:dyDescent="0.3">
      <c r="N505" s="15"/>
    </row>
    <row r="506" spans="14:14" ht="13.8" x14ac:dyDescent="0.3">
      <c r="N506" s="15"/>
    </row>
    <row r="507" spans="14:14" ht="13.8" x14ac:dyDescent="0.3">
      <c r="N507" s="15"/>
    </row>
    <row r="508" spans="14:14" ht="13.8" x14ac:dyDescent="0.3">
      <c r="N508" s="15"/>
    </row>
    <row r="509" spans="14:14" ht="13.8" x14ac:dyDescent="0.3">
      <c r="N509" s="15"/>
    </row>
    <row r="510" spans="14:14" ht="13.8" x14ac:dyDescent="0.3">
      <c r="N510" s="15"/>
    </row>
    <row r="511" spans="14:14" ht="13.8" x14ac:dyDescent="0.3">
      <c r="N511" s="15"/>
    </row>
    <row r="512" spans="14:14" ht="13.8" x14ac:dyDescent="0.3">
      <c r="N512" s="15"/>
    </row>
    <row r="513" spans="14:14" ht="13.8" x14ac:dyDescent="0.3">
      <c r="N513" s="15"/>
    </row>
    <row r="514" spans="14:14" ht="13.8" x14ac:dyDescent="0.3">
      <c r="N514" s="15"/>
    </row>
    <row r="515" spans="14:14" ht="13.8" x14ac:dyDescent="0.3">
      <c r="N515" s="15"/>
    </row>
    <row r="516" spans="14:14" ht="13.8" x14ac:dyDescent="0.3">
      <c r="N516" s="15"/>
    </row>
    <row r="517" spans="14:14" ht="13.8" x14ac:dyDescent="0.3">
      <c r="N517" s="15"/>
    </row>
    <row r="518" spans="14:14" ht="13.8" x14ac:dyDescent="0.3">
      <c r="N518" s="15"/>
    </row>
    <row r="519" spans="14:14" ht="13.8" x14ac:dyDescent="0.3">
      <c r="N519" s="15"/>
    </row>
    <row r="520" spans="14:14" ht="13.8" x14ac:dyDescent="0.3">
      <c r="N520" s="15"/>
    </row>
    <row r="521" spans="14:14" ht="13.8" x14ac:dyDescent="0.3">
      <c r="N521" s="15"/>
    </row>
    <row r="522" spans="14:14" ht="13.8" x14ac:dyDescent="0.3">
      <c r="N522" s="15"/>
    </row>
    <row r="523" spans="14:14" ht="13.8" x14ac:dyDescent="0.3">
      <c r="N523" s="15"/>
    </row>
    <row r="524" spans="14:14" ht="13.8" x14ac:dyDescent="0.3">
      <c r="N524" s="15"/>
    </row>
    <row r="525" spans="14:14" ht="13.8" x14ac:dyDescent="0.3">
      <c r="N525" s="15"/>
    </row>
    <row r="526" spans="14:14" ht="13.8" x14ac:dyDescent="0.3">
      <c r="N526" s="15"/>
    </row>
    <row r="527" spans="14:14" ht="13.8" x14ac:dyDescent="0.3">
      <c r="N527" s="15"/>
    </row>
    <row r="528" spans="14:14" ht="13.8" x14ac:dyDescent="0.3">
      <c r="N528" s="15"/>
    </row>
    <row r="529" spans="14:14" ht="13.8" x14ac:dyDescent="0.3">
      <c r="N529" s="15"/>
    </row>
    <row r="530" spans="14:14" ht="13.8" x14ac:dyDescent="0.3">
      <c r="N530" s="15"/>
    </row>
    <row r="531" spans="14:14" ht="13.8" x14ac:dyDescent="0.3">
      <c r="N531" s="15"/>
    </row>
    <row r="532" spans="14:14" ht="13.8" x14ac:dyDescent="0.3">
      <c r="N532" s="15"/>
    </row>
    <row r="533" spans="14:14" ht="13.8" x14ac:dyDescent="0.3">
      <c r="N533" s="15"/>
    </row>
    <row r="534" spans="14:14" ht="13.8" x14ac:dyDescent="0.3">
      <c r="N534" s="15"/>
    </row>
    <row r="535" spans="14:14" ht="13.8" x14ac:dyDescent="0.3">
      <c r="N535" s="15"/>
    </row>
    <row r="536" spans="14:14" ht="13.8" x14ac:dyDescent="0.3">
      <c r="N536" s="15"/>
    </row>
    <row r="537" spans="14:14" ht="13.8" x14ac:dyDescent="0.3">
      <c r="N537" s="15"/>
    </row>
    <row r="538" spans="14:14" ht="13.8" x14ac:dyDescent="0.3">
      <c r="N538" s="15"/>
    </row>
    <row r="539" spans="14:14" ht="13.8" x14ac:dyDescent="0.3">
      <c r="N539" s="15"/>
    </row>
    <row r="540" spans="14:14" ht="13.8" x14ac:dyDescent="0.3">
      <c r="N540" s="15"/>
    </row>
    <row r="541" spans="14:14" ht="13.8" x14ac:dyDescent="0.3">
      <c r="N541" s="15"/>
    </row>
    <row r="542" spans="14:14" ht="13.8" x14ac:dyDescent="0.3">
      <c r="N542" s="15"/>
    </row>
    <row r="543" spans="14:14" ht="13.8" x14ac:dyDescent="0.3">
      <c r="N543" s="15"/>
    </row>
    <row r="544" spans="14:14" ht="13.8" x14ac:dyDescent="0.3">
      <c r="N544" s="15"/>
    </row>
    <row r="545" spans="14:14" ht="13.8" x14ac:dyDescent="0.3">
      <c r="N545" s="15"/>
    </row>
    <row r="546" spans="14:14" ht="13.8" x14ac:dyDescent="0.3">
      <c r="N546" s="15"/>
    </row>
    <row r="547" spans="14:14" ht="13.8" x14ac:dyDescent="0.3">
      <c r="N547" s="15"/>
    </row>
    <row r="548" spans="14:14" ht="13.8" x14ac:dyDescent="0.3">
      <c r="N548" s="15"/>
    </row>
    <row r="549" spans="14:14" ht="13.8" x14ac:dyDescent="0.3">
      <c r="N549" s="15"/>
    </row>
    <row r="550" spans="14:14" ht="13.8" x14ac:dyDescent="0.3">
      <c r="N550" s="15"/>
    </row>
    <row r="551" spans="14:14" ht="13.8" x14ac:dyDescent="0.3">
      <c r="N551" s="15"/>
    </row>
    <row r="552" spans="14:14" ht="13.8" x14ac:dyDescent="0.3">
      <c r="N552" s="15"/>
    </row>
    <row r="553" spans="14:14" ht="13.8" x14ac:dyDescent="0.3">
      <c r="N553" s="15"/>
    </row>
    <row r="554" spans="14:14" ht="13.8" x14ac:dyDescent="0.3">
      <c r="N554" s="15"/>
    </row>
    <row r="555" spans="14:14" ht="13.8" x14ac:dyDescent="0.3">
      <c r="N555" s="15"/>
    </row>
    <row r="556" spans="14:14" ht="13.8" x14ac:dyDescent="0.3">
      <c r="N556" s="15"/>
    </row>
    <row r="557" spans="14:14" ht="13.8" x14ac:dyDescent="0.3">
      <c r="N557" s="15"/>
    </row>
    <row r="558" spans="14:14" ht="13.8" x14ac:dyDescent="0.3">
      <c r="N558" s="15"/>
    </row>
    <row r="559" spans="14:14" ht="13.8" x14ac:dyDescent="0.3">
      <c r="N559" s="15"/>
    </row>
    <row r="560" spans="14:14" ht="13.8" x14ac:dyDescent="0.3">
      <c r="N560" s="15"/>
    </row>
    <row r="561" spans="14:14" ht="13.8" x14ac:dyDescent="0.3">
      <c r="N561" s="15"/>
    </row>
    <row r="562" spans="14:14" ht="13.8" x14ac:dyDescent="0.3">
      <c r="N562" s="15"/>
    </row>
    <row r="563" spans="14:14" ht="13.8" x14ac:dyDescent="0.3">
      <c r="N563" s="15"/>
    </row>
    <row r="564" spans="14:14" ht="13.8" x14ac:dyDescent="0.3">
      <c r="N564" s="15"/>
    </row>
    <row r="565" spans="14:14" ht="13.8" x14ac:dyDescent="0.3">
      <c r="N565" s="15"/>
    </row>
    <row r="566" spans="14:14" ht="13.8" x14ac:dyDescent="0.3">
      <c r="N566" s="15"/>
    </row>
    <row r="567" spans="14:14" ht="13.8" x14ac:dyDescent="0.3">
      <c r="N567" s="15"/>
    </row>
    <row r="568" spans="14:14" ht="13.8" x14ac:dyDescent="0.3">
      <c r="N568" s="15"/>
    </row>
    <row r="569" spans="14:14" ht="13.8" x14ac:dyDescent="0.3">
      <c r="N569" s="15"/>
    </row>
    <row r="570" spans="14:14" ht="13.8" x14ac:dyDescent="0.3">
      <c r="N570" s="15"/>
    </row>
    <row r="571" spans="14:14" ht="13.8" x14ac:dyDescent="0.3">
      <c r="N571" s="15"/>
    </row>
    <row r="572" spans="14:14" ht="13.8" x14ac:dyDescent="0.3">
      <c r="N572" s="15"/>
    </row>
    <row r="573" spans="14:14" ht="13.8" x14ac:dyDescent="0.3">
      <c r="N573" s="15"/>
    </row>
    <row r="574" spans="14:14" ht="13.8" x14ac:dyDescent="0.3">
      <c r="N574" s="15"/>
    </row>
    <row r="575" spans="14:14" ht="13.8" x14ac:dyDescent="0.3">
      <c r="N575" s="15"/>
    </row>
    <row r="576" spans="14:14" ht="13.8" x14ac:dyDescent="0.3">
      <c r="N576" s="15"/>
    </row>
    <row r="577" spans="14:14" ht="13.8" x14ac:dyDescent="0.3">
      <c r="N577" s="15"/>
    </row>
    <row r="578" spans="14:14" ht="13.8" x14ac:dyDescent="0.3">
      <c r="N578" s="15"/>
    </row>
    <row r="579" spans="14:14" ht="13.8" x14ac:dyDescent="0.3">
      <c r="N579" s="15"/>
    </row>
    <row r="580" spans="14:14" ht="13.8" x14ac:dyDescent="0.3">
      <c r="N580" s="15"/>
    </row>
    <row r="581" spans="14:14" ht="13.8" x14ac:dyDescent="0.3">
      <c r="N581" s="15"/>
    </row>
    <row r="582" spans="14:14" ht="13.8" x14ac:dyDescent="0.3">
      <c r="N582" s="15"/>
    </row>
    <row r="583" spans="14:14" ht="13.8" x14ac:dyDescent="0.3">
      <c r="N583" s="15"/>
    </row>
    <row r="584" spans="14:14" ht="13.8" x14ac:dyDescent="0.3">
      <c r="N584" s="15"/>
    </row>
    <row r="585" spans="14:14" ht="13.8" x14ac:dyDescent="0.3">
      <c r="N585" s="15"/>
    </row>
    <row r="586" spans="14:14" ht="13.8" x14ac:dyDescent="0.3">
      <c r="N586" s="15"/>
    </row>
    <row r="587" spans="14:14" ht="13.8" x14ac:dyDescent="0.3">
      <c r="N587" s="15"/>
    </row>
    <row r="588" spans="14:14" ht="13.8" x14ac:dyDescent="0.3">
      <c r="N588" s="15"/>
    </row>
    <row r="589" spans="14:14" ht="13.8" x14ac:dyDescent="0.3">
      <c r="N589" s="15"/>
    </row>
    <row r="590" spans="14:14" ht="13.8" x14ac:dyDescent="0.3">
      <c r="N590" s="15"/>
    </row>
    <row r="591" spans="14:14" ht="13.8" x14ac:dyDescent="0.3">
      <c r="N591" s="15"/>
    </row>
    <row r="592" spans="14:14" ht="13.8" x14ac:dyDescent="0.3">
      <c r="N592" s="15"/>
    </row>
    <row r="593" spans="14:14" ht="13.8" x14ac:dyDescent="0.3">
      <c r="N593" s="15"/>
    </row>
    <row r="594" spans="14:14" ht="13.8" x14ac:dyDescent="0.3">
      <c r="N594" s="15"/>
    </row>
    <row r="595" spans="14:14" ht="13.8" x14ac:dyDescent="0.3">
      <c r="N595" s="15"/>
    </row>
    <row r="596" spans="14:14" ht="13.8" x14ac:dyDescent="0.3">
      <c r="N596" s="15"/>
    </row>
    <row r="597" spans="14:14" ht="13.8" x14ac:dyDescent="0.3">
      <c r="N597" s="15"/>
    </row>
    <row r="598" spans="14:14" ht="13.8" x14ac:dyDescent="0.3">
      <c r="N598" s="15"/>
    </row>
    <row r="599" spans="14:14" ht="13.8" x14ac:dyDescent="0.3">
      <c r="N599" s="15"/>
    </row>
    <row r="600" spans="14:14" ht="13.8" x14ac:dyDescent="0.3">
      <c r="N600" s="15"/>
    </row>
    <row r="601" spans="14:14" ht="13.8" x14ac:dyDescent="0.3">
      <c r="N601" s="15"/>
    </row>
    <row r="602" spans="14:14" ht="13.8" x14ac:dyDescent="0.3">
      <c r="N602" s="15"/>
    </row>
    <row r="603" spans="14:14" ht="13.8" x14ac:dyDescent="0.3">
      <c r="N603" s="15"/>
    </row>
    <row r="604" spans="14:14" ht="13.8" x14ac:dyDescent="0.3">
      <c r="N604" s="15"/>
    </row>
    <row r="605" spans="14:14" ht="13.8" x14ac:dyDescent="0.3">
      <c r="N605" s="15"/>
    </row>
    <row r="606" spans="14:14" ht="13.8" x14ac:dyDescent="0.3">
      <c r="N606" s="15"/>
    </row>
    <row r="607" spans="14:14" ht="13.8" x14ac:dyDescent="0.3">
      <c r="N607" s="15"/>
    </row>
    <row r="608" spans="14:14" ht="13.8" x14ac:dyDescent="0.3">
      <c r="N608" s="15"/>
    </row>
    <row r="609" spans="14:14" ht="13.8" x14ac:dyDescent="0.3">
      <c r="N609" s="15"/>
    </row>
    <row r="610" spans="14:14" ht="13.8" x14ac:dyDescent="0.3">
      <c r="N610" s="15"/>
    </row>
    <row r="611" spans="14:14" ht="13.8" x14ac:dyDescent="0.3">
      <c r="N611" s="15"/>
    </row>
    <row r="612" spans="14:14" ht="13.8" x14ac:dyDescent="0.3">
      <c r="N612" s="15"/>
    </row>
    <row r="613" spans="14:14" ht="13.8" x14ac:dyDescent="0.3">
      <c r="N613" s="15"/>
    </row>
    <row r="614" spans="14:14" ht="13.8" x14ac:dyDescent="0.3">
      <c r="N614" s="15"/>
    </row>
    <row r="615" spans="14:14" ht="13.8" x14ac:dyDescent="0.3">
      <c r="N615" s="15"/>
    </row>
    <row r="616" spans="14:14" ht="13.8" x14ac:dyDescent="0.3">
      <c r="N616" s="15"/>
    </row>
    <row r="617" spans="14:14" ht="13.8" x14ac:dyDescent="0.3">
      <c r="N617" s="15"/>
    </row>
    <row r="618" spans="14:14" ht="13.8" x14ac:dyDescent="0.3">
      <c r="N618" s="15"/>
    </row>
    <row r="619" spans="14:14" ht="13.8" x14ac:dyDescent="0.3">
      <c r="N619" s="15"/>
    </row>
    <row r="620" spans="14:14" ht="13.8" x14ac:dyDescent="0.3">
      <c r="N620" s="15"/>
    </row>
    <row r="621" spans="14:14" ht="13.8" x14ac:dyDescent="0.3">
      <c r="N621" s="15"/>
    </row>
    <row r="622" spans="14:14" ht="13.8" x14ac:dyDescent="0.3">
      <c r="N622" s="15"/>
    </row>
    <row r="623" spans="14:14" ht="13.8" x14ac:dyDescent="0.3">
      <c r="N623" s="15"/>
    </row>
    <row r="624" spans="14:14" ht="13.8" x14ac:dyDescent="0.3">
      <c r="N624" s="15"/>
    </row>
    <row r="625" spans="14:14" ht="13.8" x14ac:dyDescent="0.3">
      <c r="N625" s="15"/>
    </row>
    <row r="626" spans="14:14" ht="13.8" x14ac:dyDescent="0.3">
      <c r="N626" s="15"/>
    </row>
    <row r="627" spans="14:14" ht="13.8" x14ac:dyDescent="0.3">
      <c r="N627" s="15"/>
    </row>
    <row r="628" spans="14:14" ht="13.8" x14ac:dyDescent="0.3">
      <c r="N628" s="15"/>
    </row>
    <row r="629" spans="14:14" ht="13.8" x14ac:dyDescent="0.3">
      <c r="N629" s="15"/>
    </row>
    <row r="630" spans="14:14" ht="13.8" x14ac:dyDescent="0.3">
      <c r="N630" s="15"/>
    </row>
    <row r="631" spans="14:14" ht="13.8" x14ac:dyDescent="0.3">
      <c r="N631" s="15"/>
    </row>
    <row r="632" spans="14:14" ht="13.8" x14ac:dyDescent="0.3">
      <c r="N632" s="15"/>
    </row>
    <row r="633" spans="14:14" ht="13.8" x14ac:dyDescent="0.3">
      <c r="N633" s="15"/>
    </row>
    <row r="634" spans="14:14" ht="13.8" x14ac:dyDescent="0.3">
      <c r="N634" s="15"/>
    </row>
    <row r="635" spans="14:14" ht="13.8" x14ac:dyDescent="0.3">
      <c r="N635" s="15"/>
    </row>
    <row r="636" spans="14:14" ht="13.8" x14ac:dyDescent="0.3">
      <c r="N636" s="15"/>
    </row>
    <row r="637" spans="14:14" ht="13.8" x14ac:dyDescent="0.3">
      <c r="N637" s="15"/>
    </row>
    <row r="638" spans="14:14" ht="13.8" x14ac:dyDescent="0.3">
      <c r="N638" s="15"/>
    </row>
    <row r="639" spans="14:14" ht="13.8" x14ac:dyDescent="0.3">
      <c r="N639" s="15"/>
    </row>
    <row r="640" spans="14:14" ht="13.8" x14ac:dyDescent="0.3">
      <c r="N640" s="15"/>
    </row>
    <row r="641" spans="14:14" ht="13.8" x14ac:dyDescent="0.3">
      <c r="N641" s="15"/>
    </row>
    <row r="642" spans="14:14" ht="13.8" x14ac:dyDescent="0.3">
      <c r="N642" s="15"/>
    </row>
    <row r="643" spans="14:14" ht="13.8" x14ac:dyDescent="0.3">
      <c r="N643" s="15"/>
    </row>
    <row r="644" spans="14:14" ht="13.8" x14ac:dyDescent="0.3">
      <c r="N644" s="15"/>
    </row>
    <row r="645" spans="14:14" ht="13.8" x14ac:dyDescent="0.3">
      <c r="N645" s="15"/>
    </row>
    <row r="646" spans="14:14" ht="13.8" x14ac:dyDescent="0.3">
      <c r="N646" s="15"/>
    </row>
    <row r="647" spans="14:14" ht="13.8" x14ac:dyDescent="0.3">
      <c r="N647" s="15"/>
    </row>
    <row r="648" spans="14:14" ht="13.8" x14ac:dyDescent="0.3">
      <c r="N648" s="15"/>
    </row>
    <row r="649" spans="14:14" ht="13.8" x14ac:dyDescent="0.3">
      <c r="N649" s="15"/>
    </row>
    <row r="650" spans="14:14" ht="13.8" x14ac:dyDescent="0.3">
      <c r="N650" s="15"/>
    </row>
    <row r="651" spans="14:14" ht="13.8" x14ac:dyDescent="0.3">
      <c r="N651" s="15"/>
    </row>
    <row r="652" spans="14:14" ht="13.8" x14ac:dyDescent="0.3">
      <c r="N652" s="15"/>
    </row>
    <row r="653" spans="14:14" ht="13.8" x14ac:dyDescent="0.3">
      <c r="N653" s="15"/>
    </row>
    <row r="654" spans="14:14" ht="13.8" x14ac:dyDescent="0.3">
      <c r="N654" s="15"/>
    </row>
    <row r="655" spans="14:14" ht="13.8" x14ac:dyDescent="0.3">
      <c r="N655" s="15"/>
    </row>
    <row r="656" spans="14:14" ht="13.8" x14ac:dyDescent="0.3">
      <c r="N656" s="15"/>
    </row>
    <row r="657" spans="14:14" ht="13.8" x14ac:dyDescent="0.3">
      <c r="N657" s="15"/>
    </row>
    <row r="658" spans="14:14" ht="13.8" x14ac:dyDescent="0.3">
      <c r="N658" s="15"/>
    </row>
    <row r="659" spans="14:14" ht="13.8" x14ac:dyDescent="0.3">
      <c r="N659" s="15"/>
    </row>
    <row r="660" spans="14:14" ht="13.8" x14ac:dyDescent="0.3">
      <c r="N660" s="15"/>
    </row>
    <row r="661" spans="14:14" ht="13.8" x14ac:dyDescent="0.3">
      <c r="N661" s="15"/>
    </row>
    <row r="662" spans="14:14" ht="13.8" x14ac:dyDescent="0.3">
      <c r="N662" s="15"/>
    </row>
    <row r="663" spans="14:14" ht="13.8" x14ac:dyDescent="0.3">
      <c r="N663" s="15"/>
    </row>
    <row r="664" spans="14:14" ht="13.8" x14ac:dyDescent="0.3">
      <c r="N664" s="15"/>
    </row>
    <row r="665" spans="14:14" ht="13.8" x14ac:dyDescent="0.3">
      <c r="N665" s="15"/>
    </row>
    <row r="666" spans="14:14" ht="13.8" x14ac:dyDescent="0.3">
      <c r="N666" s="15"/>
    </row>
    <row r="667" spans="14:14" ht="13.8" x14ac:dyDescent="0.3">
      <c r="N667" s="15"/>
    </row>
    <row r="668" spans="14:14" ht="13.8" x14ac:dyDescent="0.3">
      <c r="N668" s="15"/>
    </row>
    <row r="669" spans="14:14" ht="13.8" x14ac:dyDescent="0.3">
      <c r="N669" s="15"/>
    </row>
    <row r="670" spans="14:14" ht="13.8" x14ac:dyDescent="0.3">
      <c r="N670" s="15"/>
    </row>
    <row r="671" spans="14:14" ht="13.8" x14ac:dyDescent="0.3">
      <c r="N671" s="15"/>
    </row>
    <row r="672" spans="14:14" ht="13.8" x14ac:dyDescent="0.3">
      <c r="N672" s="15"/>
    </row>
    <row r="673" spans="14:14" ht="13.8" x14ac:dyDescent="0.3">
      <c r="N673" s="15"/>
    </row>
    <row r="674" spans="14:14" ht="13.8" x14ac:dyDescent="0.3">
      <c r="N674" s="15"/>
    </row>
    <row r="675" spans="14:14" ht="13.8" x14ac:dyDescent="0.3">
      <c r="N675" s="15"/>
    </row>
    <row r="676" spans="14:14" ht="13.8" x14ac:dyDescent="0.3">
      <c r="N676" s="15"/>
    </row>
    <row r="677" spans="14:14" ht="13.8" x14ac:dyDescent="0.3">
      <c r="N677" s="15"/>
    </row>
    <row r="678" spans="14:14" ht="13.8" x14ac:dyDescent="0.3">
      <c r="N678" s="15"/>
    </row>
    <row r="679" spans="14:14" ht="13.8" x14ac:dyDescent="0.3">
      <c r="N679" s="15"/>
    </row>
    <row r="680" spans="14:14" ht="13.8" x14ac:dyDescent="0.3">
      <c r="N680" s="15"/>
    </row>
    <row r="681" spans="14:14" ht="13.8" x14ac:dyDescent="0.3">
      <c r="N681" s="15"/>
    </row>
    <row r="682" spans="14:14" ht="13.8" x14ac:dyDescent="0.3">
      <c r="N682" s="15"/>
    </row>
    <row r="683" spans="14:14" ht="13.8" x14ac:dyDescent="0.3">
      <c r="N683" s="15"/>
    </row>
    <row r="684" spans="14:14" ht="13.8" x14ac:dyDescent="0.3">
      <c r="N684" s="15"/>
    </row>
    <row r="685" spans="14:14" ht="13.8" x14ac:dyDescent="0.3">
      <c r="N685" s="15"/>
    </row>
    <row r="686" spans="14:14" ht="13.8" x14ac:dyDescent="0.3">
      <c r="N686" s="15"/>
    </row>
    <row r="687" spans="14:14" ht="13.8" x14ac:dyDescent="0.3">
      <c r="N687" s="15"/>
    </row>
    <row r="688" spans="14:14" ht="13.8" x14ac:dyDescent="0.3">
      <c r="N688" s="15"/>
    </row>
    <row r="689" spans="14:14" ht="13.8" x14ac:dyDescent="0.3">
      <c r="N689" s="15"/>
    </row>
    <row r="690" spans="14:14" ht="13.8" x14ac:dyDescent="0.3">
      <c r="N690" s="15"/>
    </row>
    <row r="691" spans="14:14" ht="13.8" x14ac:dyDescent="0.3">
      <c r="N691" s="15"/>
    </row>
    <row r="692" spans="14:14" ht="13.8" x14ac:dyDescent="0.3">
      <c r="N692" s="15"/>
    </row>
    <row r="693" spans="14:14" ht="13.8" x14ac:dyDescent="0.3">
      <c r="N693" s="15"/>
    </row>
    <row r="694" spans="14:14" ht="13.8" x14ac:dyDescent="0.3">
      <c r="N694" s="15"/>
    </row>
    <row r="695" spans="14:14" ht="13.8" x14ac:dyDescent="0.3">
      <c r="N695" s="15"/>
    </row>
    <row r="696" spans="14:14" ht="13.8" x14ac:dyDescent="0.3">
      <c r="N696" s="15"/>
    </row>
    <row r="697" spans="14:14" ht="13.8" x14ac:dyDescent="0.3">
      <c r="N697" s="15"/>
    </row>
    <row r="698" spans="14:14" ht="13.8" x14ac:dyDescent="0.3">
      <c r="N698" s="15"/>
    </row>
    <row r="699" spans="14:14" ht="13.8" x14ac:dyDescent="0.3">
      <c r="N699" s="15"/>
    </row>
    <row r="700" spans="14:14" ht="13.8" x14ac:dyDescent="0.3">
      <c r="N700" s="15"/>
    </row>
    <row r="701" spans="14:14" ht="13.8" x14ac:dyDescent="0.3">
      <c r="N701" s="15"/>
    </row>
    <row r="702" spans="14:14" ht="13.8" x14ac:dyDescent="0.3">
      <c r="N702" s="15"/>
    </row>
    <row r="703" spans="14:14" ht="13.8" x14ac:dyDescent="0.3">
      <c r="N703" s="15"/>
    </row>
    <row r="704" spans="14:14" ht="13.8" x14ac:dyDescent="0.3">
      <c r="N704" s="15"/>
    </row>
    <row r="705" spans="14:14" ht="13.8" x14ac:dyDescent="0.3">
      <c r="N705" s="15"/>
    </row>
    <row r="706" spans="14:14" ht="13.8" x14ac:dyDescent="0.3">
      <c r="N706" s="15"/>
    </row>
    <row r="707" spans="14:14" ht="13.8" x14ac:dyDescent="0.3">
      <c r="N707" s="15"/>
    </row>
    <row r="708" spans="14:14" ht="13.8" x14ac:dyDescent="0.3">
      <c r="N708" s="15"/>
    </row>
    <row r="709" spans="14:14" ht="13.8" x14ac:dyDescent="0.3">
      <c r="N709" s="15"/>
    </row>
    <row r="710" spans="14:14" ht="13.8" x14ac:dyDescent="0.3">
      <c r="N710" s="15"/>
    </row>
    <row r="711" spans="14:14" ht="13.8" x14ac:dyDescent="0.3">
      <c r="N711" s="15"/>
    </row>
    <row r="712" spans="14:14" ht="13.8" x14ac:dyDescent="0.3">
      <c r="N712" s="15"/>
    </row>
    <row r="713" spans="14:14" ht="13.8" x14ac:dyDescent="0.3">
      <c r="N713" s="15"/>
    </row>
    <row r="714" spans="14:14" ht="13.8" x14ac:dyDescent="0.3">
      <c r="N714" s="15"/>
    </row>
    <row r="715" spans="14:14" ht="13.8" x14ac:dyDescent="0.3">
      <c r="N715" s="15"/>
    </row>
    <row r="716" spans="14:14" ht="13.8" x14ac:dyDescent="0.3">
      <c r="N716" s="15"/>
    </row>
    <row r="717" spans="14:14" ht="13.8" x14ac:dyDescent="0.3">
      <c r="N717" s="15"/>
    </row>
    <row r="718" spans="14:14" ht="13.8" x14ac:dyDescent="0.3">
      <c r="N718" s="15"/>
    </row>
    <row r="719" spans="14:14" ht="13.8" x14ac:dyDescent="0.3">
      <c r="N719" s="15"/>
    </row>
    <row r="720" spans="14:14" ht="13.8" x14ac:dyDescent="0.3">
      <c r="N720" s="15"/>
    </row>
    <row r="721" spans="14:14" ht="13.8" x14ac:dyDescent="0.3">
      <c r="N721" s="15"/>
    </row>
    <row r="722" spans="14:14" ht="13.8" x14ac:dyDescent="0.3">
      <c r="N722" s="15"/>
    </row>
    <row r="723" spans="14:14" ht="13.8" x14ac:dyDescent="0.3">
      <c r="N723" s="15"/>
    </row>
    <row r="724" spans="14:14" ht="13.8" x14ac:dyDescent="0.3">
      <c r="N724" s="15"/>
    </row>
    <row r="725" spans="14:14" ht="13.8" x14ac:dyDescent="0.3">
      <c r="N725" s="15"/>
    </row>
    <row r="726" spans="14:14" ht="13.8" x14ac:dyDescent="0.3">
      <c r="N726" s="15"/>
    </row>
    <row r="727" spans="14:14" ht="13.8" x14ac:dyDescent="0.3">
      <c r="N727" s="15"/>
    </row>
    <row r="728" spans="14:14" ht="13.8" x14ac:dyDescent="0.3">
      <c r="N728" s="15"/>
    </row>
    <row r="729" spans="14:14" ht="13.8" x14ac:dyDescent="0.3">
      <c r="N729" s="15"/>
    </row>
    <row r="730" spans="14:14" ht="13.8" x14ac:dyDescent="0.3">
      <c r="N730" s="15"/>
    </row>
    <row r="731" spans="14:14" ht="13.8" x14ac:dyDescent="0.3">
      <c r="N731" s="15"/>
    </row>
    <row r="732" spans="14:14" ht="13.8" x14ac:dyDescent="0.3">
      <c r="N732" s="15"/>
    </row>
    <row r="733" spans="14:14" ht="13.8" x14ac:dyDescent="0.3">
      <c r="N733" s="15"/>
    </row>
    <row r="734" spans="14:14" ht="13.8" x14ac:dyDescent="0.3">
      <c r="N734" s="15"/>
    </row>
    <row r="735" spans="14:14" ht="13.8" x14ac:dyDescent="0.3">
      <c r="N735" s="15"/>
    </row>
    <row r="736" spans="14:14" ht="13.8" x14ac:dyDescent="0.3">
      <c r="N736" s="15"/>
    </row>
    <row r="737" spans="14:14" ht="13.8" x14ac:dyDescent="0.3">
      <c r="N737" s="15"/>
    </row>
    <row r="738" spans="14:14" ht="13.8" x14ac:dyDescent="0.3">
      <c r="N738" s="15"/>
    </row>
    <row r="739" spans="14:14" ht="13.8" x14ac:dyDescent="0.3">
      <c r="N739" s="15"/>
    </row>
    <row r="740" spans="14:14" ht="13.8" x14ac:dyDescent="0.3">
      <c r="N740" s="15"/>
    </row>
    <row r="741" spans="14:14" ht="13.8" x14ac:dyDescent="0.3">
      <c r="N741" s="15"/>
    </row>
    <row r="742" spans="14:14" ht="13.8" x14ac:dyDescent="0.3">
      <c r="N742" s="15"/>
    </row>
    <row r="743" spans="14:14" ht="13.8" x14ac:dyDescent="0.3">
      <c r="N743" s="15"/>
    </row>
    <row r="744" spans="14:14" ht="13.8" x14ac:dyDescent="0.3">
      <c r="N744" s="15"/>
    </row>
    <row r="745" spans="14:14" ht="13.8" x14ac:dyDescent="0.3">
      <c r="N745" s="15"/>
    </row>
    <row r="746" spans="14:14" ht="13.8" x14ac:dyDescent="0.3">
      <c r="N746" s="15"/>
    </row>
    <row r="747" spans="14:14" ht="13.8" x14ac:dyDescent="0.3">
      <c r="N747" s="15"/>
    </row>
    <row r="748" spans="14:14" ht="13.8" x14ac:dyDescent="0.3">
      <c r="N748" s="15"/>
    </row>
    <row r="749" spans="14:14" ht="13.8" x14ac:dyDescent="0.3">
      <c r="N749" s="15"/>
    </row>
    <row r="750" spans="14:14" ht="13.8" x14ac:dyDescent="0.3">
      <c r="N750" s="15"/>
    </row>
    <row r="751" spans="14:14" ht="13.8" x14ac:dyDescent="0.3">
      <c r="N751" s="15"/>
    </row>
    <row r="752" spans="14:14" ht="13.8" x14ac:dyDescent="0.3">
      <c r="N752" s="15"/>
    </row>
    <row r="753" spans="14:14" ht="13.8" x14ac:dyDescent="0.3">
      <c r="N753" s="15"/>
    </row>
    <row r="754" spans="14:14" ht="13.8" x14ac:dyDescent="0.3">
      <c r="N754" s="15"/>
    </row>
    <row r="755" spans="14:14" ht="13.8" x14ac:dyDescent="0.3">
      <c r="N755" s="15"/>
    </row>
    <row r="756" spans="14:14" ht="13.8" x14ac:dyDescent="0.3">
      <c r="N756" s="15"/>
    </row>
    <row r="757" spans="14:14" ht="13.8" x14ac:dyDescent="0.3">
      <c r="N757" s="15"/>
    </row>
    <row r="758" spans="14:14" ht="13.8" x14ac:dyDescent="0.3">
      <c r="N758" s="15"/>
    </row>
    <row r="759" spans="14:14" ht="13.8" x14ac:dyDescent="0.3">
      <c r="N759" s="15"/>
    </row>
    <row r="760" spans="14:14" ht="13.8" x14ac:dyDescent="0.3">
      <c r="N760" s="15"/>
    </row>
    <row r="761" spans="14:14" ht="13.8" x14ac:dyDescent="0.3">
      <c r="N761" s="15"/>
    </row>
    <row r="762" spans="14:14" ht="13.8" x14ac:dyDescent="0.3">
      <c r="N762" s="15"/>
    </row>
    <row r="763" spans="14:14" ht="13.8" x14ac:dyDescent="0.3">
      <c r="N763" s="15"/>
    </row>
    <row r="764" spans="14:14" ht="13.8" x14ac:dyDescent="0.3">
      <c r="N764" s="15"/>
    </row>
    <row r="765" spans="14:14" ht="13.8" x14ac:dyDescent="0.3">
      <c r="N765" s="15"/>
    </row>
    <row r="766" spans="14:14" ht="13.8" x14ac:dyDescent="0.3">
      <c r="N766" s="15"/>
    </row>
    <row r="767" spans="14:14" ht="13.8" x14ac:dyDescent="0.3">
      <c r="N767" s="15"/>
    </row>
    <row r="768" spans="14:14" ht="13.8" x14ac:dyDescent="0.3">
      <c r="N768" s="15"/>
    </row>
    <row r="769" spans="14:14" ht="13.8" x14ac:dyDescent="0.3">
      <c r="N769" s="15"/>
    </row>
    <row r="770" spans="14:14" ht="13.8" x14ac:dyDescent="0.3">
      <c r="N770" s="15"/>
    </row>
    <row r="771" spans="14:14" ht="13.8" x14ac:dyDescent="0.3">
      <c r="N771" s="15"/>
    </row>
    <row r="772" spans="14:14" ht="13.8" x14ac:dyDescent="0.3">
      <c r="N772" s="15"/>
    </row>
    <row r="773" spans="14:14" ht="13.8" x14ac:dyDescent="0.3">
      <c r="N773" s="15"/>
    </row>
    <row r="774" spans="14:14" ht="13.8" x14ac:dyDescent="0.3">
      <c r="N774" s="15"/>
    </row>
    <row r="775" spans="14:14" ht="13.8" x14ac:dyDescent="0.3">
      <c r="N775" s="15"/>
    </row>
    <row r="776" spans="14:14" ht="13.8" x14ac:dyDescent="0.3">
      <c r="N776" s="15"/>
    </row>
    <row r="777" spans="14:14" ht="13.8" x14ac:dyDescent="0.3">
      <c r="N777" s="15"/>
    </row>
    <row r="778" spans="14:14" ht="13.8" x14ac:dyDescent="0.3">
      <c r="N778" s="15"/>
    </row>
    <row r="779" spans="14:14" ht="13.8" x14ac:dyDescent="0.3">
      <c r="N779" s="15"/>
    </row>
    <row r="780" spans="14:14" ht="13.8" x14ac:dyDescent="0.3">
      <c r="N780" s="15"/>
    </row>
    <row r="781" spans="14:14" ht="13.8" x14ac:dyDescent="0.3">
      <c r="N781" s="15"/>
    </row>
    <row r="782" spans="14:14" ht="13.8" x14ac:dyDescent="0.3">
      <c r="N782" s="15"/>
    </row>
    <row r="783" spans="14:14" ht="13.8" x14ac:dyDescent="0.3">
      <c r="N783" s="15"/>
    </row>
    <row r="784" spans="14:14" ht="13.8" x14ac:dyDescent="0.3">
      <c r="N784" s="15"/>
    </row>
    <row r="785" spans="14:14" ht="13.8" x14ac:dyDescent="0.3">
      <c r="N785" s="15"/>
    </row>
    <row r="786" spans="14:14" ht="13.8" x14ac:dyDescent="0.3">
      <c r="N786" s="15"/>
    </row>
    <row r="787" spans="14:14" ht="13.8" x14ac:dyDescent="0.3">
      <c r="N787" s="15"/>
    </row>
    <row r="788" spans="14:14" ht="13.8" x14ac:dyDescent="0.3">
      <c r="N788" s="15"/>
    </row>
    <row r="789" spans="14:14" ht="13.8" x14ac:dyDescent="0.3">
      <c r="N789" s="15"/>
    </row>
    <row r="790" spans="14:14" ht="13.8" x14ac:dyDescent="0.3">
      <c r="N790" s="15"/>
    </row>
    <row r="791" spans="14:14" ht="13.8" x14ac:dyDescent="0.3">
      <c r="N791" s="15"/>
    </row>
    <row r="792" spans="14:14" ht="13.8" x14ac:dyDescent="0.3">
      <c r="N792" s="15"/>
    </row>
    <row r="793" spans="14:14" ht="13.8" x14ac:dyDescent="0.3">
      <c r="N793" s="15"/>
    </row>
    <row r="794" spans="14:14" ht="13.8" x14ac:dyDescent="0.3">
      <c r="N794" s="15"/>
    </row>
    <row r="795" spans="14:14" ht="13.8" x14ac:dyDescent="0.3">
      <c r="N795" s="15"/>
    </row>
    <row r="796" spans="14:14" ht="13.8" x14ac:dyDescent="0.3">
      <c r="N796" s="15"/>
    </row>
    <row r="797" spans="14:14" ht="13.8" x14ac:dyDescent="0.3">
      <c r="N797" s="15"/>
    </row>
    <row r="798" spans="14:14" ht="13.8" x14ac:dyDescent="0.3">
      <c r="N798" s="15"/>
    </row>
    <row r="799" spans="14:14" ht="13.8" x14ac:dyDescent="0.3">
      <c r="N799" s="15"/>
    </row>
    <row r="800" spans="14:14" ht="13.8" x14ac:dyDescent="0.3">
      <c r="N800" s="15"/>
    </row>
    <row r="801" spans="14:14" ht="13.8" x14ac:dyDescent="0.3">
      <c r="N801" s="15"/>
    </row>
    <row r="802" spans="14:14" ht="13.8" x14ac:dyDescent="0.3">
      <c r="N802" s="15"/>
    </row>
    <row r="803" spans="14:14" ht="13.8" x14ac:dyDescent="0.3">
      <c r="N803" s="15"/>
    </row>
    <row r="804" spans="14:14" ht="13.8" x14ac:dyDescent="0.3">
      <c r="N804" s="15"/>
    </row>
    <row r="805" spans="14:14" ht="13.8" x14ac:dyDescent="0.3">
      <c r="N805" s="15"/>
    </row>
    <row r="806" spans="14:14" ht="13.8" x14ac:dyDescent="0.3">
      <c r="N806" s="15"/>
    </row>
    <row r="807" spans="14:14" ht="13.8" x14ac:dyDescent="0.3">
      <c r="N807" s="15"/>
    </row>
    <row r="808" spans="14:14" ht="13.8" x14ac:dyDescent="0.3">
      <c r="N808" s="15"/>
    </row>
    <row r="809" spans="14:14" ht="13.8" x14ac:dyDescent="0.3">
      <c r="N809" s="15"/>
    </row>
    <row r="810" spans="14:14" ht="13.8" x14ac:dyDescent="0.3">
      <c r="N810" s="15"/>
    </row>
    <row r="811" spans="14:14" ht="13.8" x14ac:dyDescent="0.3">
      <c r="N811" s="15"/>
    </row>
    <row r="812" spans="14:14" ht="13.8" x14ac:dyDescent="0.3">
      <c r="N812" s="15"/>
    </row>
    <row r="813" spans="14:14" ht="13.8" x14ac:dyDescent="0.3">
      <c r="N813" s="15"/>
    </row>
    <row r="814" spans="14:14" ht="13.8" x14ac:dyDescent="0.3">
      <c r="N814" s="15"/>
    </row>
    <row r="815" spans="14:14" ht="13.8" x14ac:dyDescent="0.3">
      <c r="N815" s="15"/>
    </row>
    <row r="816" spans="14:14" ht="13.8" x14ac:dyDescent="0.3">
      <c r="N816" s="15"/>
    </row>
    <row r="817" spans="14:14" ht="13.8" x14ac:dyDescent="0.3">
      <c r="N817" s="15"/>
    </row>
    <row r="818" spans="14:14" ht="13.8" x14ac:dyDescent="0.3">
      <c r="N818" s="15"/>
    </row>
    <row r="819" spans="14:14" ht="13.8" x14ac:dyDescent="0.3">
      <c r="N819" s="15"/>
    </row>
    <row r="820" spans="14:14" ht="13.8" x14ac:dyDescent="0.3">
      <c r="N820" s="15"/>
    </row>
  </sheetData>
  <mergeCells count="19">
    <mergeCell ref="A27:H27"/>
    <mergeCell ref="A5:E5"/>
    <mergeCell ref="A6:H6"/>
    <mergeCell ref="A7:H7"/>
    <mergeCell ref="A8:H8"/>
    <mergeCell ref="A19:E19"/>
    <mergeCell ref="A20:H20"/>
    <mergeCell ref="A21:H21"/>
    <mergeCell ref="F5:H5"/>
    <mergeCell ref="A22:H22"/>
    <mergeCell ref="A23:H23"/>
    <mergeCell ref="A25:G25"/>
    <mergeCell ref="A26:G26"/>
    <mergeCell ref="A1:H1"/>
    <mergeCell ref="A2:H2"/>
    <mergeCell ref="A3:E3"/>
    <mergeCell ref="F3:H3"/>
    <mergeCell ref="A4:E4"/>
    <mergeCell ref="F4:H4"/>
  </mergeCells>
  <printOptions horizontalCentered="1"/>
  <pageMargins left="0.25" right="0.25" top="0.75" bottom="0.75" header="0" footer="0"/>
  <pageSetup paperSize="9" fitToHeight="0" pageOrder="overThenDown"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pageSetUpPr fitToPage="1"/>
  </sheetPr>
  <dimension ref="A1:Z831"/>
  <sheetViews>
    <sheetView workbookViewId="0"/>
  </sheetViews>
  <sheetFormatPr defaultColWidth="12.5546875" defaultRowHeight="15.75" customHeight="1" x14ac:dyDescent="0.25"/>
  <cols>
    <col min="1" max="1" width="5.5546875" customWidth="1"/>
    <col min="2" max="2" width="11.44140625" customWidth="1"/>
    <col min="3" max="3" width="51" customWidth="1"/>
    <col min="4" max="4" width="7.5546875" customWidth="1"/>
    <col min="5" max="5" width="7.109375" customWidth="1"/>
    <col min="6" max="6" width="16.44140625" customWidth="1"/>
    <col min="7" max="7" width="13" customWidth="1"/>
    <col min="8" max="8" width="15.88671875" customWidth="1"/>
    <col min="9" max="9" width="7.88671875" customWidth="1"/>
    <col min="10" max="11" width="12.33203125" customWidth="1"/>
    <col min="12" max="12" width="11.109375" customWidth="1"/>
    <col min="13" max="13" width="12.33203125" customWidth="1"/>
    <col min="14" max="14" width="12.44140625" customWidth="1"/>
    <col min="15" max="16" width="11" customWidth="1"/>
    <col min="17" max="17" width="16.6640625" customWidth="1"/>
    <col min="18" max="26" width="11" customWidth="1"/>
  </cols>
  <sheetData>
    <row r="1" spans="1:26" ht="133.5" customHeight="1" x14ac:dyDescent="0.25">
      <c r="A1" s="130" t="s">
        <v>262</v>
      </c>
      <c r="B1" s="95"/>
      <c r="C1" s="95"/>
      <c r="D1" s="95"/>
      <c r="E1" s="95"/>
      <c r="F1" s="95"/>
      <c r="G1" s="95"/>
      <c r="H1" s="95"/>
      <c r="I1" s="3"/>
      <c r="J1" s="3"/>
      <c r="K1" s="3"/>
      <c r="L1" s="3"/>
      <c r="M1" s="3"/>
      <c r="N1" s="3"/>
      <c r="O1" s="3"/>
      <c r="P1" s="3"/>
      <c r="Q1" s="3"/>
      <c r="R1" s="3"/>
      <c r="S1" s="3"/>
      <c r="T1" s="3"/>
      <c r="U1" s="3"/>
      <c r="V1" s="3"/>
      <c r="W1" s="3"/>
      <c r="X1" s="3"/>
      <c r="Y1" s="3"/>
      <c r="Z1" s="3"/>
    </row>
    <row r="2" spans="1:26" ht="65.25" customHeight="1" x14ac:dyDescent="0.25">
      <c r="A2" s="108" t="s">
        <v>263</v>
      </c>
      <c r="B2" s="95"/>
      <c r="C2" s="95"/>
      <c r="D2" s="95"/>
      <c r="E2" s="95"/>
      <c r="F2" s="95"/>
      <c r="G2" s="95"/>
      <c r="H2" s="95"/>
      <c r="I2" s="1"/>
      <c r="J2" s="1"/>
      <c r="K2" s="1"/>
      <c r="L2" s="1"/>
      <c r="M2" s="1"/>
      <c r="N2" s="1"/>
      <c r="O2" s="1"/>
      <c r="P2" s="1"/>
      <c r="Q2" s="1"/>
    </row>
    <row r="3" spans="1:26" ht="24.75" customHeight="1" x14ac:dyDescent="0.3">
      <c r="A3" s="97" t="s">
        <v>264</v>
      </c>
      <c r="B3" s="95"/>
      <c r="C3" s="95"/>
      <c r="D3" s="95"/>
      <c r="E3" s="95"/>
      <c r="F3" s="97" t="s">
        <v>265</v>
      </c>
      <c r="G3" s="95"/>
      <c r="H3" s="95"/>
      <c r="I3" s="3"/>
      <c r="J3" s="3"/>
      <c r="K3" s="3"/>
      <c r="L3" s="3"/>
      <c r="M3" s="3"/>
      <c r="N3" s="3"/>
      <c r="O3" s="3"/>
      <c r="P3" s="3"/>
      <c r="Q3" s="3"/>
      <c r="R3" s="4"/>
      <c r="S3" s="4"/>
      <c r="T3" s="4"/>
      <c r="U3" s="4"/>
      <c r="V3" s="4"/>
      <c r="W3" s="4"/>
      <c r="X3" s="4"/>
      <c r="Y3" s="4"/>
      <c r="Z3" s="4"/>
    </row>
    <row r="4" spans="1:26" ht="33.75" customHeight="1" x14ac:dyDescent="0.3">
      <c r="A4" s="97" t="s">
        <v>266</v>
      </c>
      <c r="B4" s="95"/>
      <c r="C4" s="95"/>
      <c r="D4" s="95"/>
      <c r="E4" s="95"/>
      <c r="F4" s="97" t="s">
        <v>267</v>
      </c>
      <c r="G4" s="95"/>
      <c r="H4" s="95"/>
      <c r="I4" s="3"/>
      <c r="J4" s="3"/>
      <c r="K4" s="3"/>
      <c r="L4" s="3"/>
      <c r="M4" s="3"/>
      <c r="N4" s="3"/>
      <c r="O4" s="3"/>
      <c r="P4" s="3"/>
      <c r="Q4" s="3"/>
      <c r="R4" s="4"/>
      <c r="S4" s="4"/>
      <c r="T4" s="4"/>
      <c r="U4" s="4"/>
      <c r="V4" s="4"/>
      <c r="W4" s="4"/>
      <c r="X4" s="4"/>
      <c r="Y4" s="4"/>
      <c r="Z4" s="4"/>
    </row>
    <row r="5" spans="1:26" ht="24.75" customHeight="1" x14ac:dyDescent="0.3">
      <c r="A5" s="97" t="s">
        <v>268</v>
      </c>
      <c r="B5" s="95"/>
      <c r="C5" s="95"/>
      <c r="D5" s="95"/>
      <c r="E5" s="95"/>
      <c r="F5" s="97" t="s">
        <v>269</v>
      </c>
      <c r="G5" s="95"/>
      <c r="H5" s="95"/>
      <c r="I5" s="3"/>
      <c r="J5" s="3"/>
      <c r="K5" s="3"/>
      <c r="L5" s="3"/>
      <c r="M5" s="3"/>
      <c r="N5" s="3"/>
      <c r="O5" s="3"/>
      <c r="P5" s="3"/>
      <c r="Q5" s="3"/>
      <c r="R5" s="4"/>
      <c r="S5" s="4"/>
      <c r="T5" s="4"/>
      <c r="U5" s="4"/>
      <c r="V5" s="4"/>
      <c r="W5" s="4"/>
      <c r="X5" s="4"/>
      <c r="Y5" s="4"/>
      <c r="Z5" s="4"/>
    </row>
    <row r="6" spans="1:26" ht="24.75" customHeight="1" x14ac:dyDescent="0.3">
      <c r="A6" s="100" t="s">
        <v>270</v>
      </c>
      <c r="B6" s="95"/>
      <c r="C6" s="95"/>
      <c r="D6" s="95"/>
      <c r="E6" s="95"/>
      <c r="F6" s="95"/>
      <c r="G6" s="95"/>
      <c r="H6" s="95"/>
      <c r="I6" s="3"/>
      <c r="J6" s="3"/>
      <c r="K6" s="3"/>
      <c r="L6" s="3"/>
      <c r="M6" s="3"/>
      <c r="N6" s="3"/>
      <c r="O6" s="3"/>
      <c r="P6" s="3"/>
      <c r="Q6" s="3"/>
      <c r="R6" s="4"/>
      <c r="S6" s="4"/>
      <c r="T6" s="4"/>
      <c r="U6" s="4"/>
      <c r="V6" s="4"/>
      <c r="W6" s="4"/>
      <c r="X6" s="4"/>
      <c r="Y6" s="4"/>
      <c r="Z6" s="4"/>
    </row>
    <row r="7" spans="1:26" ht="24.75" customHeight="1" x14ac:dyDescent="0.3">
      <c r="A7" s="97"/>
      <c r="B7" s="95"/>
      <c r="C7" s="95"/>
      <c r="D7" s="95"/>
      <c r="E7" s="95"/>
      <c r="F7" s="95"/>
      <c r="G7" s="95"/>
      <c r="H7" s="95"/>
      <c r="I7" s="3"/>
      <c r="J7" s="3"/>
      <c r="K7" s="3"/>
      <c r="L7" s="3"/>
      <c r="M7" s="3"/>
      <c r="N7" s="3"/>
      <c r="R7" s="4"/>
      <c r="S7" s="4"/>
      <c r="T7" s="4"/>
      <c r="U7" s="4"/>
      <c r="V7" s="4"/>
      <c r="W7" s="4"/>
      <c r="X7" s="4"/>
      <c r="Y7" s="4"/>
      <c r="Z7" s="4"/>
    </row>
    <row r="8" spans="1:26" ht="16.8" x14ac:dyDescent="0.3">
      <c r="A8" s="131"/>
      <c r="B8" s="95"/>
      <c r="C8" s="95"/>
      <c r="D8" s="95"/>
      <c r="E8" s="95"/>
      <c r="F8" s="95"/>
      <c r="G8" s="95"/>
      <c r="H8" s="95"/>
      <c r="I8" s="10"/>
      <c r="J8" s="9"/>
      <c r="K8" s="9"/>
      <c r="L8" s="9"/>
      <c r="M8" s="9"/>
      <c r="N8" s="16"/>
      <c r="O8" s="17" t="s">
        <v>47</v>
      </c>
      <c r="P8" s="18">
        <f>K25</f>
        <v>0</v>
      </c>
      <c r="Q8" s="3"/>
      <c r="R8" s="10"/>
      <c r="S8" s="10"/>
      <c r="T8" s="10"/>
      <c r="U8" s="10"/>
      <c r="V8" s="10"/>
      <c r="W8" s="10"/>
      <c r="X8" s="10"/>
      <c r="Y8" s="10"/>
      <c r="Z8" s="10"/>
    </row>
    <row r="9" spans="1:26" ht="36" customHeight="1" x14ac:dyDescent="0.3">
      <c r="A9" s="19" t="s">
        <v>5</v>
      </c>
      <c r="B9" s="19" t="s">
        <v>48</v>
      </c>
      <c r="C9" s="19" t="s">
        <v>49</v>
      </c>
      <c r="D9" s="19" t="s">
        <v>50</v>
      </c>
      <c r="E9" s="19" t="s">
        <v>6</v>
      </c>
      <c r="F9" s="19" t="s">
        <v>7</v>
      </c>
      <c r="G9" s="19" t="s">
        <v>51</v>
      </c>
      <c r="H9" s="19" t="s">
        <v>52</v>
      </c>
      <c r="I9" s="20"/>
      <c r="J9" s="19" t="s">
        <v>53</v>
      </c>
      <c r="K9" s="19" t="s">
        <v>51</v>
      </c>
      <c r="L9" s="19" t="s">
        <v>54</v>
      </c>
      <c r="M9" s="19" t="s">
        <v>55</v>
      </c>
      <c r="N9" s="21"/>
      <c r="O9" s="17" t="s">
        <v>56</v>
      </c>
      <c r="P9" s="22">
        <f>G19*0.07</f>
        <v>1388100.0000000002</v>
      </c>
      <c r="Q9" s="23"/>
      <c r="R9" s="20"/>
      <c r="S9" s="20"/>
      <c r="T9" s="20"/>
      <c r="U9" s="20"/>
      <c r="V9" s="20"/>
      <c r="W9" s="20"/>
      <c r="X9" s="20"/>
      <c r="Y9" s="20"/>
      <c r="Z9" s="20"/>
    </row>
    <row r="10" spans="1:26" ht="31.2" x14ac:dyDescent="0.3">
      <c r="A10" s="8">
        <v>1</v>
      </c>
      <c r="B10" s="37" t="s">
        <v>8</v>
      </c>
      <c r="C10" s="38" t="s">
        <v>271</v>
      </c>
      <c r="D10" s="8" t="s">
        <v>9</v>
      </c>
      <c r="E10" s="9">
        <v>2</v>
      </c>
      <c r="F10" s="9">
        <v>2820000</v>
      </c>
      <c r="G10" s="9">
        <f t="shared" ref="G10:G18" si="0">E10*F10</f>
        <v>5640000</v>
      </c>
      <c r="H10" s="12" t="s">
        <v>10</v>
      </c>
      <c r="I10" s="10"/>
      <c r="J10" s="9">
        <v>2453636</v>
      </c>
      <c r="K10" s="9">
        <f t="shared" ref="K10:K18" si="1">J10*1.1</f>
        <v>2698999.6</v>
      </c>
      <c r="L10" s="9">
        <f t="shared" ref="L10:M10" si="2">F10-J10</f>
        <v>366364</v>
      </c>
      <c r="M10" s="9">
        <f t="shared" si="2"/>
        <v>2941000.4</v>
      </c>
      <c r="N10" s="16">
        <f t="shared" ref="N10:N15" si="3">M10/G10</f>
        <v>0.52145397163120566</v>
      </c>
      <c r="O10" s="17" t="s">
        <v>58</v>
      </c>
      <c r="P10" s="22">
        <f>SUM(P8:P9)</f>
        <v>1388100.0000000002</v>
      </c>
      <c r="Q10" s="27">
        <f>P10/G19</f>
        <v>7.0000000000000007E-2</v>
      </c>
      <c r="R10" s="10"/>
      <c r="S10" s="10"/>
      <c r="T10" s="10"/>
      <c r="U10" s="10"/>
      <c r="V10" s="10"/>
      <c r="W10" s="10"/>
      <c r="X10" s="10"/>
      <c r="Y10" s="10"/>
      <c r="Z10" s="10"/>
    </row>
    <row r="11" spans="1:26" ht="15.6" x14ac:dyDescent="0.3">
      <c r="A11" s="8">
        <f t="shared" ref="A11:A18" si="4">A10+1</f>
        <v>2</v>
      </c>
      <c r="B11" s="37" t="s">
        <v>59</v>
      </c>
      <c r="C11" s="38" t="s">
        <v>272</v>
      </c>
      <c r="D11" s="8" t="s">
        <v>9</v>
      </c>
      <c r="E11" s="9">
        <v>2</v>
      </c>
      <c r="F11" s="9">
        <v>1890000</v>
      </c>
      <c r="G11" s="9">
        <f t="shared" si="0"/>
        <v>3780000</v>
      </c>
      <c r="H11" s="12" t="s">
        <v>10</v>
      </c>
      <c r="I11" s="10"/>
      <c r="J11" s="9">
        <v>1635455</v>
      </c>
      <c r="K11" s="9">
        <f t="shared" si="1"/>
        <v>1799000.5000000002</v>
      </c>
      <c r="L11" s="9">
        <f t="shared" ref="L11:M11" si="5">F11-J11</f>
        <v>254545</v>
      </c>
      <c r="M11" s="9">
        <f t="shared" si="5"/>
        <v>1980999.4999999998</v>
      </c>
      <c r="N11" s="16">
        <f t="shared" si="3"/>
        <v>0.52407394179894173</v>
      </c>
      <c r="O11" s="17" t="s">
        <v>62</v>
      </c>
      <c r="P11" s="22">
        <f>M19-P10</f>
        <v>6805901.7000000002</v>
      </c>
      <c r="Q11" s="27">
        <f>P11/G19</f>
        <v>0.34321239031770046</v>
      </c>
      <c r="R11" s="10"/>
      <c r="S11" s="10"/>
      <c r="T11" s="10"/>
      <c r="U11" s="10"/>
      <c r="V11" s="10"/>
      <c r="W11" s="10"/>
      <c r="X11" s="10"/>
      <c r="Y11" s="10"/>
      <c r="Z11" s="10"/>
    </row>
    <row r="12" spans="1:26" ht="31.2" x14ac:dyDescent="0.3">
      <c r="A12" s="8">
        <f t="shared" si="4"/>
        <v>3</v>
      </c>
      <c r="B12" s="37" t="s">
        <v>13</v>
      </c>
      <c r="C12" s="38" t="s">
        <v>61</v>
      </c>
      <c r="D12" s="8" t="s">
        <v>9</v>
      </c>
      <c r="E12" s="9">
        <v>2</v>
      </c>
      <c r="F12" s="9">
        <v>950000</v>
      </c>
      <c r="G12" s="9">
        <f t="shared" si="0"/>
        <v>1900000</v>
      </c>
      <c r="H12" s="12" t="s">
        <v>10</v>
      </c>
      <c r="I12" s="10"/>
      <c r="J12" s="9">
        <v>736363</v>
      </c>
      <c r="K12" s="9">
        <f t="shared" si="1"/>
        <v>809999.3</v>
      </c>
      <c r="L12" s="9">
        <f t="shared" ref="L12:M12" si="6">F12-J12</f>
        <v>213637</v>
      </c>
      <c r="M12" s="9">
        <f t="shared" si="6"/>
        <v>1090000.7</v>
      </c>
      <c r="N12" s="16">
        <f t="shared" si="3"/>
        <v>0.57368457894736835</v>
      </c>
      <c r="O12" s="17"/>
      <c r="P12" s="22"/>
      <c r="Q12" s="27"/>
      <c r="R12" s="10"/>
      <c r="S12" s="10"/>
      <c r="T12" s="10"/>
      <c r="U12" s="10"/>
      <c r="V12" s="10"/>
      <c r="W12" s="10"/>
      <c r="X12" s="10"/>
      <c r="Y12" s="10"/>
      <c r="Z12" s="10"/>
    </row>
    <row r="13" spans="1:26" ht="31.2" x14ac:dyDescent="0.3">
      <c r="A13" s="8">
        <f t="shared" si="4"/>
        <v>4</v>
      </c>
      <c r="B13" s="37" t="s">
        <v>63</v>
      </c>
      <c r="C13" s="38" t="s">
        <v>273</v>
      </c>
      <c r="D13" s="8" t="s">
        <v>9</v>
      </c>
      <c r="E13" s="9">
        <v>2</v>
      </c>
      <c r="F13" s="9">
        <v>830000</v>
      </c>
      <c r="G13" s="9">
        <f t="shared" si="0"/>
        <v>1660000</v>
      </c>
      <c r="H13" s="12" t="s">
        <v>10</v>
      </c>
      <c r="I13" s="10"/>
      <c r="J13" s="9">
        <v>699091</v>
      </c>
      <c r="K13" s="9">
        <f t="shared" si="1"/>
        <v>769000.10000000009</v>
      </c>
      <c r="L13" s="9">
        <f t="shared" ref="L13:M13" si="7">F13-J13</f>
        <v>130909</v>
      </c>
      <c r="M13" s="9">
        <f t="shared" si="7"/>
        <v>890999.89999999991</v>
      </c>
      <c r="N13" s="16">
        <f t="shared" si="3"/>
        <v>0.53674692771084331</v>
      </c>
      <c r="O13" s="10"/>
      <c r="P13" s="10"/>
      <c r="Q13" s="10"/>
      <c r="R13" s="10"/>
      <c r="S13" s="10"/>
      <c r="T13" s="10"/>
      <c r="U13" s="10"/>
      <c r="V13" s="10"/>
      <c r="W13" s="10"/>
      <c r="X13" s="10"/>
      <c r="Y13" s="10"/>
      <c r="Z13" s="10"/>
    </row>
    <row r="14" spans="1:26" ht="31.2" x14ac:dyDescent="0.3">
      <c r="A14" s="8">
        <f t="shared" si="4"/>
        <v>5</v>
      </c>
      <c r="B14" s="37" t="s">
        <v>67</v>
      </c>
      <c r="C14" s="38" t="s">
        <v>274</v>
      </c>
      <c r="D14" s="8" t="s">
        <v>9</v>
      </c>
      <c r="E14" s="9">
        <v>2</v>
      </c>
      <c r="F14" s="9">
        <v>730000</v>
      </c>
      <c r="G14" s="9">
        <f t="shared" si="0"/>
        <v>1460000</v>
      </c>
      <c r="H14" s="12" t="s">
        <v>10</v>
      </c>
      <c r="I14" s="10"/>
      <c r="J14" s="9">
        <v>609090</v>
      </c>
      <c r="K14" s="9">
        <f t="shared" si="1"/>
        <v>669999</v>
      </c>
      <c r="L14" s="9">
        <f t="shared" ref="L14:M14" si="8">F14-J14</f>
        <v>120910</v>
      </c>
      <c r="M14" s="9">
        <f t="shared" si="8"/>
        <v>790001</v>
      </c>
      <c r="N14" s="16">
        <f t="shared" si="3"/>
        <v>0.5410965753424658</v>
      </c>
      <c r="O14" s="10"/>
      <c r="P14" s="10"/>
      <c r="Q14" s="10"/>
      <c r="R14" s="10"/>
      <c r="S14" s="10"/>
      <c r="T14" s="10"/>
      <c r="U14" s="10"/>
      <c r="V14" s="10"/>
      <c r="W14" s="10"/>
      <c r="X14" s="10"/>
      <c r="Y14" s="10"/>
      <c r="Z14" s="10"/>
    </row>
    <row r="15" spans="1:26" ht="31.2" x14ac:dyDescent="0.3">
      <c r="A15" s="8">
        <f t="shared" si="4"/>
        <v>6</v>
      </c>
      <c r="B15" s="37" t="s">
        <v>69</v>
      </c>
      <c r="C15" s="38" t="s">
        <v>275</v>
      </c>
      <c r="D15" s="8" t="s">
        <v>9</v>
      </c>
      <c r="E15" s="9">
        <v>2</v>
      </c>
      <c r="F15" s="9">
        <v>400000</v>
      </c>
      <c r="G15" s="9">
        <f t="shared" si="0"/>
        <v>800000</v>
      </c>
      <c r="H15" s="12" t="s">
        <v>10</v>
      </c>
      <c r="I15" s="10"/>
      <c r="J15" s="9">
        <v>271818</v>
      </c>
      <c r="K15" s="9">
        <f t="shared" si="1"/>
        <v>298999.80000000005</v>
      </c>
      <c r="L15" s="9">
        <f t="shared" ref="L15:M15" si="9">F15-J15</f>
        <v>128182</v>
      </c>
      <c r="M15" s="9">
        <f t="shared" si="9"/>
        <v>501000.19999999995</v>
      </c>
      <c r="N15" s="16">
        <f t="shared" si="3"/>
        <v>0.6262502499999999</v>
      </c>
      <c r="O15" s="10"/>
      <c r="P15" s="10"/>
      <c r="Q15" s="10"/>
      <c r="R15" s="10"/>
      <c r="S15" s="10"/>
      <c r="T15" s="10"/>
      <c r="U15" s="10"/>
      <c r="V15" s="10"/>
      <c r="W15" s="10"/>
      <c r="X15" s="10"/>
      <c r="Y15" s="10"/>
      <c r="Z15" s="10"/>
    </row>
    <row r="16" spans="1:26" ht="39.75" customHeight="1" x14ac:dyDescent="0.3">
      <c r="A16" s="8">
        <f t="shared" si="4"/>
        <v>7</v>
      </c>
      <c r="B16" s="39" t="s">
        <v>276</v>
      </c>
      <c r="C16" s="38" t="s">
        <v>277</v>
      </c>
      <c r="D16" s="8" t="s">
        <v>9</v>
      </c>
      <c r="E16" s="9">
        <v>2</v>
      </c>
      <c r="F16" s="9">
        <v>260000</v>
      </c>
      <c r="G16" s="9">
        <f t="shared" si="0"/>
        <v>520000</v>
      </c>
      <c r="H16" s="12" t="s">
        <v>20</v>
      </c>
      <c r="I16" s="20"/>
      <c r="J16" s="21">
        <v>180909</v>
      </c>
      <c r="K16" s="9">
        <f t="shared" si="1"/>
        <v>198999.90000000002</v>
      </c>
      <c r="L16" s="21"/>
      <c r="M16" s="21"/>
      <c r="N16" s="29"/>
      <c r="O16" s="20"/>
      <c r="P16" s="20"/>
      <c r="Q16" s="20"/>
      <c r="R16" s="20"/>
      <c r="S16" s="20"/>
      <c r="T16" s="20"/>
      <c r="U16" s="20"/>
      <c r="V16" s="20"/>
      <c r="W16" s="20"/>
      <c r="X16" s="20"/>
      <c r="Y16" s="20"/>
      <c r="Z16" s="20"/>
    </row>
    <row r="17" spans="1:26" ht="24.75" customHeight="1" x14ac:dyDescent="0.3">
      <c r="A17" s="8">
        <f t="shared" si="4"/>
        <v>8</v>
      </c>
      <c r="B17" s="39" t="s">
        <v>76</v>
      </c>
      <c r="C17" s="38" t="s">
        <v>278</v>
      </c>
      <c r="D17" s="8" t="s">
        <v>9</v>
      </c>
      <c r="E17" s="9">
        <v>2</v>
      </c>
      <c r="F17" s="9">
        <v>145000</v>
      </c>
      <c r="G17" s="9">
        <f t="shared" si="0"/>
        <v>290000</v>
      </c>
      <c r="H17" s="12" t="s">
        <v>20</v>
      </c>
      <c r="I17" s="20"/>
      <c r="J17" s="21">
        <v>126364</v>
      </c>
      <c r="K17" s="9">
        <f t="shared" si="1"/>
        <v>139000.40000000002</v>
      </c>
      <c r="L17" s="21"/>
      <c r="M17" s="21"/>
      <c r="N17" s="29"/>
      <c r="O17" s="20"/>
      <c r="P17" s="20"/>
      <c r="Q17" s="20"/>
      <c r="R17" s="20"/>
      <c r="S17" s="20"/>
      <c r="T17" s="20"/>
      <c r="U17" s="20"/>
      <c r="V17" s="20"/>
      <c r="W17" s="20"/>
      <c r="X17" s="20"/>
      <c r="Y17" s="20"/>
      <c r="Z17" s="20"/>
    </row>
    <row r="18" spans="1:26" ht="47.25" customHeight="1" x14ac:dyDescent="0.3">
      <c r="A18" s="8">
        <f t="shared" si="4"/>
        <v>9</v>
      </c>
      <c r="B18" s="39" t="s">
        <v>65</v>
      </c>
      <c r="C18" s="38" t="s">
        <v>279</v>
      </c>
      <c r="D18" s="8" t="s">
        <v>9</v>
      </c>
      <c r="E18" s="9">
        <v>2</v>
      </c>
      <c r="F18" s="9">
        <v>1890000</v>
      </c>
      <c r="G18" s="9">
        <f t="shared" si="0"/>
        <v>3780000</v>
      </c>
      <c r="H18" s="12" t="s">
        <v>10</v>
      </c>
      <c r="I18" s="20"/>
      <c r="J18" s="21">
        <v>1590909</v>
      </c>
      <c r="K18" s="9">
        <f t="shared" si="1"/>
        <v>1749999.9000000001</v>
      </c>
      <c r="L18" s="21"/>
      <c r="M18" s="21"/>
      <c r="N18" s="29"/>
      <c r="O18" s="20"/>
      <c r="P18" s="20"/>
      <c r="Q18" s="20"/>
      <c r="R18" s="20"/>
      <c r="S18" s="20"/>
      <c r="T18" s="20"/>
      <c r="U18" s="20"/>
      <c r="V18" s="20"/>
      <c r="W18" s="20"/>
      <c r="X18" s="20"/>
      <c r="Y18" s="20"/>
      <c r="Z18" s="20"/>
    </row>
    <row r="19" spans="1:26" ht="24.75" customHeight="1" x14ac:dyDescent="0.3">
      <c r="A19" s="104" t="s">
        <v>27</v>
      </c>
      <c r="B19" s="102"/>
      <c r="C19" s="102"/>
      <c r="D19" s="102"/>
      <c r="E19" s="103"/>
      <c r="F19" s="19"/>
      <c r="G19" s="28">
        <f>SUM(G10:G18)</f>
        <v>19830000</v>
      </c>
      <c r="H19" s="19"/>
      <c r="I19" s="20"/>
      <c r="J19" s="21">
        <f t="shared" ref="J19:M19" si="10">SUM(J10:J15)</f>
        <v>6405453</v>
      </c>
      <c r="K19" s="21">
        <f t="shared" si="10"/>
        <v>7045998.2999999998</v>
      </c>
      <c r="L19" s="21">
        <f t="shared" si="10"/>
        <v>1214547</v>
      </c>
      <c r="M19" s="21">
        <f t="shared" si="10"/>
        <v>8194001.7000000002</v>
      </c>
      <c r="N19" s="29">
        <f>M19/G19</f>
        <v>0.41321239031770046</v>
      </c>
      <c r="O19" s="20"/>
      <c r="P19" s="20"/>
      <c r="Q19" s="20"/>
      <c r="R19" s="20"/>
      <c r="S19" s="20"/>
      <c r="T19" s="20"/>
      <c r="U19" s="20"/>
      <c r="V19" s="20"/>
      <c r="W19" s="20"/>
      <c r="X19" s="20"/>
      <c r="Y19" s="20"/>
      <c r="Z19" s="20"/>
    </row>
    <row r="20" spans="1:26" ht="13.2" x14ac:dyDescent="0.25"/>
    <row r="21" spans="1:26" ht="18.600000000000001" x14ac:dyDescent="0.25">
      <c r="A21" s="106"/>
      <c r="B21" s="95"/>
      <c r="C21" s="95"/>
      <c r="D21" s="32"/>
      <c r="E21" s="32"/>
      <c r="F21" s="32"/>
      <c r="G21" s="32"/>
      <c r="H21" s="32"/>
      <c r="I21" s="1"/>
      <c r="J21" s="14"/>
      <c r="K21" s="14"/>
      <c r="L21" s="14"/>
      <c r="M21" s="14"/>
      <c r="N21" s="14"/>
      <c r="O21" s="1"/>
      <c r="P21" s="1"/>
      <c r="Q21" s="1"/>
    </row>
    <row r="22" spans="1:26" ht="16.8" x14ac:dyDescent="0.3">
      <c r="A22" s="14"/>
      <c r="B22" s="14"/>
      <c r="C22" s="14"/>
      <c r="D22" s="14"/>
      <c r="E22" s="14"/>
      <c r="F22" s="132" t="s">
        <v>190</v>
      </c>
      <c r="G22" s="95"/>
      <c r="H22" s="95"/>
      <c r="I22" s="10"/>
      <c r="J22" s="9">
        <v>0</v>
      </c>
      <c r="K22" s="9">
        <f t="shared" ref="K22:K24" si="11">J22*E22</f>
        <v>0</v>
      </c>
      <c r="L22" s="9" t="e">
        <f t="shared" ref="L22:M22" si="12">F22-J22</f>
        <v>#VALUE!</v>
      </c>
      <c r="M22" s="9">
        <f t="shared" si="12"/>
        <v>0</v>
      </c>
      <c r="N22" s="16" t="e">
        <f t="shared" ref="N22:N24" si="13">M22/G22</f>
        <v>#DIV/0!</v>
      </c>
      <c r="O22" s="10"/>
      <c r="P22" s="10"/>
      <c r="Q22" s="10"/>
      <c r="R22" s="10"/>
      <c r="S22" s="10"/>
      <c r="T22" s="10"/>
      <c r="U22" s="10"/>
      <c r="V22" s="10"/>
      <c r="W22" s="10"/>
      <c r="X22" s="10"/>
      <c r="Y22" s="10"/>
      <c r="Z22" s="10"/>
    </row>
    <row r="23" spans="1:26" ht="15.6" x14ac:dyDescent="0.3">
      <c r="A23" s="14"/>
      <c r="B23" s="14"/>
      <c r="C23" s="14"/>
      <c r="D23" s="14"/>
      <c r="E23" s="14"/>
      <c r="F23" s="14"/>
      <c r="G23" s="14"/>
      <c r="H23" s="14"/>
      <c r="I23" s="10"/>
      <c r="J23" s="9">
        <v>0</v>
      </c>
      <c r="K23" s="9">
        <f t="shared" si="11"/>
        <v>0</v>
      </c>
      <c r="L23" s="9">
        <f t="shared" ref="L23:M23" si="14">F23-J23</f>
        <v>0</v>
      </c>
      <c r="M23" s="9">
        <f t="shared" si="14"/>
        <v>0</v>
      </c>
      <c r="N23" s="16" t="e">
        <f t="shared" si="13"/>
        <v>#DIV/0!</v>
      </c>
      <c r="O23" s="10"/>
      <c r="P23" s="10"/>
      <c r="Q23" s="10"/>
      <c r="R23" s="10"/>
      <c r="S23" s="10"/>
      <c r="T23" s="10"/>
      <c r="U23" s="10"/>
      <c r="V23" s="10"/>
      <c r="W23" s="10"/>
      <c r="X23" s="10"/>
      <c r="Y23" s="10"/>
      <c r="Z23" s="10"/>
    </row>
    <row r="24" spans="1:26" ht="15.6" x14ac:dyDescent="0.3">
      <c r="A24" s="14"/>
      <c r="B24" s="14"/>
      <c r="C24" s="14"/>
      <c r="D24" s="14"/>
      <c r="E24" s="14"/>
      <c r="F24" s="14"/>
      <c r="G24" s="14"/>
      <c r="H24" s="14"/>
      <c r="I24" s="10"/>
      <c r="J24" s="9">
        <v>0</v>
      </c>
      <c r="K24" s="9">
        <f t="shared" si="11"/>
        <v>0</v>
      </c>
      <c r="L24" s="9">
        <f t="shared" ref="L24:M24" si="15">F24-J24</f>
        <v>0</v>
      </c>
      <c r="M24" s="9">
        <f t="shared" si="15"/>
        <v>0</v>
      </c>
      <c r="N24" s="16" t="e">
        <f t="shared" si="13"/>
        <v>#DIV/0!</v>
      </c>
      <c r="O24" s="10"/>
      <c r="P24" s="10"/>
      <c r="Q24" s="10"/>
      <c r="R24" s="10"/>
      <c r="S24" s="10"/>
      <c r="T24" s="10"/>
      <c r="U24" s="10"/>
      <c r="V24" s="10"/>
      <c r="W24" s="10"/>
      <c r="X24" s="10"/>
      <c r="Y24" s="10"/>
      <c r="Z24" s="10"/>
    </row>
    <row r="25" spans="1:26" ht="16.8" x14ac:dyDescent="0.25">
      <c r="A25" s="14"/>
      <c r="B25" s="14"/>
      <c r="C25" s="14"/>
      <c r="D25" s="14"/>
      <c r="E25" s="14"/>
      <c r="F25" s="14"/>
      <c r="G25" s="14"/>
      <c r="H25" s="14"/>
      <c r="J25" s="21">
        <f t="shared" ref="J25:M25" si="16">SUM(J22:J24)</f>
        <v>0</v>
      </c>
      <c r="K25" s="21">
        <f t="shared" si="16"/>
        <v>0</v>
      </c>
      <c r="L25" s="21" t="e">
        <f t="shared" si="16"/>
        <v>#VALUE!</v>
      </c>
      <c r="M25" s="21">
        <f t="shared" si="16"/>
        <v>0</v>
      </c>
    </row>
    <row r="26" spans="1:26" ht="13.8" x14ac:dyDescent="0.25">
      <c r="A26" s="14"/>
      <c r="B26" s="14"/>
      <c r="C26" s="14"/>
      <c r="D26" s="14"/>
      <c r="E26" s="14"/>
      <c r="F26" s="14"/>
      <c r="G26" s="14"/>
      <c r="H26" s="14"/>
    </row>
    <row r="27" spans="1:26" ht="13.8" x14ac:dyDescent="0.25">
      <c r="A27" s="14"/>
      <c r="B27" s="14"/>
      <c r="C27" s="14"/>
      <c r="D27" s="14"/>
      <c r="E27" s="14"/>
      <c r="F27" s="14"/>
      <c r="G27" s="14"/>
      <c r="H27" s="14"/>
      <c r="I27" s="1"/>
      <c r="J27" s="14"/>
      <c r="K27" s="14"/>
      <c r="L27" s="14"/>
      <c r="M27" s="14"/>
      <c r="N27" s="14"/>
      <c r="O27" s="1"/>
      <c r="P27" s="1"/>
      <c r="Q27" s="1"/>
    </row>
    <row r="28" spans="1:26" ht="13.8" x14ac:dyDescent="0.25">
      <c r="A28" s="14"/>
      <c r="B28" s="14"/>
      <c r="C28" s="14"/>
      <c r="D28" s="14"/>
      <c r="E28" s="14"/>
      <c r="F28" s="14"/>
      <c r="G28" s="14"/>
      <c r="H28" s="14"/>
      <c r="I28" s="1"/>
      <c r="J28" s="14"/>
      <c r="K28" s="14"/>
      <c r="L28" s="14"/>
      <c r="M28" s="14"/>
      <c r="N28" s="14"/>
      <c r="O28" s="1"/>
      <c r="P28" s="1"/>
      <c r="Q28" s="1"/>
    </row>
    <row r="29" spans="1:26" ht="13.8" x14ac:dyDescent="0.25">
      <c r="A29" s="130" t="s">
        <v>262</v>
      </c>
      <c r="B29" s="95"/>
      <c r="C29" s="95"/>
      <c r="D29" s="95"/>
      <c r="E29" s="95"/>
      <c r="F29" s="95"/>
      <c r="G29" s="95"/>
      <c r="H29" s="95"/>
      <c r="I29" s="1"/>
      <c r="J29" s="14"/>
      <c r="K29" s="14"/>
      <c r="L29" s="14"/>
      <c r="M29" s="14"/>
      <c r="N29" s="14"/>
      <c r="O29" s="1"/>
      <c r="P29" s="1"/>
      <c r="Q29" s="1"/>
    </row>
    <row r="30" spans="1:26" ht="80.25" customHeight="1" x14ac:dyDescent="0.25">
      <c r="A30" s="108" t="s">
        <v>263</v>
      </c>
      <c r="B30" s="95"/>
      <c r="C30" s="95"/>
      <c r="D30" s="95"/>
      <c r="E30" s="95"/>
      <c r="F30" s="95"/>
      <c r="G30" s="95"/>
      <c r="H30" s="95"/>
      <c r="I30" s="1"/>
      <c r="J30" s="14"/>
      <c r="K30" s="14"/>
      <c r="L30" s="14"/>
      <c r="M30" s="14"/>
      <c r="N30" s="14"/>
      <c r="O30" s="1"/>
      <c r="P30" s="1"/>
      <c r="Q30" s="1"/>
    </row>
    <row r="31" spans="1:26" ht="13.8" x14ac:dyDescent="0.25">
      <c r="A31" s="97" t="s">
        <v>264</v>
      </c>
      <c r="B31" s="95"/>
      <c r="C31" s="95"/>
      <c r="D31" s="95"/>
      <c r="E31" s="95"/>
      <c r="F31" s="97" t="s">
        <v>265</v>
      </c>
      <c r="G31" s="95"/>
      <c r="H31" s="95"/>
      <c r="I31" s="1"/>
      <c r="J31" s="14"/>
      <c r="K31" s="14"/>
      <c r="L31" s="14"/>
      <c r="M31" s="14"/>
      <c r="N31" s="14"/>
      <c r="O31" s="1"/>
      <c r="P31" s="1"/>
      <c r="Q31" s="1"/>
    </row>
    <row r="32" spans="1:26" ht="13.8" x14ac:dyDescent="0.25">
      <c r="A32" s="97" t="s">
        <v>266</v>
      </c>
      <c r="B32" s="95"/>
      <c r="C32" s="95"/>
      <c r="D32" s="95"/>
      <c r="E32" s="95"/>
      <c r="F32" s="97" t="s">
        <v>267</v>
      </c>
      <c r="G32" s="95"/>
      <c r="H32" s="95"/>
      <c r="I32" s="1"/>
      <c r="J32" s="14"/>
      <c r="K32" s="14"/>
      <c r="L32" s="14"/>
      <c r="M32" s="14"/>
      <c r="N32" s="14"/>
      <c r="O32" s="1"/>
      <c r="P32" s="1"/>
      <c r="Q32" s="1"/>
    </row>
    <row r="33" spans="1:26" ht="13.8" x14ac:dyDescent="0.25">
      <c r="A33" s="97" t="s">
        <v>268</v>
      </c>
      <c r="B33" s="95"/>
      <c r="C33" s="95"/>
      <c r="D33" s="95"/>
      <c r="E33" s="95"/>
      <c r="F33" s="97" t="s">
        <v>269</v>
      </c>
      <c r="G33" s="95"/>
      <c r="H33" s="95"/>
      <c r="I33" s="1"/>
      <c r="J33" s="14"/>
      <c r="K33" s="14"/>
      <c r="O33" s="14"/>
      <c r="P33" s="14"/>
      <c r="Q33" s="14"/>
      <c r="R33" s="14"/>
      <c r="S33" s="1"/>
      <c r="T33" s="1"/>
      <c r="U33" s="1"/>
    </row>
    <row r="34" spans="1:26" ht="24.75" customHeight="1" x14ac:dyDescent="0.3">
      <c r="A34" s="100" t="s">
        <v>270</v>
      </c>
      <c r="B34" s="95"/>
      <c r="C34" s="95"/>
      <c r="D34" s="95"/>
      <c r="E34" s="95"/>
      <c r="F34" s="95"/>
      <c r="G34" s="95"/>
      <c r="H34" s="95"/>
      <c r="I34" s="3"/>
      <c r="J34" s="3"/>
      <c r="K34" s="3"/>
      <c r="L34" s="3"/>
      <c r="M34" s="3"/>
      <c r="N34" s="3"/>
      <c r="O34" s="3"/>
      <c r="P34" s="3"/>
      <c r="Q34" s="3"/>
      <c r="R34" s="4"/>
      <c r="S34" s="4"/>
      <c r="T34" s="4"/>
      <c r="U34" s="4"/>
      <c r="V34" s="4"/>
      <c r="W34" s="4"/>
      <c r="X34" s="4"/>
      <c r="Y34" s="4"/>
      <c r="Z34" s="4"/>
    </row>
    <row r="35" spans="1:26" ht="15.6" x14ac:dyDescent="0.25">
      <c r="A35" s="97"/>
      <c r="B35" s="95"/>
      <c r="C35" s="95"/>
      <c r="D35" s="95"/>
      <c r="E35" s="95"/>
      <c r="F35" s="95"/>
      <c r="G35" s="95"/>
      <c r="H35" s="95"/>
      <c r="I35" s="1"/>
      <c r="J35" s="14"/>
      <c r="K35" s="14"/>
      <c r="O35" s="14"/>
      <c r="P35" s="14"/>
      <c r="Q35" s="14"/>
      <c r="R35" s="14"/>
      <c r="S35" s="1"/>
      <c r="T35" s="1"/>
      <c r="U35" s="1"/>
    </row>
    <row r="36" spans="1:26" ht="13.8" x14ac:dyDescent="0.25">
      <c r="A36" s="131"/>
      <c r="B36" s="95"/>
      <c r="C36" s="95"/>
      <c r="D36" s="95"/>
      <c r="E36" s="95"/>
      <c r="F36" s="95"/>
      <c r="G36" s="95"/>
      <c r="H36" s="95"/>
      <c r="I36" s="1"/>
      <c r="J36" s="14"/>
      <c r="K36" s="14"/>
      <c r="O36" s="14"/>
      <c r="P36" s="14"/>
      <c r="Q36" s="14"/>
      <c r="R36" s="14"/>
      <c r="S36" s="1"/>
      <c r="T36" s="1"/>
      <c r="U36" s="1"/>
    </row>
    <row r="37" spans="1:26" ht="33.6" x14ac:dyDescent="0.25">
      <c r="A37" s="19" t="s">
        <v>5</v>
      </c>
      <c r="B37" s="19" t="s">
        <v>48</v>
      </c>
      <c r="C37" s="19" t="s">
        <v>49</v>
      </c>
      <c r="D37" s="19" t="s">
        <v>50</v>
      </c>
      <c r="E37" s="19" t="s">
        <v>6</v>
      </c>
      <c r="F37" s="19" t="s">
        <v>7</v>
      </c>
      <c r="G37" s="19" t="s">
        <v>51</v>
      </c>
      <c r="H37" s="19" t="s">
        <v>52</v>
      </c>
      <c r="I37" s="1"/>
      <c r="J37" s="14"/>
      <c r="K37" s="14"/>
      <c r="O37" s="14"/>
      <c r="P37" s="14"/>
      <c r="Q37" s="14"/>
      <c r="R37" s="14"/>
      <c r="S37" s="1"/>
      <c r="T37" s="1"/>
      <c r="U37" s="1"/>
    </row>
    <row r="38" spans="1:26" ht="31.2" x14ac:dyDescent="0.3">
      <c r="A38" s="8">
        <v>1</v>
      </c>
      <c r="B38" s="37" t="s">
        <v>8</v>
      </c>
      <c r="C38" s="38" t="s">
        <v>280</v>
      </c>
      <c r="D38" s="8" t="s">
        <v>9</v>
      </c>
      <c r="E38" s="9">
        <v>1</v>
      </c>
      <c r="F38" s="9">
        <v>2990000</v>
      </c>
      <c r="G38" s="9">
        <f t="shared" ref="G38:G46" si="17">E38*F38</f>
        <v>2990000</v>
      </c>
      <c r="H38" s="12" t="s">
        <v>10</v>
      </c>
      <c r="I38" s="1"/>
      <c r="J38" s="14"/>
      <c r="K38" s="14">
        <v>2635455</v>
      </c>
      <c r="L38" s="40">
        <f t="shared" ref="L38:L46" si="18">K38*1.1</f>
        <v>2899000.5000000005</v>
      </c>
      <c r="O38" s="14"/>
      <c r="P38" s="14"/>
      <c r="Q38" s="14"/>
      <c r="R38" s="14"/>
      <c r="S38" s="1"/>
      <c r="T38" s="1"/>
      <c r="U38" s="1"/>
    </row>
    <row r="39" spans="1:26" ht="31.2" x14ac:dyDescent="0.3">
      <c r="A39" s="8">
        <f t="shared" ref="A39:A46" si="19">A38+1</f>
        <v>2</v>
      </c>
      <c r="B39" s="37" t="s">
        <v>59</v>
      </c>
      <c r="C39" s="38" t="s">
        <v>60</v>
      </c>
      <c r="D39" s="8" t="s">
        <v>9</v>
      </c>
      <c r="E39" s="9">
        <v>1</v>
      </c>
      <c r="F39" s="9">
        <v>2190000</v>
      </c>
      <c r="G39" s="9">
        <f t="shared" si="17"/>
        <v>2190000</v>
      </c>
      <c r="H39" s="12" t="s">
        <v>10</v>
      </c>
      <c r="I39" s="1"/>
      <c r="J39" s="14"/>
      <c r="K39" s="14">
        <v>1908182</v>
      </c>
      <c r="L39" s="40">
        <f t="shared" si="18"/>
        <v>2099000.2000000002</v>
      </c>
      <c r="M39" s="14"/>
      <c r="N39" s="14"/>
      <c r="O39" s="1"/>
      <c r="P39" s="1"/>
      <c r="Q39" s="1"/>
    </row>
    <row r="40" spans="1:26" ht="46.8" x14ac:dyDescent="0.3">
      <c r="A40" s="8">
        <f t="shared" si="19"/>
        <v>3</v>
      </c>
      <c r="B40" s="37" t="s">
        <v>63</v>
      </c>
      <c r="C40" s="38" t="s">
        <v>281</v>
      </c>
      <c r="D40" s="8" t="s">
        <v>9</v>
      </c>
      <c r="E40" s="9">
        <v>1</v>
      </c>
      <c r="F40" s="9">
        <v>820000</v>
      </c>
      <c r="G40" s="9">
        <f t="shared" si="17"/>
        <v>820000</v>
      </c>
      <c r="H40" s="12" t="s">
        <v>10</v>
      </c>
      <c r="I40" s="1"/>
      <c r="J40" s="14"/>
      <c r="K40" s="14">
        <v>680909</v>
      </c>
      <c r="L40" s="40">
        <f t="shared" si="18"/>
        <v>748999.9</v>
      </c>
      <c r="M40" s="14"/>
      <c r="N40" s="14"/>
      <c r="O40" s="1"/>
      <c r="P40" s="1"/>
      <c r="Q40" s="1"/>
    </row>
    <row r="41" spans="1:26" ht="31.2" x14ac:dyDescent="0.3">
      <c r="A41" s="8">
        <f t="shared" si="19"/>
        <v>4</v>
      </c>
      <c r="B41" s="37" t="s">
        <v>67</v>
      </c>
      <c r="C41" s="38" t="s">
        <v>282</v>
      </c>
      <c r="D41" s="8" t="s">
        <v>9</v>
      </c>
      <c r="E41" s="9">
        <v>1</v>
      </c>
      <c r="F41" s="9">
        <v>1250000</v>
      </c>
      <c r="G41" s="9">
        <f t="shared" si="17"/>
        <v>1250000</v>
      </c>
      <c r="H41" s="12" t="s">
        <v>10</v>
      </c>
      <c r="I41" s="1"/>
      <c r="J41" s="14"/>
      <c r="K41" s="14">
        <v>999091</v>
      </c>
      <c r="L41" s="40">
        <f t="shared" si="18"/>
        <v>1099000.1000000001</v>
      </c>
      <c r="M41" s="14"/>
      <c r="N41" s="14"/>
      <c r="O41" s="1"/>
      <c r="P41" s="1"/>
      <c r="Q41" s="1"/>
    </row>
    <row r="42" spans="1:26" ht="31.2" x14ac:dyDescent="0.3">
      <c r="A42" s="8">
        <f t="shared" si="19"/>
        <v>5</v>
      </c>
      <c r="B42" s="37" t="s">
        <v>69</v>
      </c>
      <c r="C42" s="38" t="s">
        <v>275</v>
      </c>
      <c r="D42" s="8" t="s">
        <v>9</v>
      </c>
      <c r="E42" s="9">
        <v>1</v>
      </c>
      <c r="F42" s="9">
        <v>390000</v>
      </c>
      <c r="G42" s="9">
        <f t="shared" si="17"/>
        <v>390000</v>
      </c>
      <c r="H42" s="12" t="s">
        <v>10</v>
      </c>
      <c r="I42" s="1"/>
      <c r="J42" s="14"/>
      <c r="K42" s="14">
        <v>271818</v>
      </c>
      <c r="L42" s="40">
        <f t="shared" si="18"/>
        <v>298999.80000000005</v>
      </c>
      <c r="M42" s="14"/>
      <c r="N42" s="14"/>
      <c r="O42" s="1"/>
      <c r="P42" s="1"/>
      <c r="Q42" s="1"/>
    </row>
    <row r="43" spans="1:26" ht="15.6" x14ac:dyDescent="0.3">
      <c r="A43" s="8">
        <f t="shared" si="19"/>
        <v>6</v>
      </c>
      <c r="B43" s="39" t="s">
        <v>276</v>
      </c>
      <c r="C43" s="38" t="s">
        <v>277</v>
      </c>
      <c r="D43" s="8" t="s">
        <v>9</v>
      </c>
      <c r="E43" s="9">
        <v>1</v>
      </c>
      <c r="F43" s="9">
        <v>230000</v>
      </c>
      <c r="G43" s="9">
        <f t="shared" si="17"/>
        <v>230000</v>
      </c>
      <c r="H43" s="12" t="s">
        <v>20</v>
      </c>
      <c r="I43" s="1"/>
      <c r="J43" s="14"/>
      <c r="K43" s="14">
        <v>180909</v>
      </c>
      <c r="L43" s="40">
        <f t="shared" si="18"/>
        <v>198999.90000000002</v>
      </c>
      <c r="M43" s="14"/>
      <c r="N43" s="14"/>
      <c r="O43" s="1"/>
      <c r="P43" s="1"/>
      <c r="Q43" s="1"/>
    </row>
    <row r="44" spans="1:26" ht="15.6" x14ac:dyDescent="0.3">
      <c r="A44" s="8">
        <f t="shared" si="19"/>
        <v>7</v>
      </c>
      <c r="B44" s="39" t="s">
        <v>76</v>
      </c>
      <c r="C44" s="38" t="s">
        <v>278</v>
      </c>
      <c r="D44" s="8" t="s">
        <v>9</v>
      </c>
      <c r="E44" s="9">
        <v>1</v>
      </c>
      <c r="F44" s="9">
        <v>165000</v>
      </c>
      <c r="G44" s="9">
        <f t="shared" si="17"/>
        <v>165000</v>
      </c>
      <c r="H44" s="12" t="s">
        <v>20</v>
      </c>
      <c r="I44" s="1"/>
      <c r="J44" s="14"/>
      <c r="K44" s="14">
        <v>126364</v>
      </c>
      <c r="L44" s="40">
        <f t="shared" si="18"/>
        <v>139000.40000000002</v>
      </c>
      <c r="M44" s="14"/>
      <c r="N44" s="14"/>
      <c r="O44" s="1"/>
      <c r="P44" s="1"/>
      <c r="Q44" s="1"/>
    </row>
    <row r="45" spans="1:26" ht="15.6" x14ac:dyDescent="0.3">
      <c r="A45" s="8">
        <f t="shared" si="19"/>
        <v>8</v>
      </c>
      <c r="B45" s="39" t="s">
        <v>76</v>
      </c>
      <c r="C45" s="38" t="s">
        <v>283</v>
      </c>
      <c r="D45" s="8" t="s">
        <v>9</v>
      </c>
      <c r="E45" s="9">
        <v>1</v>
      </c>
      <c r="F45" s="9">
        <v>1190000</v>
      </c>
      <c r="G45" s="9">
        <f t="shared" si="17"/>
        <v>1190000</v>
      </c>
      <c r="H45" s="12" t="s">
        <v>20</v>
      </c>
      <c r="I45" s="1"/>
      <c r="J45" s="14"/>
      <c r="K45" s="14">
        <v>971818</v>
      </c>
      <c r="L45" s="40">
        <f t="shared" si="18"/>
        <v>1068999.8</v>
      </c>
      <c r="M45" s="14"/>
      <c r="N45" s="14"/>
      <c r="O45" s="1"/>
      <c r="P45" s="1"/>
      <c r="Q45" s="1"/>
    </row>
    <row r="46" spans="1:26" ht="15.6" x14ac:dyDescent="0.3">
      <c r="A46" s="8">
        <f t="shared" si="19"/>
        <v>9</v>
      </c>
      <c r="B46" s="39" t="s">
        <v>65</v>
      </c>
      <c r="C46" s="38" t="s">
        <v>284</v>
      </c>
      <c r="D46" s="8" t="s">
        <v>9</v>
      </c>
      <c r="E46" s="9">
        <v>1</v>
      </c>
      <c r="F46" s="9">
        <v>3050000</v>
      </c>
      <c r="G46" s="9">
        <f t="shared" si="17"/>
        <v>3050000</v>
      </c>
      <c r="H46" s="12" t="s">
        <v>10</v>
      </c>
      <c r="I46" s="1"/>
      <c r="J46" s="14"/>
      <c r="K46" s="14">
        <v>2635455</v>
      </c>
      <c r="L46" s="40">
        <f t="shared" si="18"/>
        <v>2899000.5000000005</v>
      </c>
      <c r="M46" s="14"/>
      <c r="N46" s="14"/>
      <c r="O46" s="1"/>
      <c r="P46" s="1"/>
      <c r="Q46" s="1"/>
    </row>
    <row r="47" spans="1:26" ht="16.8" x14ac:dyDescent="0.25">
      <c r="A47" s="104" t="s">
        <v>27</v>
      </c>
      <c r="B47" s="102"/>
      <c r="C47" s="102"/>
      <c r="D47" s="102"/>
      <c r="E47" s="103"/>
      <c r="F47" s="19"/>
      <c r="G47" s="28">
        <f>SUM(G38:G46)</f>
        <v>12275000</v>
      </c>
      <c r="H47" s="19"/>
      <c r="I47" s="1"/>
      <c r="J47" s="14"/>
      <c r="K47" s="14"/>
      <c r="L47" s="14"/>
      <c r="M47" s="14"/>
      <c r="N47" s="14"/>
      <c r="O47" s="1"/>
      <c r="P47" s="1"/>
      <c r="Q47" s="1"/>
    </row>
    <row r="48" spans="1:26" ht="13.8" x14ac:dyDescent="0.25">
      <c r="I48" s="1"/>
      <c r="J48" s="14"/>
      <c r="K48" s="14"/>
      <c r="L48" s="14"/>
      <c r="M48" s="14"/>
      <c r="N48" s="14"/>
      <c r="O48" s="1"/>
      <c r="P48" s="1"/>
      <c r="Q48" s="1"/>
    </row>
    <row r="49" spans="1:17" ht="18.600000000000001" x14ac:dyDescent="0.25">
      <c r="A49" s="106"/>
      <c r="B49" s="95"/>
      <c r="C49" s="95"/>
      <c r="D49" s="32"/>
      <c r="E49" s="32"/>
      <c r="F49" s="32"/>
      <c r="G49" s="32"/>
      <c r="H49" s="32"/>
      <c r="I49" s="1"/>
      <c r="J49" s="14"/>
      <c r="K49" s="14"/>
      <c r="L49" s="14"/>
      <c r="M49" s="14"/>
      <c r="N49" s="14"/>
      <c r="O49" s="1"/>
      <c r="P49" s="1"/>
      <c r="Q49" s="1"/>
    </row>
    <row r="50" spans="1:17" ht="16.8" x14ac:dyDescent="0.3">
      <c r="A50" s="14"/>
      <c r="B50" s="14"/>
      <c r="C50" s="14"/>
      <c r="D50" s="14"/>
      <c r="E50" s="14"/>
      <c r="F50" s="132" t="s">
        <v>190</v>
      </c>
      <c r="G50" s="95"/>
      <c r="H50" s="95"/>
      <c r="I50" s="1"/>
      <c r="J50" s="14"/>
      <c r="K50" s="14"/>
      <c r="L50" s="14"/>
      <c r="M50" s="14"/>
      <c r="N50" s="14"/>
      <c r="O50" s="1"/>
      <c r="P50" s="1"/>
      <c r="Q50" s="1"/>
    </row>
    <row r="51" spans="1:17" ht="13.8" x14ac:dyDescent="0.25">
      <c r="A51" s="14"/>
      <c r="B51" s="14"/>
      <c r="C51" s="14"/>
      <c r="D51" s="14"/>
      <c r="E51" s="14"/>
      <c r="F51" s="14"/>
      <c r="G51" s="14"/>
      <c r="H51" s="14"/>
      <c r="I51" s="1"/>
      <c r="J51" s="14"/>
      <c r="K51" s="14"/>
      <c r="L51" s="14"/>
      <c r="M51" s="14"/>
      <c r="N51" s="14"/>
      <c r="O51" s="1"/>
      <c r="P51" s="1"/>
      <c r="Q51" s="1"/>
    </row>
    <row r="52" spans="1:17" ht="13.8" x14ac:dyDescent="0.25">
      <c r="A52" s="14"/>
      <c r="B52" s="14"/>
      <c r="C52" s="14"/>
      <c r="D52" s="14"/>
      <c r="E52" s="14"/>
      <c r="F52" s="14"/>
      <c r="G52" s="14"/>
      <c r="H52" s="14"/>
      <c r="I52" s="1"/>
      <c r="J52" s="14"/>
      <c r="K52" s="14"/>
      <c r="L52" s="14"/>
      <c r="M52" s="14"/>
      <c r="N52" s="14"/>
      <c r="O52" s="1"/>
      <c r="P52" s="1"/>
      <c r="Q52" s="1"/>
    </row>
    <row r="53" spans="1:17" ht="13.8" x14ac:dyDescent="0.25">
      <c r="A53" s="14"/>
      <c r="B53" s="14"/>
      <c r="C53" s="14"/>
      <c r="D53" s="14"/>
      <c r="E53" s="14"/>
      <c r="F53" s="14"/>
      <c r="G53" s="14"/>
      <c r="H53" s="14"/>
      <c r="I53" s="1"/>
      <c r="J53" s="14"/>
      <c r="K53" s="14"/>
      <c r="L53" s="14"/>
      <c r="M53" s="14"/>
      <c r="N53" s="14"/>
      <c r="O53" s="1"/>
      <c r="P53" s="1"/>
      <c r="Q53" s="1"/>
    </row>
    <row r="54" spans="1:17" ht="13.8" x14ac:dyDescent="0.25">
      <c r="A54" s="14"/>
      <c r="B54" s="14"/>
      <c r="C54" s="14"/>
      <c r="D54" s="14"/>
      <c r="E54" s="14"/>
      <c r="F54" s="14"/>
      <c r="G54" s="14"/>
      <c r="H54" s="14"/>
      <c r="I54" s="1"/>
      <c r="J54" s="14"/>
      <c r="K54" s="14"/>
      <c r="L54" s="14"/>
      <c r="M54" s="14"/>
      <c r="N54" s="14"/>
      <c r="O54" s="1"/>
      <c r="P54" s="1"/>
      <c r="Q54" s="1"/>
    </row>
    <row r="55" spans="1:17" ht="13.8" x14ac:dyDescent="0.25">
      <c r="A55" s="14"/>
      <c r="B55" s="14"/>
      <c r="C55" s="14"/>
      <c r="D55" s="14"/>
      <c r="E55" s="14"/>
      <c r="F55" s="14"/>
      <c r="G55" s="14"/>
      <c r="H55" s="14"/>
      <c r="I55" s="1"/>
      <c r="J55" s="14"/>
      <c r="K55" s="14"/>
      <c r="L55" s="14"/>
      <c r="M55" s="14"/>
      <c r="N55" s="14"/>
      <c r="O55" s="1"/>
      <c r="P55" s="1"/>
      <c r="Q55" s="1"/>
    </row>
    <row r="56" spans="1:17" ht="13.8" x14ac:dyDescent="0.25">
      <c r="A56" s="14"/>
      <c r="B56" s="14"/>
      <c r="C56" s="14"/>
      <c r="D56" s="14"/>
      <c r="E56" s="14"/>
      <c r="F56" s="14"/>
      <c r="G56" s="14"/>
      <c r="H56" s="14"/>
      <c r="I56" s="1"/>
      <c r="J56" s="14"/>
      <c r="K56" s="14"/>
      <c r="L56" s="14"/>
      <c r="M56" s="14"/>
      <c r="N56" s="14"/>
      <c r="O56" s="1"/>
      <c r="P56" s="1"/>
      <c r="Q56" s="1"/>
    </row>
    <row r="57" spans="1:17" ht="13.8" x14ac:dyDescent="0.25">
      <c r="A57" s="14"/>
      <c r="B57" s="14"/>
      <c r="C57" s="14"/>
      <c r="D57" s="14"/>
      <c r="E57" s="14"/>
      <c r="F57" s="14"/>
      <c r="G57" s="14"/>
      <c r="H57" s="14"/>
      <c r="I57" s="1"/>
      <c r="J57" s="14"/>
      <c r="K57" s="14"/>
      <c r="L57" s="14"/>
      <c r="M57" s="14"/>
      <c r="N57" s="14"/>
      <c r="O57" s="1"/>
      <c r="P57" s="1"/>
      <c r="Q57" s="1"/>
    </row>
    <row r="58" spans="1:17" ht="13.8" x14ac:dyDescent="0.25">
      <c r="A58" s="14"/>
      <c r="B58" s="14"/>
      <c r="C58" s="14"/>
      <c r="D58" s="14"/>
      <c r="E58" s="14"/>
      <c r="F58" s="14"/>
      <c r="G58" s="14"/>
      <c r="H58" s="14"/>
      <c r="I58" s="1"/>
      <c r="J58" s="14"/>
      <c r="K58" s="14"/>
      <c r="L58" s="14"/>
      <c r="M58" s="14"/>
      <c r="N58" s="14"/>
      <c r="O58" s="1"/>
      <c r="P58" s="1"/>
      <c r="Q58" s="1"/>
    </row>
    <row r="59" spans="1:17" ht="13.8" x14ac:dyDescent="0.25">
      <c r="A59" s="14"/>
      <c r="B59" s="14"/>
      <c r="C59" s="14"/>
      <c r="D59" s="14"/>
      <c r="E59" s="14"/>
      <c r="F59" s="14"/>
      <c r="G59" s="14"/>
      <c r="H59" s="14"/>
      <c r="I59" s="1"/>
      <c r="J59" s="14"/>
      <c r="K59" s="14"/>
      <c r="L59" s="14"/>
      <c r="M59" s="14"/>
      <c r="N59" s="14"/>
      <c r="O59" s="1"/>
      <c r="P59" s="1"/>
      <c r="Q59" s="1"/>
    </row>
    <row r="60" spans="1:17" ht="13.8" x14ac:dyDescent="0.25">
      <c r="A60" s="14"/>
      <c r="B60" s="14"/>
      <c r="C60" s="14"/>
      <c r="D60" s="14"/>
      <c r="E60" s="14"/>
      <c r="F60" s="14"/>
      <c r="G60" s="14"/>
      <c r="H60" s="14"/>
      <c r="I60" s="1"/>
      <c r="J60" s="14"/>
      <c r="K60" s="14"/>
      <c r="L60" s="14"/>
      <c r="M60" s="14"/>
      <c r="N60" s="14"/>
      <c r="O60" s="1"/>
      <c r="P60" s="1"/>
      <c r="Q60" s="1"/>
    </row>
    <row r="61" spans="1:17" ht="13.8" x14ac:dyDescent="0.25">
      <c r="A61" s="14"/>
      <c r="B61" s="14"/>
      <c r="C61" s="14"/>
      <c r="D61" s="14"/>
      <c r="E61" s="14"/>
      <c r="F61" s="14"/>
      <c r="G61" s="14"/>
      <c r="H61" s="14"/>
      <c r="I61" s="1"/>
      <c r="J61" s="14"/>
      <c r="K61" s="14"/>
      <c r="L61" s="14"/>
      <c r="M61" s="14"/>
      <c r="N61" s="14"/>
      <c r="O61" s="1"/>
      <c r="P61" s="1"/>
      <c r="Q61" s="1"/>
    </row>
    <row r="62" spans="1:17" ht="13.8" x14ac:dyDescent="0.25">
      <c r="A62" s="14"/>
      <c r="B62" s="14"/>
      <c r="C62" s="14"/>
      <c r="D62" s="14"/>
      <c r="E62" s="14"/>
      <c r="F62" s="14"/>
      <c r="G62" s="14"/>
      <c r="H62" s="14"/>
      <c r="I62" s="1"/>
      <c r="J62" s="14"/>
      <c r="K62" s="14"/>
      <c r="L62" s="14"/>
      <c r="M62" s="14"/>
      <c r="N62" s="14"/>
      <c r="O62" s="1"/>
      <c r="P62" s="1"/>
      <c r="Q62" s="1"/>
    </row>
    <row r="63" spans="1:17" ht="13.8" x14ac:dyDescent="0.25">
      <c r="A63" s="14"/>
      <c r="B63" s="14"/>
      <c r="C63" s="14"/>
      <c r="D63" s="14"/>
      <c r="E63" s="14"/>
      <c r="F63" s="14"/>
      <c r="G63" s="14"/>
      <c r="H63" s="14"/>
      <c r="I63" s="1"/>
      <c r="J63" s="14"/>
      <c r="K63" s="14"/>
      <c r="L63" s="14"/>
      <c r="M63" s="14"/>
      <c r="N63" s="14"/>
      <c r="O63" s="1"/>
      <c r="P63" s="1"/>
      <c r="Q63" s="1"/>
    </row>
    <row r="64" spans="1:17" ht="13.8" x14ac:dyDescent="0.25">
      <c r="A64" s="14"/>
      <c r="B64" s="14"/>
      <c r="C64" s="14"/>
      <c r="D64" s="14"/>
      <c r="E64" s="14"/>
      <c r="F64" s="14"/>
      <c r="G64" s="14"/>
      <c r="H64" s="14"/>
      <c r="I64" s="1"/>
      <c r="J64" s="14"/>
      <c r="K64" s="14"/>
      <c r="L64" s="14"/>
      <c r="M64" s="14"/>
      <c r="N64" s="14"/>
      <c r="O64" s="1"/>
      <c r="P64" s="1"/>
      <c r="Q64" s="1"/>
    </row>
    <row r="65" spans="1:17" ht="13.8" x14ac:dyDescent="0.25">
      <c r="A65" s="14"/>
      <c r="B65" s="14"/>
      <c r="C65" s="14"/>
      <c r="D65" s="14"/>
      <c r="E65" s="14"/>
      <c r="F65" s="14"/>
      <c r="G65" s="14"/>
      <c r="H65" s="14"/>
      <c r="I65" s="1"/>
      <c r="J65" s="14"/>
      <c r="K65" s="14"/>
      <c r="L65" s="14"/>
      <c r="M65" s="14"/>
      <c r="N65" s="14"/>
      <c r="O65" s="1"/>
      <c r="P65" s="1"/>
      <c r="Q65" s="1"/>
    </row>
    <row r="66" spans="1:17" ht="13.8" x14ac:dyDescent="0.25">
      <c r="A66" s="14"/>
      <c r="B66" s="14"/>
      <c r="C66" s="14"/>
      <c r="D66" s="14"/>
      <c r="E66" s="14"/>
      <c r="F66" s="14"/>
      <c r="G66" s="14"/>
      <c r="H66" s="14"/>
      <c r="I66" s="1"/>
      <c r="J66" s="14"/>
      <c r="K66" s="14"/>
      <c r="L66" s="14"/>
      <c r="M66" s="14"/>
      <c r="N66" s="14"/>
      <c r="O66" s="1"/>
      <c r="P66" s="1"/>
      <c r="Q66" s="1"/>
    </row>
    <row r="67" spans="1:17" ht="13.8" x14ac:dyDescent="0.25">
      <c r="A67" s="14"/>
      <c r="B67" s="14"/>
      <c r="C67" s="14"/>
      <c r="D67" s="14"/>
      <c r="E67" s="14"/>
      <c r="F67" s="14"/>
      <c r="G67" s="14"/>
      <c r="H67" s="14"/>
      <c r="I67" s="1"/>
      <c r="J67" s="14"/>
      <c r="K67" s="14"/>
      <c r="L67" s="14"/>
      <c r="M67" s="14"/>
      <c r="N67" s="14"/>
      <c r="O67" s="1"/>
      <c r="P67" s="1"/>
      <c r="Q67" s="1"/>
    </row>
    <row r="68" spans="1:17" ht="13.8" x14ac:dyDescent="0.25">
      <c r="A68" s="14"/>
      <c r="B68" s="14"/>
      <c r="C68" s="14"/>
      <c r="D68" s="14"/>
      <c r="E68" s="14"/>
      <c r="F68" s="14"/>
      <c r="G68" s="14"/>
      <c r="H68" s="14"/>
      <c r="I68" s="1"/>
      <c r="J68" s="14"/>
      <c r="K68" s="14"/>
      <c r="L68" s="14"/>
      <c r="M68" s="14"/>
      <c r="N68" s="14"/>
      <c r="O68" s="1"/>
      <c r="P68" s="1"/>
      <c r="Q68" s="1"/>
    </row>
    <row r="69" spans="1:17" ht="13.8" x14ac:dyDescent="0.25">
      <c r="A69" s="14"/>
      <c r="B69" s="14"/>
      <c r="C69" s="14"/>
      <c r="D69" s="14"/>
      <c r="E69" s="14"/>
      <c r="F69" s="14"/>
      <c r="G69" s="14"/>
      <c r="H69" s="14"/>
      <c r="I69" s="1"/>
      <c r="J69" s="14"/>
      <c r="K69" s="14"/>
      <c r="L69" s="14"/>
      <c r="M69" s="14"/>
      <c r="N69" s="14"/>
      <c r="O69" s="1"/>
      <c r="P69" s="1"/>
      <c r="Q69" s="1"/>
    </row>
    <row r="70" spans="1:17" ht="13.8" x14ac:dyDescent="0.25">
      <c r="A70" s="14"/>
      <c r="B70" s="14"/>
      <c r="C70" s="14"/>
      <c r="D70" s="14"/>
      <c r="E70" s="14"/>
      <c r="F70" s="14"/>
      <c r="G70" s="14"/>
      <c r="H70" s="14"/>
      <c r="I70" s="1"/>
      <c r="J70" s="14"/>
      <c r="K70" s="14"/>
      <c r="L70" s="14"/>
      <c r="M70" s="14"/>
      <c r="N70" s="14"/>
      <c r="O70" s="1"/>
      <c r="P70" s="1"/>
      <c r="Q70" s="1"/>
    </row>
    <row r="71" spans="1:17" ht="13.8" x14ac:dyDescent="0.25">
      <c r="A71" s="14"/>
      <c r="B71" s="14"/>
      <c r="C71" s="14"/>
      <c r="D71" s="14"/>
      <c r="E71" s="14"/>
      <c r="F71" s="14"/>
      <c r="G71" s="14"/>
      <c r="H71" s="14"/>
      <c r="I71" s="1"/>
      <c r="J71" s="14"/>
      <c r="K71" s="14"/>
      <c r="L71" s="14"/>
      <c r="M71" s="14"/>
      <c r="N71" s="14"/>
      <c r="O71" s="1"/>
      <c r="P71" s="1"/>
      <c r="Q71" s="1"/>
    </row>
    <row r="72" spans="1:17" ht="13.8" x14ac:dyDescent="0.25">
      <c r="A72" s="14"/>
      <c r="B72" s="14"/>
      <c r="C72" s="14"/>
      <c r="D72" s="14"/>
      <c r="E72" s="14"/>
      <c r="F72" s="14"/>
      <c r="G72" s="14"/>
      <c r="H72" s="14"/>
      <c r="I72" s="1"/>
      <c r="J72" s="14"/>
      <c r="K72" s="14"/>
      <c r="L72" s="14"/>
      <c r="M72" s="14"/>
      <c r="N72" s="14"/>
      <c r="O72" s="1"/>
      <c r="P72" s="1"/>
      <c r="Q72" s="1"/>
    </row>
    <row r="73" spans="1:17" ht="13.8" x14ac:dyDescent="0.25">
      <c r="A73" s="14"/>
      <c r="B73" s="14"/>
      <c r="C73" s="14"/>
      <c r="D73" s="14"/>
      <c r="E73" s="14"/>
      <c r="F73" s="14"/>
      <c r="G73" s="14"/>
      <c r="H73" s="14"/>
      <c r="I73" s="1"/>
      <c r="J73" s="14"/>
      <c r="K73" s="14"/>
      <c r="L73" s="14"/>
      <c r="M73" s="14"/>
      <c r="N73" s="14"/>
      <c r="O73" s="1"/>
      <c r="P73" s="1"/>
      <c r="Q73" s="1"/>
    </row>
    <row r="74" spans="1:17" ht="13.8" x14ac:dyDescent="0.25">
      <c r="A74" s="14"/>
      <c r="B74" s="14"/>
      <c r="C74" s="14"/>
      <c r="D74" s="14"/>
      <c r="E74" s="14"/>
      <c r="F74" s="14"/>
      <c r="G74" s="14"/>
      <c r="H74" s="14"/>
      <c r="I74" s="1"/>
      <c r="J74" s="14"/>
      <c r="K74" s="14"/>
      <c r="L74" s="14"/>
      <c r="M74" s="14"/>
      <c r="N74" s="14"/>
      <c r="O74" s="1"/>
      <c r="P74" s="1"/>
      <c r="Q74" s="1"/>
    </row>
    <row r="75" spans="1:17" ht="13.8" x14ac:dyDescent="0.25">
      <c r="A75" s="14"/>
      <c r="B75" s="14"/>
      <c r="C75" s="14"/>
      <c r="D75" s="14"/>
      <c r="E75" s="14"/>
      <c r="F75" s="14"/>
      <c r="G75" s="14"/>
      <c r="H75" s="14"/>
      <c r="I75" s="1"/>
      <c r="J75" s="14"/>
      <c r="K75" s="14"/>
      <c r="L75" s="14"/>
      <c r="M75" s="14"/>
      <c r="N75" s="14"/>
      <c r="O75" s="1"/>
      <c r="P75" s="1"/>
      <c r="Q75" s="1"/>
    </row>
    <row r="76" spans="1:17" ht="13.8" x14ac:dyDescent="0.25">
      <c r="A76" s="14"/>
      <c r="B76" s="14"/>
      <c r="C76" s="14"/>
      <c r="D76" s="14"/>
      <c r="E76" s="14"/>
      <c r="F76" s="14"/>
      <c r="G76" s="14"/>
      <c r="H76" s="14"/>
      <c r="I76" s="1"/>
      <c r="J76" s="14"/>
      <c r="K76" s="14"/>
      <c r="L76" s="14"/>
      <c r="M76" s="14"/>
      <c r="N76" s="14"/>
      <c r="O76" s="1"/>
      <c r="P76" s="1"/>
      <c r="Q76" s="1"/>
    </row>
    <row r="77" spans="1:17" ht="13.8" x14ac:dyDescent="0.25">
      <c r="A77" s="14"/>
      <c r="B77" s="14"/>
      <c r="C77" s="14"/>
      <c r="D77" s="14"/>
      <c r="E77" s="14"/>
      <c r="F77" s="14"/>
      <c r="G77" s="14"/>
      <c r="H77" s="14"/>
      <c r="I77" s="1"/>
      <c r="J77" s="14"/>
      <c r="K77" s="14"/>
      <c r="L77" s="14"/>
      <c r="M77" s="14"/>
      <c r="N77" s="14"/>
      <c r="O77" s="1"/>
      <c r="P77" s="1"/>
      <c r="Q77" s="1"/>
    </row>
    <row r="78" spans="1:17" ht="13.8" x14ac:dyDescent="0.25">
      <c r="A78" s="14"/>
      <c r="B78" s="14"/>
      <c r="C78" s="14"/>
      <c r="D78" s="14"/>
      <c r="E78" s="14"/>
      <c r="F78" s="14"/>
      <c r="G78" s="14"/>
      <c r="H78" s="14"/>
      <c r="I78" s="1"/>
      <c r="J78" s="14"/>
      <c r="K78" s="14"/>
      <c r="L78" s="14"/>
      <c r="M78" s="14"/>
      <c r="N78" s="14"/>
      <c r="O78" s="1"/>
      <c r="P78" s="1"/>
      <c r="Q78" s="1"/>
    </row>
    <row r="79" spans="1:17" ht="13.8" x14ac:dyDescent="0.25">
      <c r="A79" s="14"/>
      <c r="B79" s="14"/>
      <c r="C79" s="14"/>
      <c r="D79" s="14"/>
      <c r="E79" s="14"/>
      <c r="F79" s="14"/>
      <c r="G79" s="14"/>
      <c r="H79" s="14"/>
      <c r="I79" s="1"/>
      <c r="J79" s="14"/>
      <c r="K79" s="14"/>
      <c r="L79" s="14"/>
      <c r="M79" s="14"/>
      <c r="N79" s="14"/>
      <c r="O79" s="1"/>
      <c r="P79" s="1"/>
      <c r="Q79" s="1"/>
    </row>
    <row r="80" spans="1:17" ht="13.8" x14ac:dyDescent="0.25">
      <c r="A80" s="14"/>
      <c r="B80" s="14"/>
      <c r="C80" s="14"/>
      <c r="D80" s="14"/>
      <c r="E80" s="14"/>
      <c r="F80" s="14"/>
      <c r="G80" s="14"/>
      <c r="H80" s="14"/>
      <c r="I80" s="1"/>
      <c r="J80" s="14"/>
      <c r="K80" s="14"/>
      <c r="L80" s="14"/>
      <c r="M80" s="14"/>
      <c r="N80" s="14"/>
      <c r="O80" s="1"/>
      <c r="P80" s="1"/>
      <c r="Q80" s="1"/>
    </row>
    <row r="81" spans="1:17" ht="13.8" x14ac:dyDescent="0.25">
      <c r="A81" s="14"/>
      <c r="B81" s="14"/>
      <c r="C81" s="14"/>
      <c r="D81" s="14"/>
      <c r="E81" s="14"/>
      <c r="F81" s="14"/>
      <c r="G81" s="14"/>
      <c r="H81" s="14"/>
      <c r="I81" s="1"/>
      <c r="J81" s="14"/>
      <c r="K81" s="14"/>
      <c r="L81" s="14"/>
      <c r="M81" s="14"/>
      <c r="N81" s="14"/>
      <c r="O81" s="1"/>
      <c r="P81" s="1"/>
      <c r="Q81" s="1"/>
    </row>
    <row r="82" spans="1:17" ht="13.8" x14ac:dyDescent="0.25">
      <c r="A82" s="14"/>
      <c r="B82" s="14"/>
      <c r="C82" s="14"/>
      <c r="D82" s="14"/>
      <c r="E82" s="14"/>
      <c r="F82" s="14"/>
      <c r="G82" s="14"/>
      <c r="H82" s="14"/>
      <c r="I82" s="1"/>
      <c r="J82" s="14"/>
      <c r="K82" s="14"/>
      <c r="L82" s="14"/>
      <c r="M82" s="14"/>
      <c r="N82" s="14"/>
      <c r="O82" s="1"/>
      <c r="P82" s="1"/>
      <c r="Q82" s="1"/>
    </row>
    <row r="83" spans="1:17" ht="13.8" x14ac:dyDescent="0.25">
      <c r="A83" s="14"/>
      <c r="B83" s="14"/>
      <c r="C83" s="14"/>
      <c r="D83" s="14"/>
      <c r="E83" s="14"/>
      <c r="F83" s="14"/>
      <c r="G83" s="14"/>
      <c r="H83" s="14"/>
      <c r="I83" s="1"/>
      <c r="J83" s="14"/>
      <c r="K83" s="14"/>
      <c r="L83" s="14"/>
      <c r="M83" s="14"/>
      <c r="N83" s="14"/>
      <c r="O83" s="1"/>
      <c r="P83" s="1"/>
      <c r="Q83" s="1"/>
    </row>
    <row r="84" spans="1:17" ht="13.8" x14ac:dyDescent="0.25">
      <c r="A84" s="14"/>
      <c r="B84" s="14"/>
      <c r="C84" s="14"/>
      <c r="D84" s="14"/>
      <c r="E84" s="14"/>
      <c r="F84" s="14"/>
      <c r="G84" s="14"/>
      <c r="H84" s="14"/>
      <c r="I84" s="1"/>
      <c r="J84" s="14"/>
      <c r="K84" s="14"/>
      <c r="L84" s="14"/>
      <c r="M84" s="14"/>
      <c r="N84" s="14"/>
      <c r="O84" s="1"/>
      <c r="P84" s="1"/>
      <c r="Q84" s="1"/>
    </row>
    <row r="85" spans="1:17" ht="13.8" x14ac:dyDescent="0.25">
      <c r="A85" s="14"/>
      <c r="B85" s="14"/>
      <c r="C85" s="14"/>
      <c r="D85" s="14"/>
      <c r="E85" s="14"/>
      <c r="F85" s="14"/>
      <c r="G85" s="14"/>
      <c r="H85" s="14"/>
      <c r="I85" s="1"/>
      <c r="J85" s="14"/>
      <c r="K85" s="14"/>
      <c r="L85" s="14"/>
      <c r="M85" s="14"/>
      <c r="N85" s="14"/>
      <c r="O85" s="1"/>
      <c r="P85" s="1"/>
      <c r="Q85" s="1"/>
    </row>
    <row r="86" spans="1:17" ht="13.8" x14ac:dyDescent="0.25">
      <c r="A86" s="14"/>
      <c r="B86" s="14"/>
      <c r="C86" s="14"/>
      <c r="D86" s="14"/>
      <c r="E86" s="14"/>
      <c r="F86" s="14"/>
      <c r="G86" s="14"/>
      <c r="H86" s="14"/>
      <c r="I86" s="1"/>
      <c r="J86" s="14"/>
      <c r="K86" s="14"/>
      <c r="L86" s="14"/>
      <c r="M86" s="14"/>
      <c r="N86" s="14"/>
      <c r="O86" s="1"/>
      <c r="P86" s="1"/>
      <c r="Q86" s="1"/>
    </row>
    <row r="87" spans="1:17" ht="13.8" x14ac:dyDescent="0.25">
      <c r="A87" s="14"/>
      <c r="B87" s="14"/>
      <c r="C87" s="14"/>
      <c r="D87" s="14"/>
      <c r="E87" s="14"/>
      <c r="F87" s="14"/>
      <c r="G87" s="14"/>
      <c r="H87" s="14"/>
      <c r="I87" s="1"/>
      <c r="J87" s="14"/>
      <c r="K87" s="14"/>
      <c r="L87" s="14"/>
      <c r="M87" s="14"/>
      <c r="N87" s="14"/>
      <c r="O87" s="1"/>
      <c r="P87" s="1"/>
      <c r="Q87" s="1"/>
    </row>
    <row r="88" spans="1:17" ht="13.8" x14ac:dyDescent="0.25">
      <c r="A88" s="14"/>
      <c r="B88" s="14"/>
      <c r="C88" s="14"/>
      <c r="D88" s="14"/>
      <c r="E88" s="14"/>
      <c r="F88" s="14"/>
      <c r="G88" s="14"/>
      <c r="H88" s="14"/>
      <c r="I88" s="1"/>
      <c r="J88" s="14"/>
      <c r="K88" s="14"/>
      <c r="L88" s="14"/>
      <c r="M88" s="14"/>
      <c r="N88" s="14"/>
      <c r="O88" s="1"/>
      <c r="P88" s="1"/>
      <c r="Q88" s="1"/>
    </row>
    <row r="89" spans="1:17" ht="13.8" x14ac:dyDescent="0.25">
      <c r="A89" s="14"/>
      <c r="B89" s="14"/>
      <c r="C89" s="14"/>
      <c r="D89" s="14"/>
      <c r="E89" s="14"/>
      <c r="F89" s="14"/>
      <c r="G89" s="14"/>
      <c r="H89" s="14"/>
      <c r="I89" s="1"/>
      <c r="J89" s="14"/>
      <c r="K89" s="14"/>
      <c r="L89" s="14"/>
      <c r="M89" s="14"/>
      <c r="N89" s="14"/>
      <c r="O89" s="1"/>
      <c r="P89" s="1"/>
      <c r="Q89" s="1"/>
    </row>
    <row r="90" spans="1:17" ht="13.8" x14ac:dyDescent="0.25">
      <c r="A90" s="14"/>
      <c r="B90" s="14"/>
      <c r="C90" s="14"/>
      <c r="D90" s="14"/>
      <c r="E90" s="14"/>
      <c r="F90" s="14"/>
      <c r="G90" s="14"/>
      <c r="H90" s="14"/>
      <c r="I90" s="1"/>
      <c r="J90" s="14"/>
      <c r="K90" s="14"/>
      <c r="L90" s="14"/>
      <c r="M90" s="14"/>
      <c r="N90" s="14"/>
      <c r="O90" s="1"/>
      <c r="P90" s="1"/>
      <c r="Q90" s="1"/>
    </row>
    <row r="91" spans="1:17" ht="13.8" x14ac:dyDescent="0.25">
      <c r="A91" s="14"/>
      <c r="B91" s="14"/>
      <c r="C91" s="14"/>
      <c r="D91" s="14"/>
      <c r="E91" s="14"/>
      <c r="F91" s="14"/>
      <c r="G91" s="14"/>
      <c r="H91" s="14"/>
      <c r="I91" s="1"/>
      <c r="J91" s="14"/>
      <c r="K91" s="14"/>
      <c r="L91" s="14"/>
      <c r="M91" s="14"/>
      <c r="N91" s="14"/>
      <c r="O91" s="1"/>
      <c r="P91" s="1"/>
      <c r="Q91" s="1"/>
    </row>
    <row r="92" spans="1:17" ht="13.8" x14ac:dyDescent="0.25">
      <c r="A92" s="14"/>
      <c r="B92" s="14"/>
      <c r="C92" s="14"/>
      <c r="D92" s="14"/>
      <c r="E92" s="14"/>
      <c r="F92" s="14"/>
      <c r="G92" s="14"/>
      <c r="H92" s="14"/>
      <c r="I92" s="1"/>
      <c r="J92" s="14"/>
      <c r="K92" s="14"/>
      <c r="L92" s="14"/>
      <c r="M92" s="14"/>
      <c r="N92" s="14"/>
      <c r="O92" s="1"/>
      <c r="P92" s="1"/>
      <c r="Q92" s="1"/>
    </row>
    <row r="93" spans="1:17" ht="13.8" x14ac:dyDescent="0.25">
      <c r="A93" s="14"/>
      <c r="B93" s="14"/>
      <c r="C93" s="14"/>
      <c r="D93" s="14"/>
      <c r="E93" s="14"/>
      <c r="F93" s="14"/>
      <c r="G93" s="14"/>
      <c r="H93" s="14"/>
      <c r="I93" s="1"/>
      <c r="J93" s="14"/>
      <c r="K93" s="14"/>
      <c r="L93" s="14"/>
      <c r="M93" s="14"/>
      <c r="N93" s="14"/>
      <c r="O93" s="1"/>
      <c r="P93" s="1"/>
      <c r="Q93" s="1"/>
    </row>
    <row r="94" spans="1:17" ht="13.8" x14ac:dyDescent="0.25">
      <c r="A94" s="14"/>
      <c r="B94" s="14"/>
      <c r="C94" s="14"/>
      <c r="D94" s="14"/>
      <c r="E94" s="14"/>
      <c r="F94" s="14"/>
      <c r="G94" s="14"/>
      <c r="H94" s="14"/>
      <c r="I94" s="1"/>
      <c r="J94" s="14"/>
      <c r="K94" s="14"/>
      <c r="L94" s="14"/>
      <c r="M94" s="14"/>
      <c r="N94" s="14"/>
      <c r="O94" s="1"/>
      <c r="P94" s="1"/>
      <c r="Q94" s="1"/>
    </row>
    <row r="95" spans="1:17" ht="13.8" x14ac:dyDescent="0.25">
      <c r="A95" s="14"/>
      <c r="B95" s="14"/>
      <c r="C95" s="14"/>
      <c r="D95" s="14"/>
      <c r="E95" s="14"/>
      <c r="F95" s="14"/>
      <c r="G95" s="14"/>
      <c r="H95" s="14"/>
      <c r="I95" s="1"/>
      <c r="J95" s="14"/>
      <c r="K95" s="14"/>
      <c r="L95" s="14"/>
      <c r="M95" s="14"/>
      <c r="N95" s="14"/>
      <c r="O95" s="1"/>
      <c r="P95" s="1"/>
      <c r="Q95" s="1"/>
    </row>
    <row r="96" spans="1:17" ht="13.8" x14ac:dyDescent="0.25">
      <c r="A96" s="14"/>
      <c r="B96" s="14"/>
      <c r="C96" s="14"/>
      <c r="D96" s="14"/>
      <c r="E96" s="14"/>
      <c r="F96" s="14"/>
      <c r="G96" s="14"/>
      <c r="H96" s="14"/>
      <c r="I96" s="1"/>
      <c r="J96" s="14"/>
      <c r="K96" s="14"/>
      <c r="L96" s="14"/>
      <c r="M96" s="14"/>
      <c r="N96" s="14"/>
      <c r="O96" s="1"/>
      <c r="P96" s="1"/>
      <c r="Q96" s="1"/>
    </row>
    <row r="97" spans="1:17" ht="13.8" x14ac:dyDescent="0.25">
      <c r="A97" s="14"/>
      <c r="B97" s="14"/>
      <c r="C97" s="14"/>
      <c r="D97" s="14"/>
      <c r="E97" s="14"/>
      <c r="F97" s="14"/>
      <c r="G97" s="14"/>
      <c r="H97" s="14"/>
      <c r="I97" s="1"/>
      <c r="J97" s="14"/>
      <c r="K97" s="14"/>
      <c r="L97" s="14"/>
      <c r="M97" s="14"/>
      <c r="N97" s="14"/>
      <c r="O97" s="1"/>
      <c r="P97" s="1"/>
      <c r="Q97" s="1"/>
    </row>
    <row r="98" spans="1:17" ht="13.8" x14ac:dyDescent="0.25">
      <c r="A98" s="14"/>
      <c r="B98" s="14"/>
      <c r="C98" s="14"/>
      <c r="D98" s="14"/>
      <c r="E98" s="14"/>
      <c r="F98" s="14"/>
      <c r="G98" s="14"/>
      <c r="H98" s="14"/>
      <c r="I98" s="1"/>
      <c r="J98" s="14"/>
      <c r="K98" s="14"/>
      <c r="L98" s="14"/>
      <c r="M98" s="14"/>
      <c r="N98" s="14"/>
      <c r="O98" s="1"/>
      <c r="P98" s="1"/>
      <c r="Q98" s="1"/>
    </row>
    <row r="99" spans="1:17" ht="13.8" x14ac:dyDescent="0.25">
      <c r="A99" s="14"/>
      <c r="B99" s="14"/>
      <c r="C99" s="14"/>
      <c r="D99" s="14"/>
      <c r="E99" s="14"/>
      <c r="F99" s="14"/>
      <c r="G99" s="14"/>
      <c r="H99" s="14"/>
      <c r="I99" s="1"/>
      <c r="J99" s="14"/>
      <c r="K99" s="14"/>
      <c r="L99" s="14"/>
      <c r="M99" s="14"/>
      <c r="N99" s="14"/>
      <c r="O99" s="1"/>
      <c r="P99" s="1"/>
      <c r="Q99" s="1"/>
    </row>
    <row r="100" spans="1:17" ht="13.8" x14ac:dyDescent="0.25">
      <c r="A100" s="14"/>
      <c r="B100" s="14"/>
      <c r="C100" s="14"/>
      <c r="D100" s="14"/>
      <c r="E100" s="14"/>
      <c r="F100" s="14"/>
      <c r="G100" s="14"/>
      <c r="H100" s="14"/>
      <c r="I100" s="1"/>
      <c r="J100" s="14"/>
      <c r="K100" s="14"/>
      <c r="L100" s="14"/>
      <c r="M100" s="14"/>
      <c r="N100" s="14"/>
      <c r="O100" s="1"/>
      <c r="P100" s="1"/>
      <c r="Q100" s="1"/>
    </row>
    <row r="101" spans="1:17" ht="13.8" x14ac:dyDescent="0.25">
      <c r="A101" s="14"/>
      <c r="B101" s="14"/>
      <c r="C101" s="14"/>
      <c r="D101" s="14"/>
      <c r="E101" s="14"/>
      <c r="F101" s="14"/>
      <c r="G101" s="14"/>
      <c r="H101" s="14"/>
      <c r="I101" s="1"/>
      <c r="J101" s="14"/>
      <c r="K101" s="14"/>
      <c r="L101" s="14"/>
      <c r="M101" s="14"/>
      <c r="N101" s="14"/>
      <c r="O101" s="1"/>
      <c r="P101" s="1"/>
      <c r="Q101" s="1"/>
    </row>
    <row r="102" spans="1:17" ht="13.8" x14ac:dyDescent="0.25">
      <c r="A102" s="14"/>
      <c r="B102" s="14"/>
      <c r="C102" s="14"/>
      <c r="D102" s="14"/>
      <c r="E102" s="14"/>
      <c r="F102" s="14"/>
      <c r="G102" s="14"/>
      <c r="H102" s="14"/>
      <c r="I102" s="1"/>
      <c r="J102" s="14"/>
      <c r="K102" s="14"/>
      <c r="L102" s="14"/>
      <c r="M102" s="14"/>
      <c r="N102" s="14"/>
      <c r="O102" s="1"/>
      <c r="P102" s="1"/>
      <c r="Q102" s="1"/>
    </row>
    <row r="103" spans="1:17" ht="13.8" x14ac:dyDescent="0.25">
      <c r="A103" s="14"/>
      <c r="B103" s="14"/>
      <c r="C103" s="14"/>
      <c r="D103" s="14"/>
      <c r="E103" s="14"/>
      <c r="F103" s="14"/>
      <c r="G103" s="14"/>
      <c r="H103" s="14"/>
      <c r="I103" s="1"/>
      <c r="J103" s="14"/>
      <c r="K103" s="14"/>
      <c r="L103" s="14"/>
      <c r="M103" s="14"/>
      <c r="N103" s="14"/>
      <c r="O103" s="1"/>
      <c r="P103" s="1"/>
      <c r="Q103" s="1"/>
    </row>
    <row r="104" spans="1:17" ht="13.8" x14ac:dyDescent="0.25">
      <c r="A104" s="14"/>
      <c r="B104" s="14"/>
      <c r="C104" s="14"/>
      <c r="D104" s="14"/>
      <c r="E104" s="14"/>
      <c r="F104" s="14"/>
      <c r="G104" s="14"/>
      <c r="H104" s="14"/>
      <c r="I104" s="1"/>
      <c r="J104" s="14"/>
      <c r="K104" s="14"/>
      <c r="L104" s="14"/>
      <c r="M104" s="14"/>
      <c r="N104" s="14"/>
      <c r="O104" s="1"/>
      <c r="P104" s="1"/>
      <c r="Q104" s="1"/>
    </row>
    <row r="105" spans="1:17" ht="13.8" x14ac:dyDescent="0.25">
      <c r="A105" s="14"/>
      <c r="B105" s="14"/>
      <c r="C105" s="14"/>
      <c r="D105" s="14"/>
      <c r="E105" s="14"/>
      <c r="F105" s="14"/>
      <c r="G105" s="14"/>
      <c r="H105" s="14"/>
      <c r="I105" s="1"/>
      <c r="J105" s="14"/>
      <c r="K105" s="14"/>
      <c r="L105" s="14"/>
      <c r="M105" s="14"/>
      <c r="N105" s="14"/>
      <c r="O105" s="1"/>
      <c r="P105" s="1"/>
      <c r="Q105" s="1"/>
    </row>
    <row r="106" spans="1:17" ht="13.8" x14ac:dyDescent="0.3">
      <c r="N106" s="15"/>
    </row>
    <row r="107" spans="1:17" ht="13.8" x14ac:dyDescent="0.3">
      <c r="N107" s="15"/>
    </row>
    <row r="108" spans="1:17" ht="13.8" x14ac:dyDescent="0.3">
      <c r="N108" s="15"/>
    </row>
    <row r="109" spans="1:17" ht="13.8" x14ac:dyDescent="0.3">
      <c r="N109" s="15"/>
    </row>
    <row r="110" spans="1:17" ht="13.8" x14ac:dyDescent="0.3">
      <c r="N110" s="15"/>
    </row>
    <row r="111" spans="1:17" ht="13.8" x14ac:dyDescent="0.3">
      <c r="N111" s="15"/>
    </row>
    <row r="112" spans="1:17" ht="13.8" x14ac:dyDescent="0.3">
      <c r="N112" s="15"/>
    </row>
    <row r="113" spans="14:14" ht="13.8" x14ac:dyDescent="0.3">
      <c r="N113" s="15"/>
    </row>
    <row r="114" spans="14:14" ht="13.8" x14ac:dyDescent="0.3">
      <c r="N114" s="15"/>
    </row>
    <row r="115" spans="14:14" ht="13.8" x14ac:dyDescent="0.3">
      <c r="N115" s="15"/>
    </row>
    <row r="116" spans="14:14" ht="13.8" x14ac:dyDescent="0.3">
      <c r="N116" s="15"/>
    </row>
    <row r="117" spans="14:14" ht="13.8" x14ac:dyDescent="0.3">
      <c r="N117" s="15"/>
    </row>
    <row r="118" spans="14:14" ht="13.8" x14ac:dyDescent="0.3">
      <c r="N118" s="15"/>
    </row>
    <row r="119" spans="14:14" ht="13.8" x14ac:dyDescent="0.3">
      <c r="N119" s="15"/>
    </row>
    <row r="120" spans="14:14" ht="13.8" x14ac:dyDescent="0.3">
      <c r="N120" s="15"/>
    </row>
    <row r="121" spans="14:14" ht="13.8" x14ac:dyDescent="0.3">
      <c r="N121" s="15"/>
    </row>
    <row r="122" spans="14:14" ht="13.8" x14ac:dyDescent="0.3">
      <c r="N122" s="15"/>
    </row>
    <row r="123" spans="14:14" ht="13.8" x14ac:dyDescent="0.3">
      <c r="N123" s="15"/>
    </row>
    <row r="124" spans="14:14" ht="13.8" x14ac:dyDescent="0.3">
      <c r="N124" s="15"/>
    </row>
    <row r="125" spans="14:14" ht="13.8" x14ac:dyDescent="0.3">
      <c r="N125" s="15"/>
    </row>
    <row r="126" spans="14:14" ht="13.8" x14ac:dyDescent="0.3">
      <c r="N126" s="15"/>
    </row>
    <row r="127" spans="14:14" ht="13.8" x14ac:dyDescent="0.3">
      <c r="N127" s="15"/>
    </row>
    <row r="128" spans="14:14" ht="13.8" x14ac:dyDescent="0.3">
      <c r="N128" s="15"/>
    </row>
    <row r="129" spans="14:14" ht="13.8" x14ac:dyDescent="0.3">
      <c r="N129" s="15"/>
    </row>
    <row r="130" spans="14:14" ht="13.8" x14ac:dyDescent="0.3">
      <c r="N130" s="15"/>
    </row>
    <row r="131" spans="14:14" ht="13.8" x14ac:dyDescent="0.3">
      <c r="N131" s="15"/>
    </row>
    <row r="132" spans="14:14" ht="13.8" x14ac:dyDescent="0.3">
      <c r="N132" s="15"/>
    </row>
    <row r="133" spans="14:14" ht="13.8" x14ac:dyDescent="0.3">
      <c r="N133" s="15"/>
    </row>
    <row r="134" spans="14:14" ht="13.8" x14ac:dyDescent="0.3">
      <c r="N134" s="15"/>
    </row>
    <row r="135" spans="14:14" ht="13.8" x14ac:dyDescent="0.3">
      <c r="N135" s="15"/>
    </row>
    <row r="136" spans="14:14" ht="13.8" x14ac:dyDescent="0.3">
      <c r="N136" s="15"/>
    </row>
    <row r="137" spans="14:14" ht="13.8" x14ac:dyDescent="0.3">
      <c r="N137" s="15"/>
    </row>
    <row r="138" spans="14:14" ht="13.8" x14ac:dyDescent="0.3">
      <c r="N138" s="15"/>
    </row>
    <row r="139" spans="14:14" ht="13.8" x14ac:dyDescent="0.3">
      <c r="N139" s="15"/>
    </row>
    <row r="140" spans="14:14" ht="13.8" x14ac:dyDescent="0.3">
      <c r="N140" s="15"/>
    </row>
    <row r="141" spans="14:14" ht="13.8" x14ac:dyDescent="0.3">
      <c r="N141" s="15"/>
    </row>
    <row r="142" spans="14:14" ht="13.8" x14ac:dyDescent="0.3">
      <c r="N142" s="15"/>
    </row>
    <row r="143" spans="14:14" ht="13.8" x14ac:dyDescent="0.3">
      <c r="N143" s="15"/>
    </row>
    <row r="144" spans="14:14" ht="13.8" x14ac:dyDescent="0.3">
      <c r="N144" s="15"/>
    </row>
    <row r="145" spans="14:14" ht="13.8" x14ac:dyDescent="0.3">
      <c r="N145" s="15"/>
    </row>
    <row r="146" spans="14:14" ht="13.8" x14ac:dyDescent="0.3">
      <c r="N146" s="15"/>
    </row>
    <row r="147" spans="14:14" ht="13.8" x14ac:dyDescent="0.3">
      <c r="N147" s="15"/>
    </row>
    <row r="148" spans="14:14" ht="13.8" x14ac:dyDescent="0.3">
      <c r="N148" s="15"/>
    </row>
    <row r="149" spans="14:14" ht="13.8" x14ac:dyDescent="0.3">
      <c r="N149" s="15"/>
    </row>
    <row r="150" spans="14:14" ht="13.8" x14ac:dyDescent="0.3">
      <c r="N150" s="15"/>
    </row>
    <row r="151" spans="14:14" ht="13.8" x14ac:dyDescent="0.3">
      <c r="N151" s="15"/>
    </row>
    <row r="152" spans="14:14" ht="13.8" x14ac:dyDescent="0.3">
      <c r="N152" s="15"/>
    </row>
    <row r="153" spans="14:14" ht="13.8" x14ac:dyDescent="0.3">
      <c r="N153" s="15"/>
    </row>
    <row r="154" spans="14:14" ht="13.8" x14ac:dyDescent="0.3">
      <c r="N154" s="15"/>
    </row>
    <row r="155" spans="14:14" ht="13.8" x14ac:dyDescent="0.3">
      <c r="N155" s="15"/>
    </row>
    <row r="156" spans="14:14" ht="13.8" x14ac:dyDescent="0.3">
      <c r="N156" s="15"/>
    </row>
    <row r="157" spans="14:14" ht="13.8" x14ac:dyDescent="0.3">
      <c r="N157" s="15"/>
    </row>
    <row r="158" spans="14:14" ht="13.8" x14ac:dyDescent="0.3">
      <c r="N158" s="15"/>
    </row>
    <row r="159" spans="14:14" ht="13.8" x14ac:dyDescent="0.3">
      <c r="N159" s="15"/>
    </row>
    <row r="160" spans="14:14" ht="13.8" x14ac:dyDescent="0.3">
      <c r="N160" s="15"/>
    </row>
    <row r="161" spans="14:14" ht="13.8" x14ac:dyDescent="0.3">
      <c r="N161" s="15"/>
    </row>
    <row r="162" spans="14:14" ht="13.8" x14ac:dyDescent="0.3">
      <c r="N162" s="15"/>
    </row>
    <row r="163" spans="14:14" ht="13.8" x14ac:dyDescent="0.3">
      <c r="N163" s="15"/>
    </row>
    <row r="164" spans="14:14" ht="13.8" x14ac:dyDescent="0.3">
      <c r="N164" s="15"/>
    </row>
    <row r="165" spans="14:14" ht="13.8" x14ac:dyDescent="0.3">
      <c r="N165" s="15"/>
    </row>
    <row r="166" spans="14:14" ht="13.8" x14ac:dyDescent="0.3">
      <c r="N166" s="15"/>
    </row>
    <row r="167" spans="14:14" ht="13.8" x14ac:dyDescent="0.3">
      <c r="N167" s="15"/>
    </row>
    <row r="168" spans="14:14" ht="13.8" x14ac:dyDescent="0.3">
      <c r="N168" s="15"/>
    </row>
    <row r="169" spans="14:14" ht="13.8" x14ac:dyDescent="0.3">
      <c r="N169" s="15"/>
    </row>
    <row r="170" spans="14:14" ht="13.8" x14ac:dyDescent="0.3">
      <c r="N170" s="15"/>
    </row>
    <row r="171" spans="14:14" ht="13.8" x14ac:dyDescent="0.3">
      <c r="N171" s="15"/>
    </row>
    <row r="172" spans="14:14" ht="13.8" x14ac:dyDescent="0.3">
      <c r="N172" s="15"/>
    </row>
    <row r="173" spans="14:14" ht="13.8" x14ac:dyDescent="0.3">
      <c r="N173" s="15"/>
    </row>
    <row r="174" spans="14:14" ht="13.8" x14ac:dyDescent="0.3">
      <c r="N174" s="15"/>
    </row>
    <row r="175" spans="14:14" ht="13.8" x14ac:dyDescent="0.3">
      <c r="N175" s="15"/>
    </row>
    <row r="176" spans="14:14" ht="13.8" x14ac:dyDescent="0.3">
      <c r="N176" s="15"/>
    </row>
    <row r="177" spans="14:14" ht="13.8" x14ac:dyDescent="0.3">
      <c r="N177" s="15"/>
    </row>
    <row r="178" spans="14:14" ht="13.8" x14ac:dyDescent="0.3">
      <c r="N178" s="15"/>
    </row>
    <row r="179" spans="14:14" ht="13.8" x14ac:dyDescent="0.3">
      <c r="N179" s="15"/>
    </row>
    <row r="180" spans="14:14" ht="13.8" x14ac:dyDescent="0.3">
      <c r="N180" s="15"/>
    </row>
    <row r="181" spans="14:14" ht="13.8" x14ac:dyDescent="0.3">
      <c r="N181" s="15"/>
    </row>
    <row r="182" spans="14:14" ht="13.8" x14ac:dyDescent="0.3">
      <c r="N182" s="15"/>
    </row>
    <row r="183" spans="14:14" ht="13.8" x14ac:dyDescent="0.3">
      <c r="N183" s="15"/>
    </row>
    <row r="184" spans="14:14" ht="13.8" x14ac:dyDescent="0.3">
      <c r="N184" s="15"/>
    </row>
    <row r="185" spans="14:14" ht="13.8" x14ac:dyDescent="0.3">
      <c r="N185" s="15"/>
    </row>
    <row r="186" spans="14:14" ht="13.8" x14ac:dyDescent="0.3">
      <c r="N186" s="15"/>
    </row>
    <row r="187" spans="14:14" ht="13.8" x14ac:dyDescent="0.3">
      <c r="N187" s="15"/>
    </row>
    <row r="188" spans="14:14" ht="13.8" x14ac:dyDescent="0.3">
      <c r="N188" s="15"/>
    </row>
    <row r="189" spans="14:14" ht="13.8" x14ac:dyDescent="0.3">
      <c r="N189" s="15"/>
    </row>
    <row r="190" spans="14:14" ht="13.8" x14ac:dyDescent="0.3">
      <c r="N190" s="15"/>
    </row>
    <row r="191" spans="14:14" ht="13.8" x14ac:dyDescent="0.3">
      <c r="N191" s="15"/>
    </row>
    <row r="192" spans="14:14" ht="13.8" x14ac:dyDescent="0.3">
      <c r="N192" s="15"/>
    </row>
    <row r="193" spans="14:14" ht="13.8" x14ac:dyDescent="0.3">
      <c r="N193" s="15"/>
    </row>
    <row r="194" spans="14:14" ht="13.8" x14ac:dyDescent="0.3">
      <c r="N194" s="15"/>
    </row>
    <row r="195" spans="14:14" ht="13.8" x14ac:dyDescent="0.3">
      <c r="N195" s="15"/>
    </row>
    <row r="196" spans="14:14" ht="13.8" x14ac:dyDescent="0.3">
      <c r="N196" s="15"/>
    </row>
    <row r="197" spans="14:14" ht="13.8" x14ac:dyDescent="0.3">
      <c r="N197" s="15"/>
    </row>
    <row r="198" spans="14:14" ht="13.8" x14ac:dyDescent="0.3">
      <c r="N198" s="15"/>
    </row>
    <row r="199" spans="14:14" ht="13.8" x14ac:dyDescent="0.3">
      <c r="N199" s="15"/>
    </row>
    <row r="200" spans="14:14" ht="13.8" x14ac:dyDescent="0.3">
      <c r="N200" s="15"/>
    </row>
    <row r="201" spans="14:14" ht="13.8" x14ac:dyDescent="0.3">
      <c r="N201" s="15"/>
    </row>
    <row r="202" spans="14:14" ht="13.8" x14ac:dyDescent="0.3">
      <c r="N202" s="15"/>
    </row>
    <row r="203" spans="14:14" ht="13.8" x14ac:dyDescent="0.3">
      <c r="N203" s="15"/>
    </row>
    <row r="204" spans="14:14" ht="13.8" x14ac:dyDescent="0.3">
      <c r="N204" s="15"/>
    </row>
    <row r="205" spans="14:14" ht="13.8" x14ac:dyDescent="0.3">
      <c r="N205" s="15"/>
    </row>
    <row r="206" spans="14:14" ht="13.8" x14ac:dyDescent="0.3">
      <c r="N206" s="15"/>
    </row>
    <row r="207" spans="14:14" ht="13.8" x14ac:dyDescent="0.3">
      <c r="N207" s="15"/>
    </row>
    <row r="208" spans="14:14" ht="13.8" x14ac:dyDescent="0.3">
      <c r="N208" s="15"/>
    </row>
    <row r="209" spans="14:14" ht="13.8" x14ac:dyDescent="0.3">
      <c r="N209" s="15"/>
    </row>
    <row r="210" spans="14:14" ht="13.8" x14ac:dyDescent="0.3">
      <c r="N210" s="15"/>
    </row>
    <row r="211" spans="14:14" ht="13.8" x14ac:dyDescent="0.3">
      <c r="N211" s="15"/>
    </row>
    <row r="212" spans="14:14" ht="13.8" x14ac:dyDescent="0.3">
      <c r="N212" s="15"/>
    </row>
    <row r="213" spans="14:14" ht="13.8" x14ac:dyDescent="0.3">
      <c r="N213" s="15"/>
    </row>
    <row r="214" spans="14:14" ht="13.8" x14ac:dyDescent="0.3">
      <c r="N214" s="15"/>
    </row>
    <row r="215" spans="14:14" ht="13.8" x14ac:dyDescent="0.3">
      <c r="N215" s="15"/>
    </row>
    <row r="216" spans="14:14" ht="13.8" x14ac:dyDescent="0.3">
      <c r="N216" s="15"/>
    </row>
    <row r="217" spans="14:14" ht="13.8" x14ac:dyDescent="0.3">
      <c r="N217" s="15"/>
    </row>
    <row r="218" spans="14:14" ht="13.8" x14ac:dyDescent="0.3">
      <c r="N218" s="15"/>
    </row>
    <row r="219" spans="14:14" ht="13.8" x14ac:dyDescent="0.3">
      <c r="N219" s="15"/>
    </row>
    <row r="220" spans="14:14" ht="13.8" x14ac:dyDescent="0.3">
      <c r="N220" s="15"/>
    </row>
    <row r="221" spans="14:14" ht="13.8" x14ac:dyDescent="0.3">
      <c r="N221" s="15"/>
    </row>
    <row r="222" spans="14:14" ht="13.8" x14ac:dyDescent="0.3">
      <c r="N222" s="15"/>
    </row>
    <row r="223" spans="14:14" ht="13.8" x14ac:dyDescent="0.3">
      <c r="N223" s="15"/>
    </row>
    <row r="224" spans="14:14" ht="13.8" x14ac:dyDescent="0.3">
      <c r="N224" s="15"/>
    </row>
    <row r="225" spans="14:14" ht="13.8" x14ac:dyDescent="0.3">
      <c r="N225" s="15"/>
    </row>
    <row r="226" spans="14:14" ht="13.8" x14ac:dyDescent="0.3">
      <c r="N226" s="15"/>
    </row>
    <row r="227" spans="14:14" ht="13.8" x14ac:dyDescent="0.3">
      <c r="N227" s="15"/>
    </row>
    <row r="228" spans="14:14" ht="13.8" x14ac:dyDescent="0.3">
      <c r="N228" s="15"/>
    </row>
    <row r="229" spans="14:14" ht="13.8" x14ac:dyDescent="0.3">
      <c r="N229" s="15"/>
    </row>
    <row r="230" spans="14:14" ht="13.8" x14ac:dyDescent="0.3">
      <c r="N230" s="15"/>
    </row>
    <row r="231" spans="14:14" ht="13.8" x14ac:dyDescent="0.3">
      <c r="N231" s="15"/>
    </row>
    <row r="232" spans="14:14" ht="13.8" x14ac:dyDescent="0.3">
      <c r="N232" s="15"/>
    </row>
    <row r="233" spans="14:14" ht="13.8" x14ac:dyDescent="0.3">
      <c r="N233" s="15"/>
    </row>
    <row r="234" spans="14:14" ht="13.8" x14ac:dyDescent="0.3">
      <c r="N234" s="15"/>
    </row>
    <row r="235" spans="14:14" ht="13.8" x14ac:dyDescent="0.3">
      <c r="N235" s="15"/>
    </row>
    <row r="236" spans="14:14" ht="13.8" x14ac:dyDescent="0.3">
      <c r="N236" s="15"/>
    </row>
    <row r="237" spans="14:14" ht="13.8" x14ac:dyDescent="0.3">
      <c r="N237" s="15"/>
    </row>
    <row r="238" spans="14:14" ht="13.8" x14ac:dyDescent="0.3">
      <c r="N238" s="15"/>
    </row>
    <row r="239" spans="14:14" ht="13.8" x14ac:dyDescent="0.3">
      <c r="N239" s="15"/>
    </row>
    <row r="240" spans="14:14" ht="13.8" x14ac:dyDescent="0.3">
      <c r="N240" s="15"/>
    </row>
    <row r="241" spans="14:14" ht="13.8" x14ac:dyDescent="0.3">
      <c r="N241" s="15"/>
    </row>
    <row r="242" spans="14:14" ht="13.8" x14ac:dyDescent="0.3">
      <c r="N242" s="15"/>
    </row>
    <row r="243" spans="14:14" ht="13.8" x14ac:dyDescent="0.3">
      <c r="N243" s="15"/>
    </row>
    <row r="244" spans="14:14" ht="13.8" x14ac:dyDescent="0.3">
      <c r="N244" s="15"/>
    </row>
    <row r="245" spans="14:14" ht="13.8" x14ac:dyDescent="0.3">
      <c r="N245" s="15"/>
    </row>
    <row r="246" spans="14:14" ht="13.8" x14ac:dyDescent="0.3">
      <c r="N246" s="15"/>
    </row>
    <row r="247" spans="14:14" ht="13.8" x14ac:dyDescent="0.3">
      <c r="N247" s="15"/>
    </row>
    <row r="248" spans="14:14" ht="13.8" x14ac:dyDescent="0.3">
      <c r="N248" s="15"/>
    </row>
    <row r="249" spans="14:14" ht="13.8" x14ac:dyDescent="0.3">
      <c r="N249" s="15"/>
    </row>
    <row r="250" spans="14:14" ht="13.8" x14ac:dyDescent="0.3">
      <c r="N250" s="15"/>
    </row>
    <row r="251" spans="14:14" ht="13.8" x14ac:dyDescent="0.3">
      <c r="N251" s="15"/>
    </row>
    <row r="252" spans="14:14" ht="13.8" x14ac:dyDescent="0.3">
      <c r="N252" s="15"/>
    </row>
    <row r="253" spans="14:14" ht="13.8" x14ac:dyDescent="0.3">
      <c r="N253" s="15"/>
    </row>
    <row r="254" spans="14:14" ht="13.8" x14ac:dyDescent="0.3">
      <c r="N254" s="15"/>
    </row>
    <row r="255" spans="14:14" ht="13.8" x14ac:dyDescent="0.3">
      <c r="N255" s="15"/>
    </row>
    <row r="256" spans="14:14" ht="13.8" x14ac:dyDescent="0.3">
      <c r="N256" s="15"/>
    </row>
    <row r="257" spans="14:14" ht="13.8" x14ac:dyDescent="0.3">
      <c r="N257" s="15"/>
    </row>
    <row r="258" spans="14:14" ht="13.8" x14ac:dyDescent="0.3">
      <c r="N258" s="15"/>
    </row>
    <row r="259" spans="14:14" ht="13.8" x14ac:dyDescent="0.3">
      <c r="N259" s="15"/>
    </row>
    <row r="260" spans="14:14" ht="13.8" x14ac:dyDescent="0.3">
      <c r="N260" s="15"/>
    </row>
    <row r="261" spans="14:14" ht="13.8" x14ac:dyDescent="0.3">
      <c r="N261" s="15"/>
    </row>
    <row r="262" spans="14:14" ht="13.8" x14ac:dyDescent="0.3">
      <c r="N262" s="15"/>
    </row>
    <row r="263" spans="14:14" ht="13.8" x14ac:dyDescent="0.3">
      <c r="N263" s="15"/>
    </row>
    <row r="264" spans="14:14" ht="13.8" x14ac:dyDescent="0.3">
      <c r="N264" s="15"/>
    </row>
    <row r="265" spans="14:14" ht="13.8" x14ac:dyDescent="0.3">
      <c r="N265" s="15"/>
    </row>
    <row r="266" spans="14:14" ht="13.8" x14ac:dyDescent="0.3">
      <c r="N266" s="15"/>
    </row>
    <row r="267" spans="14:14" ht="13.8" x14ac:dyDescent="0.3">
      <c r="N267" s="15"/>
    </row>
    <row r="268" spans="14:14" ht="13.8" x14ac:dyDescent="0.3">
      <c r="N268" s="15"/>
    </row>
    <row r="269" spans="14:14" ht="13.8" x14ac:dyDescent="0.3">
      <c r="N269" s="15"/>
    </row>
    <row r="270" spans="14:14" ht="13.8" x14ac:dyDescent="0.3">
      <c r="N270" s="15"/>
    </row>
    <row r="271" spans="14:14" ht="13.8" x14ac:dyDescent="0.3">
      <c r="N271" s="15"/>
    </row>
    <row r="272" spans="14:14" ht="13.8" x14ac:dyDescent="0.3">
      <c r="N272" s="15"/>
    </row>
    <row r="273" spans="14:14" ht="13.8" x14ac:dyDescent="0.3">
      <c r="N273" s="15"/>
    </row>
    <row r="274" spans="14:14" ht="13.8" x14ac:dyDescent="0.3">
      <c r="N274" s="15"/>
    </row>
    <row r="275" spans="14:14" ht="13.8" x14ac:dyDescent="0.3">
      <c r="N275" s="15"/>
    </row>
    <row r="276" spans="14:14" ht="13.8" x14ac:dyDescent="0.3">
      <c r="N276" s="15"/>
    </row>
    <row r="277" spans="14:14" ht="13.8" x14ac:dyDescent="0.3">
      <c r="N277" s="15"/>
    </row>
    <row r="278" spans="14:14" ht="13.8" x14ac:dyDescent="0.3">
      <c r="N278" s="15"/>
    </row>
    <row r="279" spans="14:14" ht="13.8" x14ac:dyDescent="0.3">
      <c r="N279" s="15"/>
    </row>
    <row r="280" spans="14:14" ht="13.8" x14ac:dyDescent="0.3">
      <c r="N280" s="15"/>
    </row>
    <row r="281" spans="14:14" ht="13.8" x14ac:dyDescent="0.3">
      <c r="N281" s="15"/>
    </row>
    <row r="282" spans="14:14" ht="13.8" x14ac:dyDescent="0.3">
      <c r="N282" s="15"/>
    </row>
    <row r="283" spans="14:14" ht="13.8" x14ac:dyDescent="0.3">
      <c r="N283" s="15"/>
    </row>
    <row r="284" spans="14:14" ht="13.8" x14ac:dyDescent="0.3">
      <c r="N284" s="15"/>
    </row>
    <row r="285" spans="14:14" ht="13.8" x14ac:dyDescent="0.3">
      <c r="N285" s="15"/>
    </row>
    <row r="286" spans="14:14" ht="13.8" x14ac:dyDescent="0.3">
      <c r="N286" s="15"/>
    </row>
    <row r="287" spans="14:14" ht="13.8" x14ac:dyDescent="0.3">
      <c r="N287" s="15"/>
    </row>
    <row r="288" spans="14:14" ht="13.8" x14ac:dyDescent="0.3">
      <c r="N288" s="15"/>
    </row>
    <row r="289" spans="14:14" ht="13.8" x14ac:dyDescent="0.3">
      <c r="N289" s="15"/>
    </row>
    <row r="290" spans="14:14" ht="13.8" x14ac:dyDescent="0.3">
      <c r="N290" s="15"/>
    </row>
    <row r="291" spans="14:14" ht="13.8" x14ac:dyDescent="0.3">
      <c r="N291" s="15"/>
    </row>
    <row r="292" spans="14:14" ht="13.8" x14ac:dyDescent="0.3">
      <c r="N292" s="15"/>
    </row>
    <row r="293" spans="14:14" ht="13.8" x14ac:dyDescent="0.3">
      <c r="N293" s="15"/>
    </row>
    <row r="294" spans="14:14" ht="13.8" x14ac:dyDescent="0.3">
      <c r="N294" s="15"/>
    </row>
    <row r="295" spans="14:14" ht="13.8" x14ac:dyDescent="0.3">
      <c r="N295" s="15"/>
    </row>
    <row r="296" spans="14:14" ht="13.8" x14ac:dyDescent="0.3">
      <c r="N296" s="15"/>
    </row>
    <row r="297" spans="14:14" ht="13.8" x14ac:dyDescent="0.3">
      <c r="N297" s="15"/>
    </row>
    <row r="298" spans="14:14" ht="13.8" x14ac:dyDescent="0.3">
      <c r="N298" s="15"/>
    </row>
    <row r="299" spans="14:14" ht="13.8" x14ac:dyDescent="0.3">
      <c r="N299" s="15"/>
    </row>
    <row r="300" spans="14:14" ht="13.8" x14ac:dyDescent="0.3">
      <c r="N300" s="15"/>
    </row>
    <row r="301" spans="14:14" ht="13.8" x14ac:dyDescent="0.3">
      <c r="N301" s="15"/>
    </row>
    <row r="302" spans="14:14" ht="13.8" x14ac:dyDescent="0.3">
      <c r="N302" s="15"/>
    </row>
    <row r="303" spans="14:14" ht="13.8" x14ac:dyDescent="0.3">
      <c r="N303" s="15"/>
    </row>
    <row r="304" spans="14:14" ht="13.8" x14ac:dyDescent="0.3">
      <c r="N304" s="15"/>
    </row>
    <row r="305" spans="14:14" ht="13.8" x14ac:dyDescent="0.3">
      <c r="N305" s="15"/>
    </row>
    <row r="306" spans="14:14" ht="13.8" x14ac:dyDescent="0.3">
      <c r="N306" s="15"/>
    </row>
    <row r="307" spans="14:14" ht="13.8" x14ac:dyDescent="0.3">
      <c r="N307" s="15"/>
    </row>
    <row r="308" spans="14:14" ht="13.8" x14ac:dyDescent="0.3">
      <c r="N308" s="15"/>
    </row>
    <row r="309" spans="14:14" ht="13.8" x14ac:dyDescent="0.3">
      <c r="N309" s="15"/>
    </row>
    <row r="310" spans="14:14" ht="13.8" x14ac:dyDescent="0.3">
      <c r="N310" s="15"/>
    </row>
    <row r="311" spans="14:14" ht="13.8" x14ac:dyDescent="0.3">
      <c r="N311" s="15"/>
    </row>
    <row r="312" spans="14:14" ht="13.8" x14ac:dyDescent="0.3">
      <c r="N312" s="15"/>
    </row>
    <row r="313" spans="14:14" ht="13.8" x14ac:dyDescent="0.3">
      <c r="N313" s="15"/>
    </row>
    <row r="314" spans="14:14" ht="13.8" x14ac:dyDescent="0.3">
      <c r="N314" s="15"/>
    </row>
    <row r="315" spans="14:14" ht="13.8" x14ac:dyDescent="0.3">
      <c r="N315" s="15"/>
    </row>
    <row r="316" spans="14:14" ht="13.8" x14ac:dyDescent="0.3">
      <c r="N316" s="15"/>
    </row>
    <row r="317" spans="14:14" ht="13.8" x14ac:dyDescent="0.3">
      <c r="N317" s="15"/>
    </row>
    <row r="318" spans="14:14" ht="13.8" x14ac:dyDescent="0.3">
      <c r="N318" s="15"/>
    </row>
    <row r="319" spans="14:14" ht="13.8" x14ac:dyDescent="0.3">
      <c r="N319" s="15"/>
    </row>
    <row r="320" spans="14:14" ht="13.8" x14ac:dyDescent="0.3">
      <c r="N320" s="15"/>
    </row>
    <row r="321" spans="14:14" ht="13.8" x14ac:dyDescent="0.3">
      <c r="N321" s="15"/>
    </row>
    <row r="322" spans="14:14" ht="13.8" x14ac:dyDescent="0.3">
      <c r="N322" s="15"/>
    </row>
    <row r="323" spans="14:14" ht="13.8" x14ac:dyDescent="0.3">
      <c r="N323" s="15"/>
    </row>
    <row r="324" spans="14:14" ht="13.8" x14ac:dyDescent="0.3">
      <c r="N324" s="15"/>
    </row>
    <row r="325" spans="14:14" ht="13.8" x14ac:dyDescent="0.3">
      <c r="N325" s="15"/>
    </row>
    <row r="326" spans="14:14" ht="13.8" x14ac:dyDescent="0.3">
      <c r="N326" s="15"/>
    </row>
    <row r="327" spans="14:14" ht="13.8" x14ac:dyDescent="0.3">
      <c r="N327" s="15"/>
    </row>
    <row r="328" spans="14:14" ht="13.8" x14ac:dyDescent="0.3">
      <c r="N328" s="15"/>
    </row>
    <row r="329" spans="14:14" ht="13.8" x14ac:dyDescent="0.3">
      <c r="N329" s="15"/>
    </row>
    <row r="330" spans="14:14" ht="13.8" x14ac:dyDescent="0.3">
      <c r="N330" s="15"/>
    </row>
    <row r="331" spans="14:14" ht="13.8" x14ac:dyDescent="0.3">
      <c r="N331" s="15"/>
    </row>
    <row r="332" spans="14:14" ht="13.8" x14ac:dyDescent="0.3">
      <c r="N332" s="15"/>
    </row>
    <row r="333" spans="14:14" ht="13.8" x14ac:dyDescent="0.3">
      <c r="N333" s="15"/>
    </row>
    <row r="334" spans="14:14" ht="13.8" x14ac:dyDescent="0.3">
      <c r="N334" s="15"/>
    </row>
    <row r="335" spans="14:14" ht="13.8" x14ac:dyDescent="0.3">
      <c r="N335" s="15"/>
    </row>
    <row r="336" spans="14:14" ht="13.8" x14ac:dyDescent="0.3">
      <c r="N336" s="15"/>
    </row>
    <row r="337" spans="14:14" ht="13.8" x14ac:dyDescent="0.3">
      <c r="N337" s="15"/>
    </row>
    <row r="338" spans="14:14" ht="13.8" x14ac:dyDescent="0.3">
      <c r="N338" s="15"/>
    </row>
    <row r="339" spans="14:14" ht="13.8" x14ac:dyDescent="0.3">
      <c r="N339" s="15"/>
    </row>
    <row r="340" spans="14:14" ht="13.8" x14ac:dyDescent="0.3">
      <c r="N340" s="15"/>
    </row>
    <row r="341" spans="14:14" ht="13.8" x14ac:dyDescent="0.3">
      <c r="N341" s="15"/>
    </row>
    <row r="342" spans="14:14" ht="13.8" x14ac:dyDescent="0.3">
      <c r="N342" s="15"/>
    </row>
    <row r="343" spans="14:14" ht="13.8" x14ac:dyDescent="0.3">
      <c r="N343" s="15"/>
    </row>
    <row r="344" spans="14:14" ht="13.8" x14ac:dyDescent="0.3">
      <c r="N344" s="15"/>
    </row>
    <row r="345" spans="14:14" ht="13.8" x14ac:dyDescent="0.3">
      <c r="N345" s="15"/>
    </row>
    <row r="346" spans="14:14" ht="13.8" x14ac:dyDescent="0.3">
      <c r="N346" s="15"/>
    </row>
    <row r="347" spans="14:14" ht="13.8" x14ac:dyDescent="0.3">
      <c r="N347" s="15"/>
    </row>
    <row r="348" spans="14:14" ht="13.8" x14ac:dyDescent="0.3">
      <c r="N348" s="15"/>
    </row>
    <row r="349" spans="14:14" ht="13.8" x14ac:dyDescent="0.3">
      <c r="N349" s="15"/>
    </row>
    <row r="350" spans="14:14" ht="13.8" x14ac:dyDescent="0.3">
      <c r="N350" s="15"/>
    </row>
    <row r="351" spans="14:14" ht="13.8" x14ac:dyDescent="0.3">
      <c r="N351" s="15"/>
    </row>
    <row r="352" spans="14:14" ht="13.8" x14ac:dyDescent="0.3">
      <c r="N352" s="15"/>
    </row>
    <row r="353" spans="14:14" ht="13.8" x14ac:dyDescent="0.3">
      <c r="N353" s="15"/>
    </row>
    <row r="354" spans="14:14" ht="13.8" x14ac:dyDescent="0.3">
      <c r="N354" s="15"/>
    </row>
    <row r="355" spans="14:14" ht="13.8" x14ac:dyDescent="0.3">
      <c r="N355" s="15"/>
    </row>
    <row r="356" spans="14:14" ht="13.8" x14ac:dyDescent="0.3">
      <c r="N356" s="15"/>
    </row>
    <row r="357" spans="14:14" ht="13.8" x14ac:dyDescent="0.3">
      <c r="N357" s="15"/>
    </row>
    <row r="358" spans="14:14" ht="13.8" x14ac:dyDescent="0.3">
      <c r="N358" s="15"/>
    </row>
    <row r="359" spans="14:14" ht="13.8" x14ac:dyDescent="0.3">
      <c r="N359" s="15"/>
    </row>
    <row r="360" spans="14:14" ht="13.8" x14ac:dyDescent="0.3">
      <c r="N360" s="15"/>
    </row>
    <row r="361" spans="14:14" ht="13.8" x14ac:dyDescent="0.3">
      <c r="N361" s="15"/>
    </row>
    <row r="362" spans="14:14" ht="13.8" x14ac:dyDescent="0.3">
      <c r="N362" s="15"/>
    </row>
    <row r="363" spans="14:14" ht="13.8" x14ac:dyDescent="0.3">
      <c r="N363" s="15"/>
    </row>
    <row r="364" spans="14:14" ht="13.8" x14ac:dyDescent="0.3">
      <c r="N364" s="15"/>
    </row>
    <row r="365" spans="14:14" ht="13.8" x14ac:dyDescent="0.3">
      <c r="N365" s="15"/>
    </row>
    <row r="366" spans="14:14" ht="13.8" x14ac:dyDescent="0.3">
      <c r="N366" s="15"/>
    </row>
    <row r="367" spans="14:14" ht="13.8" x14ac:dyDescent="0.3">
      <c r="N367" s="15"/>
    </row>
    <row r="368" spans="14:14" ht="13.8" x14ac:dyDescent="0.3">
      <c r="N368" s="15"/>
    </row>
    <row r="369" spans="14:14" ht="13.8" x14ac:dyDescent="0.3">
      <c r="N369" s="15"/>
    </row>
    <row r="370" spans="14:14" ht="13.8" x14ac:dyDescent="0.3">
      <c r="N370" s="15"/>
    </row>
    <row r="371" spans="14:14" ht="13.8" x14ac:dyDescent="0.3">
      <c r="N371" s="15"/>
    </row>
    <row r="372" spans="14:14" ht="13.8" x14ac:dyDescent="0.3">
      <c r="N372" s="15"/>
    </row>
    <row r="373" spans="14:14" ht="13.8" x14ac:dyDescent="0.3">
      <c r="N373" s="15"/>
    </row>
    <row r="374" spans="14:14" ht="13.8" x14ac:dyDescent="0.3">
      <c r="N374" s="15"/>
    </row>
    <row r="375" spans="14:14" ht="13.8" x14ac:dyDescent="0.3">
      <c r="N375" s="15"/>
    </row>
    <row r="376" spans="14:14" ht="13.8" x14ac:dyDescent="0.3">
      <c r="N376" s="15"/>
    </row>
    <row r="377" spans="14:14" ht="13.8" x14ac:dyDescent="0.3">
      <c r="N377" s="15"/>
    </row>
    <row r="378" spans="14:14" ht="13.8" x14ac:dyDescent="0.3">
      <c r="N378" s="15"/>
    </row>
    <row r="379" spans="14:14" ht="13.8" x14ac:dyDescent="0.3">
      <c r="N379" s="15"/>
    </row>
    <row r="380" spans="14:14" ht="13.8" x14ac:dyDescent="0.3">
      <c r="N380" s="15"/>
    </row>
    <row r="381" spans="14:14" ht="13.8" x14ac:dyDescent="0.3">
      <c r="N381" s="15"/>
    </row>
    <row r="382" spans="14:14" ht="13.8" x14ac:dyDescent="0.3">
      <c r="N382" s="15"/>
    </row>
    <row r="383" spans="14:14" ht="13.8" x14ac:dyDescent="0.3">
      <c r="N383" s="15"/>
    </row>
    <row r="384" spans="14:14" ht="13.8" x14ac:dyDescent="0.3">
      <c r="N384" s="15"/>
    </row>
    <row r="385" spans="14:14" ht="13.8" x14ac:dyDescent="0.3">
      <c r="N385" s="15"/>
    </row>
    <row r="386" spans="14:14" ht="13.8" x14ac:dyDescent="0.3">
      <c r="N386" s="15"/>
    </row>
    <row r="387" spans="14:14" ht="13.8" x14ac:dyDescent="0.3">
      <c r="N387" s="15"/>
    </row>
    <row r="388" spans="14:14" ht="13.8" x14ac:dyDescent="0.3">
      <c r="N388" s="15"/>
    </row>
    <row r="389" spans="14:14" ht="13.8" x14ac:dyDescent="0.3">
      <c r="N389" s="15"/>
    </row>
    <row r="390" spans="14:14" ht="13.8" x14ac:dyDescent="0.3">
      <c r="N390" s="15"/>
    </row>
    <row r="391" spans="14:14" ht="13.8" x14ac:dyDescent="0.3">
      <c r="N391" s="15"/>
    </row>
    <row r="392" spans="14:14" ht="13.8" x14ac:dyDescent="0.3">
      <c r="N392" s="15"/>
    </row>
    <row r="393" spans="14:14" ht="13.8" x14ac:dyDescent="0.3">
      <c r="N393" s="15"/>
    </row>
    <row r="394" spans="14:14" ht="13.8" x14ac:dyDescent="0.3">
      <c r="N394" s="15"/>
    </row>
    <row r="395" spans="14:14" ht="13.8" x14ac:dyDescent="0.3">
      <c r="N395" s="15"/>
    </row>
    <row r="396" spans="14:14" ht="13.8" x14ac:dyDescent="0.3">
      <c r="N396" s="15"/>
    </row>
    <row r="397" spans="14:14" ht="13.8" x14ac:dyDescent="0.3">
      <c r="N397" s="15"/>
    </row>
    <row r="398" spans="14:14" ht="13.8" x14ac:dyDescent="0.3">
      <c r="N398" s="15"/>
    </row>
    <row r="399" spans="14:14" ht="13.8" x14ac:dyDescent="0.3">
      <c r="N399" s="15"/>
    </row>
    <row r="400" spans="14:14" ht="13.8" x14ac:dyDescent="0.3">
      <c r="N400" s="15"/>
    </row>
    <row r="401" spans="14:14" ht="13.8" x14ac:dyDescent="0.3">
      <c r="N401" s="15"/>
    </row>
    <row r="402" spans="14:14" ht="13.8" x14ac:dyDescent="0.3">
      <c r="N402" s="15"/>
    </row>
    <row r="403" spans="14:14" ht="13.8" x14ac:dyDescent="0.3">
      <c r="N403" s="15"/>
    </row>
    <row r="404" spans="14:14" ht="13.8" x14ac:dyDescent="0.3">
      <c r="N404" s="15"/>
    </row>
    <row r="405" spans="14:14" ht="13.8" x14ac:dyDescent="0.3">
      <c r="N405" s="15"/>
    </row>
    <row r="406" spans="14:14" ht="13.8" x14ac:dyDescent="0.3">
      <c r="N406" s="15"/>
    </row>
    <row r="407" spans="14:14" ht="13.8" x14ac:dyDescent="0.3">
      <c r="N407" s="15"/>
    </row>
    <row r="408" spans="14:14" ht="13.8" x14ac:dyDescent="0.3">
      <c r="N408" s="15"/>
    </row>
    <row r="409" spans="14:14" ht="13.8" x14ac:dyDescent="0.3">
      <c r="N409" s="15"/>
    </row>
    <row r="410" spans="14:14" ht="13.8" x14ac:dyDescent="0.3">
      <c r="N410" s="15"/>
    </row>
    <row r="411" spans="14:14" ht="13.8" x14ac:dyDescent="0.3">
      <c r="N411" s="15"/>
    </row>
    <row r="412" spans="14:14" ht="13.8" x14ac:dyDescent="0.3">
      <c r="N412" s="15"/>
    </row>
    <row r="413" spans="14:14" ht="13.8" x14ac:dyDescent="0.3">
      <c r="N413" s="15"/>
    </row>
    <row r="414" spans="14:14" ht="13.8" x14ac:dyDescent="0.3">
      <c r="N414" s="15"/>
    </row>
    <row r="415" spans="14:14" ht="13.8" x14ac:dyDescent="0.3">
      <c r="N415" s="15"/>
    </row>
    <row r="416" spans="14:14" ht="13.8" x14ac:dyDescent="0.3">
      <c r="N416" s="15"/>
    </row>
    <row r="417" spans="14:14" ht="13.8" x14ac:dyDescent="0.3">
      <c r="N417" s="15"/>
    </row>
    <row r="418" spans="14:14" ht="13.8" x14ac:dyDescent="0.3">
      <c r="N418" s="15"/>
    </row>
    <row r="419" spans="14:14" ht="13.8" x14ac:dyDescent="0.3">
      <c r="N419" s="15"/>
    </row>
    <row r="420" spans="14:14" ht="13.8" x14ac:dyDescent="0.3">
      <c r="N420" s="15"/>
    </row>
    <row r="421" spans="14:14" ht="13.8" x14ac:dyDescent="0.3">
      <c r="N421" s="15"/>
    </row>
    <row r="422" spans="14:14" ht="13.8" x14ac:dyDescent="0.3">
      <c r="N422" s="15"/>
    </row>
    <row r="423" spans="14:14" ht="13.8" x14ac:dyDescent="0.3">
      <c r="N423" s="15"/>
    </row>
    <row r="424" spans="14:14" ht="13.8" x14ac:dyDescent="0.3">
      <c r="N424" s="15"/>
    </row>
    <row r="425" spans="14:14" ht="13.8" x14ac:dyDescent="0.3">
      <c r="N425" s="15"/>
    </row>
    <row r="426" spans="14:14" ht="13.8" x14ac:dyDescent="0.3">
      <c r="N426" s="15"/>
    </row>
    <row r="427" spans="14:14" ht="13.8" x14ac:dyDescent="0.3">
      <c r="N427" s="15"/>
    </row>
    <row r="428" spans="14:14" ht="13.8" x14ac:dyDescent="0.3">
      <c r="N428" s="15"/>
    </row>
    <row r="429" spans="14:14" ht="13.8" x14ac:dyDescent="0.3">
      <c r="N429" s="15"/>
    </row>
    <row r="430" spans="14:14" ht="13.8" x14ac:dyDescent="0.3">
      <c r="N430" s="15"/>
    </row>
    <row r="431" spans="14:14" ht="13.8" x14ac:dyDescent="0.3">
      <c r="N431" s="15"/>
    </row>
    <row r="432" spans="14:14" ht="13.8" x14ac:dyDescent="0.3">
      <c r="N432" s="15"/>
    </row>
    <row r="433" spans="14:14" ht="13.8" x14ac:dyDescent="0.3">
      <c r="N433" s="15"/>
    </row>
    <row r="434" spans="14:14" ht="13.8" x14ac:dyDescent="0.3">
      <c r="N434" s="15"/>
    </row>
    <row r="435" spans="14:14" ht="13.8" x14ac:dyDescent="0.3">
      <c r="N435" s="15"/>
    </row>
    <row r="436" spans="14:14" ht="13.8" x14ac:dyDescent="0.3">
      <c r="N436" s="15"/>
    </row>
    <row r="437" spans="14:14" ht="13.8" x14ac:dyDescent="0.3">
      <c r="N437" s="15"/>
    </row>
    <row r="438" spans="14:14" ht="13.8" x14ac:dyDescent="0.3">
      <c r="N438" s="15"/>
    </row>
    <row r="439" spans="14:14" ht="13.8" x14ac:dyDescent="0.3">
      <c r="N439" s="15"/>
    </row>
    <row r="440" spans="14:14" ht="13.8" x14ac:dyDescent="0.3">
      <c r="N440" s="15"/>
    </row>
    <row r="441" spans="14:14" ht="13.8" x14ac:dyDescent="0.3">
      <c r="N441" s="15"/>
    </row>
    <row r="442" spans="14:14" ht="13.8" x14ac:dyDescent="0.3">
      <c r="N442" s="15"/>
    </row>
    <row r="443" spans="14:14" ht="13.8" x14ac:dyDescent="0.3">
      <c r="N443" s="15"/>
    </row>
    <row r="444" spans="14:14" ht="13.8" x14ac:dyDescent="0.3">
      <c r="N444" s="15"/>
    </row>
    <row r="445" spans="14:14" ht="13.8" x14ac:dyDescent="0.3">
      <c r="N445" s="15"/>
    </row>
    <row r="446" spans="14:14" ht="13.8" x14ac:dyDescent="0.3">
      <c r="N446" s="15"/>
    </row>
    <row r="447" spans="14:14" ht="13.8" x14ac:dyDescent="0.3">
      <c r="N447" s="15"/>
    </row>
    <row r="448" spans="14:14" ht="13.8" x14ac:dyDescent="0.3">
      <c r="N448" s="15"/>
    </row>
    <row r="449" spans="14:14" ht="13.8" x14ac:dyDescent="0.3">
      <c r="N449" s="15"/>
    </row>
    <row r="450" spans="14:14" ht="13.8" x14ac:dyDescent="0.3">
      <c r="N450" s="15"/>
    </row>
    <row r="451" spans="14:14" ht="13.8" x14ac:dyDescent="0.3">
      <c r="N451" s="15"/>
    </row>
    <row r="452" spans="14:14" ht="13.8" x14ac:dyDescent="0.3">
      <c r="N452" s="15"/>
    </row>
    <row r="453" spans="14:14" ht="13.8" x14ac:dyDescent="0.3">
      <c r="N453" s="15"/>
    </row>
    <row r="454" spans="14:14" ht="13.8" x14ac:dyDescent="0.3">
      <c r="N454" s="15"/>
    </row>
    <row r="455" spans="14:14" ht="13.8" x14ac:dyDescent="0.3">
      <c r="N455" s="15"/>
    </row>
    <row r="456" spans="14:14" ht="13.8" x14ac:dyDescent="0.3">
      <c r="N456" s="15"/>
    </row>
    <row r="457" spans="14:14" ht="13.8" x14ac:dyDescent="0.3">
      <c r="N457" s="15"/>
    </row>
    <row r="458" spans="14:14" ht="13.8" x14ac:dyDescent="0.3">
      <c r="N458" s="15"/>
    </row>
    <row r="459" spans="14:14" ht="13.8" x14ac:dyDescent="0.3">
      <c r="N459" s="15"/>
    </row>
    <row r="460" spans="14:14" ht="13.8" x14ac:dyDescent="0.3">
      <c r="N460" s="15"/>
    </row>
    <row r="461" spans="14:14" ht="13.8" x14ac:dyDescent="0.3">
      <c r="N461" s="15"/>
    </row>
    <row r="462" spans="14:14" ht="13.8" x14ac:dyDescent="0.3">
      <c r="N462" s="15"/>
    </row>
    <row r="463" spans="14:14" ht="13.8" x14ac:dyDescent="0.3">
      <c r="N463" s="15"/>
    </row>
    <row r="464" spans="14:14" ht="13.8" x14ac:dyDescent="0.3">
      <c r="N464" s="15"/>
    </row>
    <row r="465" spans="14:14" ht="13.8" x14ac:dyDescent="0.3">
      <c r="N465" s="15"/>
    </row>
    <row r="466" spans="14:14" ht="13.8" x14ac:dyDescent="0.3">
      <c r="N466" s="15"/>
    </row>
    <row r="467" spans="14:14" ht="13.8" x14ac:dyDescent="0.3">
      <c r="N467" s="15"/>
    </row>
    <row r="468" spans="14:14" ht="13.8" x14ac:dyDescent="0.3">
      <c r="N468" s="15"/>
    </row>
    <row r="469" spans="14:14" ht="13.8" x14ac:dyDescent="0.3">
      <c r="N469" s="15"/>
    </row>
    <row r="470" spans="14:14" ht="13.8" x14ac:dyDescent="0.3">
      <c r="N470" s="15"/>
    </row>
    <row r="471" spans="14:14" ht="13.8" x14ac:dyDescent="0.3">
      <c r="N471" s="15"/>
    </row>
    <row r="472" spans="14:14" ht="13.8" x14ac:dyDescent="0.3">
      <c r="N472" s="15"/>
    </row>
    <row r="473" spans="14:14" ht="13.8" x14ac:dyDescent="0.3">
      <c r="N473" s="15"/>
    </row>
    <row r="474" spans="14:14" ht="13.8" x14ac:dyDescent="0.3">
      <c r="N474" s="15"/>
    </row>
    <row r="475" spans="14:14" ht="13.8" x14ac:dyDescent="0.3">
      <c r="N475" s="15"/>
    </row>
    <row r="476" spans="14:14" ht="13.8" x14ac:dyDescent="0.3">
      <c r="N476" s="15"/>
    </row>
    <row r="477" spans="14:14" ht="13.8" x14ac:dyDescent="0.3">
      <c r="N477" s="15"/>
    </row>
    <row r="478" spans="14:14" ht="13.8" x14ac:dyDescent="0.3">
      <c r="N478" s="15"/>
    </row>
    <row r="479" spans="14:14" ht="13.8" x14ac:dyDescent="0.3">
      <c r="N479" s="15"/>
    </row>
    <row r="480" spans="14:14" ht="13.8" x14ac:dyDescent="0.3">
      <c r="N480" s="15"/>
    </row>
    <row r="481" spans="14:14" ht="13.8" x14ac:dyDescent="0.3">
      <c r="N481" s="15"/>
    </row>
    <row r="482" spans="14:14" ht="13.8" x14ac:dyDescent="0.3">
      <c r="N482" s="15"/>
    </row>
    <row r="483" spans="14:14" ht="13.8" x14ac:dyDescent="0.3">
      <c r="N483" s="15"/>
    </row>
    <row r="484" spans="14:14" ht="13.8" x14ac:dyDescent="0.3">
      <c r="N484" s="15"/>
    </row>
    <row r="485" spans="14:14" ht="13.8" x14ac:dyDescent="0.3">
      <c r="N485" s="15"/>
    </row>
    <row r="486" spans="14:14" ht="13.8" x14ac:dyDescent="0.3">
      <c r="N486" s="15"/>
    </row>
    <row r="487" spans="14:14" ht="13.8" x14ac:dyDescent="0.3">
      <c r="N487" s="15"/>
    </row>
    <row r="488" spans="14:14" ht="13.8" x14ac:dyDescent="0.3">
      <c r="N488" s="15"/>
    </row>
    <row r="489" spans="14:14" ht="13.8" x14ac:dyDescent="0.3">
      <c r="N489" s="15"/>
    </row>
    <row r="490" spans="14:14" ht="13.8" x14ac:dyDescent="0.3">
      <c r="N490" s="15"/>
    </row>
    <row r="491" spans="14:14" ht="13.8" x14ac:dyDescent="0.3">
      <c r="N491" s="15"/>
    </row>
    <row r="492" spans="14:14" ht="13.8" x14ac:dyDescent="0.3">
      <c r="N492" s="15"/>
    </row>
    <row r="493" spans="14:14" ht="13.8" x14ac:dyDescent="0.3">
      <c r="N493" s="15"/>
    </row>
    <row r="494" spans="14:14" ht="13.8" x14ac:dyDescent="0.3">
      <c r="N494" s="15"/>
    </row>
    <row r="495" spans="14:14" ht="13.8" x14ac:dyDescent="0.3">
      <c r="N495" s="15"/>
    </row>
    <row r="496" spans="14:14" ht="13.8" x14ac:dyDescent="0.3">
      <c r="N496" s="15"/>
    </row>
    <row r="497" spans="14:14" ht="13.8" x14ac:dyDescent="0.3">
      <c r="N497" s="15"/>
    </row>
    <row r="498" spans="14:14" ht="13.8" x14ac:dyDescent="0.3">
      <c r="N498" s="15"/>
    </row>
    <row r="499" spans="14:14" ht="13.8" x14ac:dyDescent="0.3">
      <c r="N499" s="15"/>
    </row>
    <row r="500" spans="14:14" ht="13.8" x14ac:dyDescent="0.3">
      <c r="N500" s="15"/>
    </row>
    <row r="501" spans="14:14" ht="13.8" x14ac:dyDescent="0.3">
      <c r="N501" s="15"/>
    </row>
    <row r="502" spans="14:14" ht="13.8" x14ac:dyDescent="0.3">
      <c r="N502" s="15"/>
    </row>
    <row r="503" spans="14:14" ht="13.8" x14ac:dyDescent="0.3">
      <c r="N503" s="15"/>
    </row>
    <row r="504" spans="14:14" ht="13.8" x14ac:dyDescent="0.3">
      <c r="N504" s="15"/>
    </row>
    <row r="505" spans="14:14" ht="13.8" x14ac:dyDescent="0.3">
      <c r="N505" s="15"/>
    </row>
    <row r="506" spans="14:14" ht="13.8" x14ac:dyDescent="0.3">
      <c r="N506" s="15"/>
    </row>
    <row r="507" spans="14:14" ht="13.8" x14ac:dyDescent="0.3">
      <c r="N507" s="15"/>
    </row>
    <row r="508" spans="14:14" ht="13.8" x14ac:dyDescent="0.3">
      <c r="N508" s="15"/>
    </row>
    <row r="509" spans="14:14" ht="13.8" x14ac:dyDescent="0.3">
      <c r="N509" s="15"/>
    </row>
    <row r="510" spans="14:14" ht="13.8" x14ac:dyDescent="0.3">
      <c r="N510" s="15"/>
    </row>
    <row r="511" spans="14:14" ht="13.8" x14ac:dyDescent="0.3">
      <c r="N511" s="15"/>
    </row>
    <row r="512" spans="14:14" ht="13.8" x14ac:dyDescent="0.3">
      <c r="N512" s="15"/>
    </row>
    <row r="513" spans="14:14" ht="13.8" x14ac:dyDescent="0.3">
      <c r="N513" s="15"/>
    </row>
    <row r="514" spans="14:14" ht="13.8" x14ac:dyDescent="0.3">
      <c r="N514" s="15"/>
    </row>
    <row r="515" spans="14:14" ht="13.8" x14ac:dyDescent="0.3">
      <c r="N515" s="15"/>
    </row>
    <row r="516" spans="14:14" ht="13.8" x14ac:dyDescent="0.3">
      <c r="N516" s="15"/>
    </row>
    <row r="517" spans="14:14" ht="13.8" x14ac:dyDescent="0.3">
      <c r="N517" s="15"/>
    </row>
    <row r="518" spans="14:14" ht="13.8" x14ac:dyDescent="0.3">
      <c r="N518" s="15"/>
    </row>
    <row r="519" spans="14:14" ht="13.8" x14ac:dyDescent="0.3">
      <c r="N519" s="15"/>
    </row>
    <row r="520" spans="14:14" ht="13.8" x14ac:dyDescent="0.3">
      <c r="N520" s="15"/>
    </row>
    <row r="521" spans="14:14" ht="13.8" x14ac:dyDescent="0.3">
      <c r="N521" s="15"/>
    </row>
    <row r="522" spans="14:14" ht="13.8" x14ac:dyDescent="0.3">
      <c r="N522" s="15"/>
    </row>
    <row r="523" spans="14:14" ht="13.8" x14ac:dyDescent="0.3">
      <c r="N523" s="15"/>
    </row>
    <row r="524" spans="14:14" ht="13.8" x14ac:dyDescent="0.3">
      <c r="N524" s="15"/>
    </row>
    <row r="525" spans="14:14" ht="13.8" x14ac:dyDescent="0.3">
      <c r="N525" s="15"/>
    </row>
    <row r="526" spans="14:14" ht="13.8" x14ac:dyDescent="0.3">
      <c r="N526" s="15"/>
    </row>
    <row r="527" spans="14:14" ht="13.8" x14ac:dyDescent="0.3">
      <c r="N527" s="15"/>
    </row>
    <row r="528" spans="14:14" ht="13.8" x14ac:dyDescent="0.3">
      <c r="N528" s="15"/>
    </row>
    <row r="529" spans="14:14" ht="13.8" x14ac:dyDescent="0.3">
      <c r="N529" s="15"/>
    </row>
    <row r="530" spans="14:14" ht="13.8" x14ac:dyDescent="0.3">
      <c r="N530" s="15"/>
    </row>
    <row r="531" spans="14:14" ht="13.8" x14ac:dyDescent="0.3">
      <c r="N531" s="15"/>
    </row>
    <row r="532" spans="14:14" ht="13.8" x14ac:dyDescent="0.3">
      <c r="N532" s="15"/>
    </row>
    <row r="533" spans="14:14" ht="13.8" x14ac:dyDescent="0.3">
      <c r="N533" s="15"/>
    </row>
    <row r="534" spans="14:14" ht="13.8" x14ac:dyDescent="0.3">
      <c r="N534" s="15"/>
    </row>
    <row r="535" spans="14:14" ht="13.8" x14ac:dyDescent="0.3">
      <c r="N535" s="15"/>
    </row>
    <row r="536" spans="14:14" ht="13.8" x14ac:dyDescent="0.3">
      <c r="N536" s="15"/>
    </row>
    <row r="537" spans="14:14" ht="13.8" x14ac:dyDescent="0.3">
      <c r="N537" s="15"/>
    </row>
    <row r="538" spans="14:14" ht="13.8" x14ac:dyDescent="0.3">
      <c r="N538" s="15"/>
    </row>
    <row r="539" spans="14:14" ht="13.8" x14ac:dyDescent="0.3">
      <c r="N539" s="15"/>
    </row>
    <row r="540" spans="14:14" ht="13.8" x14ac:dyDescent="0.3">
      <c r="N540" s="15"/>
    </row>
    <row r="541" spans="14:14" ht="13.8" x14ac:dyDescent="0.3">
      <c r="N541" s="15"/>
    </row>
    <row r="542" spans="14:14" ht="13.8" x14ac:dyDescent="0.3">
      <c r="N542" s="15"/>
    </row>
    <row r="543" spans="14:14" ht="13.8" x14ac:dyDescent="0.3">
      <c r="N543" s="15"/>
    </row>
    <row r="544" spans="14:14" ht="13.8" x14ac:dyDescent="0.3">
      <c r="N544" s="15"/>
    </row>
    <row r="545" spans="14:14" ht="13.8" x14ac:dyDescent="0.3">
      <c r="N545" s="15"/>
    </row>
    <row r="546" spans="14:14" ht="13.8" x14ac:dyDescent="0.3">
      <c r="N546" s="15"/>
    </row>
    <row r="547" spans="14:14" ht="13.8" x14ac:dyDescent="0.3">
      <c r="N547" s="15"/>
    </row>
    <row r="548" spans="14:14" ht="13.8" x14ac:dyDescent="0.3">
      <c r="N548" s="15"/>
    </row>
    <row r="549" spans="14:14" ht="13.8" x14ac:dyDescent="0.3">
      <c r="N549" s="15"/>
    </row>
    <row r="550" spans="14:14" ht="13.8" x14ac:dyDescent="0.3">
      <c r="N550" s="15"/>
    </row>
    <row r="551" spans="14:14" ht="13.8" x14ac:dyDescent="0.3">
      <c r="N551" s="15"/>
    </row>
    <row r="552" spans="14:14" ht="13.8" x14ac:dyDescent="0.3">
      <c r="N552" s="15"/>
    </row>
    <row r="553" spans="14:14" ht="13.8" x14ac:dyDescent="0.3">
      <c r="N553" s="15"/>
    </row>
    <row r="554" spans="14:14" ht="13.8" x14ac:dyDescent="0.3">
      <c r="N554" s="15"/>
    </row>
    <row r="555" spans="14:14" ht="13.8" x14ac:dyDescent="0.3">
      <c r="N555" s="15"/>
    </row>
    <row r="556" spans="14:14" ht="13.8" x14ac:dyDescent="0.3">
      <c r="N556" s="15"/>
    </row>
    <row r="557" spans="14:14" ht="13.8" x14ac:dyDescent="0.3">
      <c r="N557" s="15"/>
    </row>
    <row r="558" spans="14:14" ht="13.8" x14ac:dyDescent="0.3">
      <c r="N558" s="15"/>
    </row>
    <row r="559" spans="14:14" ht="13.8" x14ac:dyDescent="0.3">
      <c r="N559" s="15"/>
    </row>
    <row r="560" spans="14:14" ht="13.8" x14ac:dyDescent="0.3">
      <c r="N560" s="15"/>
    </row>
    <row r="561" spans="14:14" ht="13.8" x14ac:dyDescent="0.3">
      <c r="N561" s="15"/>
    </row>
    <row r="562" spans="14:14" ht="13.8" x14ac:dyDescent="0.3">
      <c r="N562" s="15"/>
    </row>
    <row r="563" spans="14:14" ht="13.8" x14ac:dyDescent="0.3">
      <c r="N563" s="15"/>
    </row>
    <row r="564" spans="14:14" ht="13.8" x14ac:dyDescent="0.3">
      <c r="N564" s="15"/>
    </row>
    <row r="565" spans="14:14" ht="13.8" x14ac:dyDescent="0.3">
      <c r="N565" s="15"/>
    </row>
    <row r="566" spans="14:14" ht="13.8" x14ac:dyDescent="0.3">
      <c r="N566" s="15"/>
    </row>
    <row r="567" spans="14:14" ht="13.8" x14ac:dyDescent="0.3">
      <c r="N567" s="15"/>
    </row>
    <row r="568" spans="14:14" ht="13.8" x14ac:dyDescent="0.3">
      <c r="N568" s="15"/>
    </row>
    <row r="569" spans="14:14" ht="13.8" x14ac:dyDescent="0.3">
      <c r="N569" s="15"/>
    </row>
    <row r="570" spans="14:14" ht="13.8" x14ac:dyDescent="0.3">
      <c r="N570" s="15"/>
    </row>
    <row r="571" spans="14:14" ht="13.8" x14ac:dyDescent="0.3">
      <c r="N571" s="15"/>
    </row>
    <row r="572" spans="14:14" ht="13.8" x14ac:dyDescent="0.3">
      <c r="N572" s="15"/>
    </row>
    <row r="573" spans="14:14" ht="13.8" x14ac:dyDescent="0.3">
      <c r="N573" s="15"/>
    </row>
    <row r="574" spans="14:14" ht="13.8" x14ac:dyDescent="0.3">
      <c r="N574" s="15"/>
    </row>
    <row r="575" spans="14:14" ht="13.8" x14ac:dyDescent="0.3">
      <c r="N575" s="15"/>
    </row>
    <row r="576" spans="14:14" ht="13.8" x14ac:dyDescent="0.3">
      <c r="N576" s="15"/>
    </row>
    <row r="577" spans="14:14" ht="13.8" x14ac:dyDescent="0.3">
      <c r="N577" s="15"/>
    </row>
    <row r="578" spans="14:14" ht="13.8" x14ac:dyDescent="0.3">
      <c r="N578" s="15"/>
    </row>
    <row r="579" spans="14:14" ht="13.8" x14ac:dyDescent="0.3">
      <c r="N579" s="15"/>
    </row>
    <row r="580" spans="14:14" ht="13.8" x14ac:dyDescent="0.3">
      <c r="N580" s="15"/>
    </row>
    <row r="581" spans="14:14" ht="13.8" x14ac:dyDescent="0.3">
      <c r="N581" s="15"/>
    </row>
    <row r="582" spans="14:14" ht="13.8" x14ac:dyDescent="0.3">
      <c r="N582" s="15"/>
    </row>
    <row r="583" spans="14:14" ht="13.8" x14ac:dyDescent="0.3">
      <c r="N583" s="15"/>
    </row>
    <row r="584" spans="14:14" ht="13.8" x14ac:dyDescent="0.3">
      <c r="N584" s="15"/>
    </row>
    <row r="585" spans="14:14" ht="13.8" x14ac:dyDescent="0.3">
      <c r="N585" s="15"/>
    </row>
    <row r="586" spans="14:14" ht="13.8" x14ac:dyDescent="0.3">
      <c r="N586" s="15"/>
    </row>
    <row r="587" spans="14:14" ht="13.8" x14ac:dyDescent="0.3">
      <c r="N587" s="15"/>
    </row>
    <row r="588" spans="14:14" ht="13.8" x14ac:dyDescent="0.3">
      <c r="N588" s="15"/>
    </row>
    <row r="589" spans="14:14" ht="13.8" x14ac:dyDescent="0.3">
      <c r="N589" s="15"/>
    </row>
    <row r="590" spans="14:14" ht="13.8" x14ac:dyDescent="0.3">
      <c r="N590" s="15"/>
    </row>
    <row r="591" spans="14:14" ht="13.8" x14ac:dyDescent="0.3">
      <c r="N591" s="15"/>
    </row>
    <row r="592" spans="14:14" ht="13.8" x14ac:dyDescent="0.3">
      <c r="N592" s="15"/>
    </row>
    <row r="593" spans="14:14" ht="13.8" x14ac:dyDescent="0.3">
      <c r="N593" s="15"/>
    </row>
    <row r="594" spans="14:14" ht="13.8" x14ac:dyDescent="0.3">
      <c r="N594" s="15"/>
    </row>
    <row r="595" spans="14:14" ht="13.8" x14ac:dyDescent="0.3">
      <c r="N595" s="15"/>
    </row>
    <row r="596" spans="14:14" ht="13.8" x14ac:dyDescent="0.3">
      <c r="N596" s="15"/>
    </row>
    <row r="597" spans="14:14" ht="13.8" x14ac:dyDescent="0.3">
      <c r="N597" s="15"/>
    </row>
    <row r="598" spans="14:14" ht="13.8" x14ac:dyDescent="0.3">
      <c r="N598" s="15"/>
    </row>
    <row r="599" spans="14:14" ht="13.8" x14ac:dyDescent="0.3">
      <c r="N599" s="15"/>
    </row>
    <row r="600" spans="14:14" ht="13.8" x14ac:dyDescent="0.3">
      <c r="N600" s="15"/>
    </row>
    <row r="601" spans="14:14" ht="13.8" x14ac:dyDescent="0.3">
      <c r="N601" s="15"/>
    </row>
    <row r="602" spans="14:14" ht="13.8" x14ac:dyDescent="0.3">
      <c r="N602" s="15"/>
    </row>
    <row r="603" spans="14:14" ht="13.8" x14ac:dyDescent="0.3">
      <c r="N603" s="15"/>
    </row>
    <row r="604" spans="14:14" ht="13.8" x14ac:dyDescent="0.3">
      <c r="N604" s="15"/>
    </row>
    <row r="605" spans="14:14" ht="13.8" x14ac:dyDescent="0.3">
      <c r="N605" s="15"/>
    </row>
    <row r="606" spans="14:14" ht="13.8" x14ac:dyDescent="0.3">
      <c r="N606" s="15"/>
    </row>
    <row r="607" spans="14:14" ht="13.8" x14ac:dyDescent="0.3">
      <c r="N607" s="15"/>
    </row>
    <row r="608" spans="14:14" ht="13.8" x14ac:dyDescent="0.3">
      <c r="N608" s="15"/>
    </row>
    <row r="609" spans="14:14" ht="13.8" x14ac:dyDescent="0.3">
      <c r="N609" s="15"/>
    </row>
    <row r="610" spans="14:14" ht="13.8" x14ac:dyDescent="0.3">
      <c r="N610" s="15"/>
    </row>
    <row r="611" spans="14:14" ht="13.8" x14ac:dyDescent="0.3">
      <c r="N611" s="15"/>
    </row>
    <row r="612" spans="14:14" ht="13.8" x14ac:dyDescent="0.3">
      <c r="N612" s="15"/>
    </row>
    <row r="613" spans="14:14" ht="13.8" x14ac:dyDescent="0.3">
      <c r="N613" s="15"/>
    </row>
    <row r="614" spans="14:14" ht="13.8" x14ac:dyDescent="0.3">
      <c r="N614" s="15"/>
    </row>
    <row r="615" spans="14:14" ht="13.8" x14ac:dyDescent="0.3">
      <c r="N615" s="15"/>
    </row>
    <row r="616" spans="14:14" ht="13.8" x14ac:dyDescent="0.3">
      <c r="N616" s="15"/>
    </row>
    <row r="617" spans="14:14" ht="13.8" x14ac:dyDescent="0.3">
      <c r="N617" s="15"/>
    </row>
    <row r="618" spans="14:14" ht="13.8" x14ac:dyDescent="0.3">
      <c r="N618" s="15"/>
    </row>
    <row r="619" spans="14:14" ht="13.8" x14ac:dyDescent="0.3">
      <c r="N619" s="15"/>
    </row>
    <row r="620" spans="14:14" ht="13.8" x14ac:dyDescent="0.3">
      <c r="N620" s="15"/>
    </row>
    <row r="621" spans="14:14" ht="13.8" x14ac:dyDescent="0.3">
      <c r="N621" s="15"/>
    </row>
    <row r="622" spans="14:14" ht="13.8" x14ac:dyDescent="0.3">
      <c r="N622" s="15"/>
    </row>
    <row r="623" spans="14:14" ht="13.8" x14ac:dyDescent="0.3">
      <c r="N623" s="15"/>
    </row>
    <row r="624" spans="14:14" ht="13.8" x14ac:dyDescent="0.3">
      <c r="N624" s="15"/>
    </row>
    <row r="625" spans="14:14" ht="13.8" x14ac:dyDescent="0.3">
      <c r="N625" s="15"/>
    </row>
    <row r="626" spans="14:14" ht="13.8" x14ac:dyDescent="0.3">
      <c r="N626" s="15"/>
    </row>
    <row r="627" spans="14:14" ht="13.8" x14ac:dyDescent="0.3">
      <c r="N627" s="15"/>
    </row>
    <row r="628" spans="14:14" ht="13.8" x14ac:dyDescent="0.3">
      <c r="N628" s="15"/>
    </row>
    <row r="629" spans="14:14" ht="13.8" x14ac:dyDescent="0.3">
      <c r="N629" s="15"/>
    </row>
    <row r="630" spans="14:14" ht="13.8" x14ac:dyDescent="0.3">
      <c r="N630" s="15"/>
    </row>
    <row r="631" spans="14:14" ht="13.8" x14ac:dyDescent="0.3">
      <c r="N631" s="15"/>
    </row>
    <row r="632" spans="14:14" ht="13.8" x14ac:dyDescent="0.3">
      <c r="N632" s="15"/>
    </row>
    <row r="633" spans="14:14" ht="13.8" x14ac:dyDescent="0.3">
      <c r="N633" s="15"/>
    </row>
    <row r="634" spans="14:14" ht="13.8" x14ac:dyDescent="0.3">
      <c r="N634" s="15"/>
    </row>
    <row r="635" spans="14:14" ht="13.8" x14ac:dyDescent="0.3">
      <c r="N635" s="15"/>
    </row>
    <row r="636" spans="14:14" ht="13.8" x14ac:dyDescent="0.3">
      <c r="N636" s="15"/>
    </row>
    <row r="637" spans="14:14" ht="13.8" x14ac:dyDescent="0.3">
      <c r="N637" s="15"/>
    </row>
    <row r="638" spans="14:14" ht="13.8" x14ac:dyDescent="0.3">
      <c r="N638" s="15"/>
    </row>
    <row r="639" spans="14:14" ht="13.8" x14ac:dyDescent="0.3">
      <c r="N639" s="15"/>
    </row>
    <row r="640" spans="14:14" ht="13.8" x14ac:dyDescent="0.3">
      <c r="N640" s="15"/>
    </row>
    <row r="641" spans="14:14" ht="13.8" x14ac:dyDescent="0.3">
      <c r="N641" s="15"/>
    </row>
    <row r="642" spans="14:14" ht="13.8" x14ac:dyDescent="0.3">
      <c r="N642" s="15"/>
    </row>
    <row r="643" spans="14:14" ht="13.8" x14ac:dyDescent="0.3">
      <c r="N643" s="15"/>
    </row>
    <row r="644" spans="14:14" ht="13.8" x14ac:dyDescent="0.3">
      <c r="N644" s="15"/>
    </row>
    <row r="645" spans="14:14" ht="13.8" x14ac:dyDescent="0.3">
      <c r="N645" s="15"/>
    </row>
    <row r="646" spans="14:14" ht="13.8" x14ac:dyDescent="0.3">
      <c r="N646" s="15"/>
    </row>
    <row r="647" spans="14:14" ht="13.8" x14ac:dyDescent="0.3">
      <c r="N647" s="15"/>
    </row>
    <row r="648" spans="14:14" ht="13.8" x14ac:dyDescent="0.3">
      <c r="N648" s="15"/>
    </row>
    <row r="649" spans="14:14" ht="13.8" x14ac:dyDescent="0.3">
      <c r="N649" s="15"/>
    </row>
    <row r="650" spans="14:14" ht="13.8" x14ac:dyDescent="0.3">
      <c r="N650" s="15"/>
    </row>
    <row r="651" spans="14:14" ht="13.8" x14ac:dyDescent="0.3">
      <c r="N651" s="15"/>
    </row>
    <row r="652" spans="14:14" ht="13.8" x14ac:dyDescent="0.3">
      <c r="N652" s="15"/>
    </row>
    <row r="653" spans="14:14" ht="13.8" x14ac:dyDescent="0.3">
      <c r="N653" s="15"/>
    </row>
    <row r="654" spans="14:14" ht="13.8" x14ac:dyDescent="0.3">
      <c r="N654" s="15"/>
    </row>
    <row r="655" spans="14:14" ht="13.8" x14ac:dyDescent="0.3">
      <c r="N655" s="15"/>
    </row>
    <row r="656" spans="14:14" ht="13.8" x14ac:dyDescent="0.3">
      <c r="N656" s="15"/>
    </row>
    <row r="657" spans="14:14" ht="13.8" x14ac:dyDescent="0.3">
      <c r="N657" s="15"/>
    </row>
    <row r="658" spans="14:14" ht="13.8" x14ac:dyDescent="0.3">
      <c r="N658" s="15"/>
    </row>
    <row r="659" spans="14:14" ht="13.8" x14ac:dyDescent="0.3">
      <c r="N659" s="15"/>
    </row>
    <row r="660" spans="14:14" ht="13.8" x14ac:dyDescent="0.3">
      <c r="N660" s="15"/>
    </row>
    <row r="661" spans="14:14" ht="13.8" x14ac:dyDescent="0.3">
      <c r="N661" s="15"/>
    </row>
    <row r="662" spans="14:14" ht="13.8" x14ac:dyDescent="0.3">
      <c r="N662" s="15"/>
    </row>
    <row r="663" spans="14:14" ht="13.8" x14ac:dyDescent="0.3">
      <c r="N663" s="15"/>
    </row>
    <row r="664" spans="14:14" ht="13.8" x14ac:dyDescent="0.3">
      <c r="N664" s="15"/>
    </row>
    <row r="665" spans="14:14" ht="13.8" x14ac:dyDescent="0.3">
      <c r="N665" s="15"/>
    </row>
    <row r="666" spans="14:14" ht="13.8" x14ac:dyDescent="0.3">
      <c r="N666" s="15"/>
    </row>
    <row r="667" spans="14:14" ht="13.8" x14ac:dyDescent="0.3">
      <c r="N667" s="15"/>
    </row>
    <row r="668" spans="14:14" ht="13.8" x14ac:dyDescent="0.3">
      <c r="N668" s="15"/>
    </row>
    <row r="669" spans="14:14" ht="13.8" x14ac:dyDescent="0.3">
      <c r="N669" s="15"/>
    </row>
    <row r="670" spans="14:14" ht="13.8" x14ac:dyDescent="0.3">
      <c r="N670" s="15"/>
    </row>
    <row r="671" spans="14:14" ht="13.8" x14ac:dyDescent="0.3">
      <c r="N671" s="15"/>
    </row>
    <row r="672" spans="14:14" ht="13.8" x14ac:dyDescent="0.3">
      <c r="N672" s="15"/>
    </row>
    <row r="673" spans="14:14" ht="13.8" x14ac:dyDescent="0.3">
      <c r="N673" s="15"/>
    </row>
    <row r="674" spans="14:14" ht="13.8" x14ac:dyDescent="0.3">
      <c r="N674" s="15"/>
    </row>
    <row r="675" spans="14:14" ht="13.8" x14ac:dyDescent="0.3">
      <c r="N675" s="15"/>
    </row>
    <row r="676" spans="14:14" ht="13.8" x14ac:dyDescent="0.3">
      <c r="N676" s="15"/>
    </row>
    <row r="677" spans="14:14" ht="13.8" x14ac:dyDescent="0.3">
      <c r="N677" s="15"/>
    </row>
    <row r="678" spans="14:14" ht="13.8" x14ac:dyDescent="0.3">
      <c r="N678" s="15"/>
    </row>
    <row r="679" spans="14:14" ht="13.8" x14ac:dyDescent="0.3">
      <c r="N679" s="15"/>
    </row>
    <row r="680" spans="14:14" ht="13.8" x14ac:dyDescent="0.3">
      <c r="N680" s="15"/>
    </row>
    <row r="681" spans="14:14" ht="13.8" x14ac:dyDescent="0.3">
      <c r="N681" s="15"/>
    </row>
    <row r="682" spans="14:14" ht="13.8" x14ac:dyDescent="0.3">
      <c r="N682" s="15"/>
    </row>
    <row r="683" spans="14:14" ht="13.8" x14ac:dyDescent="0.3">
      <c r="N683" s="15"/>
    </row>
    <row r="684" spans="14:14" ht="13.8" x14ac:dyDescent="0.3">
      <c r="N684" s="15"/>
    </row>
    <row r="685" spans="14:14" ht="13.8" x14ac:dyDescent="0.3">
      <c r="N685" s="15"/>
    </row>
    <row r="686" spans="14:14" ht="13.8" x14ac:dyDescent="0.3">
      <c r="N686" s="15"/>
    </row>
    <row r="687" spans="14:14" ht="13.8" x14ac:dyDescent="0.3">
      <c r="N687" s="15"/>
    </row>
    <row r="688" spans="14:14" ht="13.8" x14ac:dyDescent="0.3">
      <c r="N688" s="15"/>
    </row>
    <row r="689" spans="14:14" ht="13.8" x14ac:dyDescent="0.3">
      <c r="N689" s="15"/>
    </row>
    <row r="690" spans="14:14" ht="13.8" x14ac:dyDescent="0.3">
      <c r="N690" s="15"/>
    </row>
    <row r="691" spans="14:14" ht="13.8" x14ac:dyDescent="0.3">
      <c r="N691" s="15"/>
    </row>
    <row r="692" spans="14:14" ht="13.8" x14ac:dyDescent="0.3">
      <c r="N692" s="15"/>
    </row>
    <row r="693" spans="14:14" ht="13.8" x14ac:dyDescent="0.3">
      <c r="N693" s="15"/>
    </row>
    <row r="694" spans="14:14" ht="13.8" x14ac:dyDescent="0.3">
      <c r="N694" s="15"/>
    </row>
    <row r="695" spans="14:14" ht="13.8" x14ac:dyDescent="0.3">
      <c r="N695" s="15"/>
    </row>
    <row r="696" spans="14:14" ht="13.8" x14ac:dyDescent="0.3">
      <c r="N696" s="15"/>
    </row>
    <row r="697" spans="14:14" ht="13.8" x14ac:dyDescent="0.3">
      <c r="N697" s="15"/>
    </row>
    <row r="698" spans="14:14" ht="13.8" x14ac:dyDescent="0.3">
      <c r="N698" s="15"/>
    </row>
    <row r="699" spans="14:14" ht="13.8" x14ac:dyDescent="0.3">
      <c r="N699" s="15"/>
    </row>
    <row r="700" spans="14:14" ht="13.8" x14ac:dyDescent="0.3">
      <c r="N700" s="15"/>
    </row>
    <row r="701" spans="14:14" ht="13.8" x14ac:dyDescent="0.3">
      <c r="N701" s="15"/>
    </row>
    <row r="702" spans="14:14" ht="13.8" x14ac:dyDescent="0.3">
      <c r="N702" s="15"/>
    </row>
    <row r="703" spans="14:14" ht="13.8" x14ac:dyDescent="0.3">
      <c r="N703" s="15"/>
    </row>
    <row r="704" spans="14:14" ht="13.8" x14ac:dyDescent="0.3">
      <c r="N704" s="15"/>
    </row>
    <row r="705" spans="14:14" ht="13.8" x14ac:dyDescent="0.3">
      <c r="N705" s="15"/>
    </row>
    <row r="706" spans="14:14" ht="13.8" x14ac:dyDescent="0.3">
      <c r="N706" s="15"/>
    </row>
    <row r="707" spans="14:14" ht="13.8" x14ac:dyDescent="0.3">
      <c r="N707" s="15"/>
    </row>
    <row r="708" spans="14:14" ht="13.8" x14ac:dyDescent="0.3">
      <c r="N708" s="15"/>
    </row>
    <row r="709" spans="14:14" ht="13.8" x14ac:dyDescent="0.3">
      <c r="N709" s="15"/>
    </row>
    <row r="710" spans="14:14" ht="13.8" x14ac:dyDescent="0.3">
      <c r="N710" s="15"/>
    </row>
    <row r="711" spans="14:14" ht="13.8" x14ac:dyDescent="0.3">
      <c r="N711" s="15"/>
    </row>
    <row r="712" spans="14:14" ht="13.8" x14ac:dyDescent="0.3">
      <c r="N712" s="15"/>
    </row>
    <row r="713" spans="14:14" ht="13.8" x14ac:dyDescent="0.3">
      <c r="N713" s="15"/>
    </row>
    <row r="714" spans="14:14" ht="13.8" x14ac:dyDescent="0.3">
      <c r="N714" s="15"/>
    </row>
    <row r="715" spans="14:14" ht="13.8" x14ac:dyDescent="0.3">
      <c r="N715" s="15"/>
    </row>
    <row r="716" spans="14:14" ht="13.8" x14ac:dyDescent="0.3">
      <c r="N716" s="15"/>
    </row>
    <row r="717" spans="14:14" ht="13.8" x14ac:dyDescent="0.3">
      <c r="N717" s="15"/>
    </row>
    <row r="718" spans="14:14" ht="13.8" x14ac:dyDescent="0.3">
      <c r="N718" s="15"/>
    </row>
    <row r="719" spans="14:14" ht="13.8" x14ac:dyDescent="0.3">
      <c r="N719" s="15"/>
    </row>
    <row r="720" spans="14:14" ht="13.8" x14ac:dyDescent="0.3">
      <c r="N720" s="15"/>
    </row>
    <row r="721" spans="14:14" ht="13.8" x14ac:dyDescent="0.3">
      <c r="N721" s="15"/>
    </row>
    <row r="722" spans="14:14" ht="13.8" x14ac:dyDescent="0.3">
      <c r="N722" s="15"/>
    </row>
    <row r="723" spans="14:14" ht="13.8" x14ac:dyDescent="0.3">
      <c r="N723" s="15"/>
    </row>
    <row r="724" spans="14:14" ht="13.8" x14ac:dyDescent="0.3">
      <c r="N724" s="15"/>
    </row>
    <row r="725" spans="14:14" ht="13.8" x14ac:dyDescent="0.3">
      <c r="N725" s="15"/>
    </row>
    <row r="726" spans="14:14" ht="13.8" x14ac:dyDescent="0.3">
      <c r="N726" s="15"/>
    </row>
    <row r="727" spans="14:14" ht="13.8" x14ac:dyDescent="0.3">
      <c r="N727" s="15"/>
    </row>
    <row r="728" spans="14:14" ht="13.8" x14ac:dyDescent="0.3">
      <c r="N728" s="15"/>
    </row>
    <row r="729" spans="14:14" ht="13.8" x14ac:dyDescent="0.3">
      <c r="N729" s="15"/>
    </row>
    <row r="730" spans="14:14" ht="13.8" x14ac:dyDescent="0.3">
      <c r="N730" s="15"/>
    </row>
    <row r="731" spans="14:14" ht="13.8" x14ac:dyDescent="0.3">
      <c r="N731" s="15"/>
    </row>
    <row r="732" spans="14:14" ht="13.8" x14ac:dyDescent="0.3">
      <c r="N732" s="15"/>
    </row>
    <row r="733" spans="14:14" ht="13.8" x14ac:dyDescent="0.3">
      <c r="N733" s="15"/>
    </row>
    <row r="734" spans="14:14" ht="13.8" x14ac:dyDescent="0.3">
      <c r="N734" s="15"/>
    </row>
    <row r="735" spans="14:14" ht="13.8" x14ac:dyDescent="0.3">
      <c r="N735" s="15"/>
    </row>
    <row r="736" spans="14:14" ht="13.8" x14ac:dyDescent="0.3">
      <c r="N736" s="15"/>
    </row>
    <row r="737" spans="14:14" ht="13.8" x14ac:dyDescent="0.3">
      <c r="N737" s="15"/>
    </row>
    <row r="738" spans="14:14" ht="13.8" x14ac:dyDescent="0.3">
      <c r="N738" s="15"/>
    </row>
    <row r="739" spans="14:14" ht="13.8" x14ac:dyDescent="0.3">
      <c r="N739" s="15"/>
    </row>
    <row r="740" spans="14:14" ht="13.8" x14ac:dyDescent="0.3">
      <c r="N740" s="15"/>
    </row>
    <row r="741" spans="14:14" ht="13.8" x14ac:dyDescent="0.3">
      <c r="N741" s="15"/>
    </row>
    <row r="742" spans="14:14" ht="13.8" x14ac:dyDescent="0.3">
      <c r="N742" s="15"/>
    </row>
    <row r="743" spans="14:14" ht="13.8" x14ac:dyDescent="0.3">
      <c r="N743" s="15"/>
    </row>
    <row r="744" spans="14:14" ht="13.8" x14ac:dyDescent="0.3">
      <c r="N744" s="15"/>
    </row>
    <row r="745" spans="14:14" ht="13.8" x14ac:dyDescent="0.3">
      <c r="N745" s="15"/>
    </row>
    <row r="746" spans="14:14" ht="13.8" x14ac:dyDescent="0.3">
      <c r="N746" s="15"/>
    </row>
    <row r="747" spans="14:14" ht="13.8" x14ac:dyDescent="0.3">
      <c r="N747" s="15"/>
    </row>
    <row r="748" spans="14:14" ht="13.8" x14ac:dyDescent="0.3">
      <c r="N748" s="15"/>
    </row>
    <row r="749" spans="14:14" ht="13.8" x14ac:dyDescent="0.3">
      <c r="N749" s="15"/>
    </row>
    <row r="750" spans="14:14" ht="13.8" x14ac:dyDescent="0.3">
      <c r="N750" s="15"/>
    </row>
    <row r="751" spans="14:14" ht="13.8" x14ac:dyDescent="0.3">
      <c r="N751" s="15"/>
    </row>
    <row r="752" spans="14:14" ht="13.8" x14ac:dyDescent="0.3">
      <c r="N752" s="15"/>
    </row>
    <row r="753" spans="14:14" ht="13.8" x14ac:dyDescent="0.3">
      <c r="N753" s="15"/>
    </row>
    <row r="754" spans="14:14" ht="13.8" x14ac:dyDescent="0.3">
      <c r="N754" s="15"/>
    </row>
    <row r="755" spans="14:14" ht="13.8" x14ac:dyDescent="0.3">
      <c r="N755" s="15"/>
    </row>
    <row r="756" spans="14:14" ht="13.8" x14ac:dyDescent="0.3">
      <c r="N756" s="15"/>
    </row>
    <row r="757" spans="14:14" ht="13.8" x14ac:dyDescent="0.3">
      <c r="N757" s="15"/>
    </row>
    <row r="758" spans="14:14" ht="13.8" x14ac:dyDescent="0.3">
      <c r="N758" s="15"/>
    </row>
    <row r="759" spans="14:14" ht="13.8" x14ac:dyDescent="0.3">
      <c r="N759" s="15"/>
    </row>
    <row r="760" spans="14:14" ht="13.8" x14ac:dyDescent="0.3">
      <c r="N760" s="15"/>
    </row>
    <row r="761" spans="14:14" ht="13.8" x14ac:dyDescent="0.3">
      <c r="N761" s="15"/>
    </row>
    <row r="762" spans="14:14" ht="13.8" x14ac:dyDescent="0.3">
      <c r="N762" s="15"/>
    </row>
    <row r="763" spans="14:14" ht="13.8" x14ac:dyDescent="0.3">
      <c r="N763" s="15"/>
    </row>
    <row r="764" spans="14:14" ht="13.8" x14ac:dyDescent="0.3">
      <c r="N764" s="15"/>
    </row>
    <row r="765" spans="14:14" ht="13.8" x14ac:dyDescent="0.3">
      <c r="N765" s="15"/>
    </row>
    <row r="766" spans="14:14" ht="13.8" x14ac:dyDescent="0.3">
      <c r="N766" s="15"/>
    </row>
    <row r="767" spans="14:14" ht="13.8" x14ac:dyDescent="0.3">
      <c r="N767" s="15"/>
    </row>
    <row r="768" spans="14:14" ht="13.8" x14ac:dyDescent="0.3">
      <c r="N768" s="15"/>
    </row>
    <row r="769" spans="14:14" ht="13.8" x14ac:dyDescent="0.3">
      <c r="N769" s="15"/>
    </row>
    <row r="770" spans="14:14" ht="13.8" x14ac:dyDescent="0.3">
      <c r="N770" s="15"/>
    </row>
    <row r="771" spans="14:14" ht="13.8" x14ac:dyDescent="0.3">
      <c r="N771" s="15"/>
    </row>
    <row r="772" spans="14:14" ht="13.8" x14ac:dyDescent="0.3">
      <c r="N772" s="15"/>
    </row>
    <row r="773" spans="14:14" ht="13.8" x14ac:dyDescent="0.3">
      <c r="N773" s="15"/>
    </row>
    <row r="774" spans="14:14" ht="13.8" x14ac:dyDescent="0.3">
      <c r="N774" s="15"/>
    </row>
    <row r="775" spans="14:14" ht="13.8" x14ac:dyDescent="0.3">
      <c r="N775" s="15"/>
    </row>
    <row r="776" spans="14:14" ht="13.8" x14ac:dyDescent="0.3">
      <c r="N776" s="15"/>
    </row>
    <row r="777" spans="14:14" ht="13.8" x14ac:dyDescent="0.3">
      <c r="N777" s="15"/>
    </row>
    <row r="778" spans="14:14" ht="13.8" x14ac:dyDescent="0.3">
      <c r="N778" s="15"/>
    </row>
    <row r="779" spans="14:14" ht="13.8" x14ac:dyDescent="0.3">
      <c r="N779" s="15"/>
    </row>
    <row r="780" spans="14:14" ht="13.8" x14ac:dyDescent="0.3">
      <c r="N780" s="15"/>
    </row>
    <row r="781" spans="14:14" ht="13.8" x14ac:dyDescent="0.3">
      <c r="N781" s="15"/>
    </row>
    <row r="782" spans="14:14" ht="13.8" x14ac:dyDescent="0.3">
      <c r="N782" s="15"/>
    </row>
    <row r="783" spans="14:14" ht="13.8" x14ac:dyDescent="0.3">
      <c r="N783" s="15"/>
    </row>
    <row r="784" spans="14:14" ht="13.8" x14ac:dyDescent="0.3">
      <c r="N784" s="15"/>
    </row>
    <row r="785" spans="14:14" ht="13.8" x14ac:dyDescent="0.3">
      <c r="N785" s="15"/>
    </row>
    <row r="786" spans="14:14" ht="13.8" x14ac:dyDescent="0.3">
      <c r="N786" s="15"/>
    </row>
    <row r="787" spans="14:14" ht="13.8" x14ac:dyDescent="0.3">
      <c r="N787" s="15"/>
    </row>
    <row r="788" spans="14:14" ht="13.8" x14ac:dyDescent="0.3">
      <c r="N788" s="15"/>
    </row>
    <row r="789" spans="14:14" ht="13.8" x14ac:dyDescent="0.3">
      <c r="N789" s="15"/>
    </row>
    <row r="790" spans="14:14" ht="13.8" x14ac:dyDescent="0.3">
      <c r="N790" s="15"/>
    </row>
    <row r="791" spans="14:14" ht="13.8" x14ac:dyDescent="0.3">
      <c r="N791" s="15"/>
    </row>
    <row r="792" spans="14:14" ht="13.8" x14ac:dyDescent="0.3">
      <c r="N792" s="15"/>
    </row>
    <row r="793" spans="14:14" ht="13.8" x14ac:dyDescent="0.3">
      <c r="N793" s="15"/>
    </row>
    <row r="794" spans="14:14" ht="13.8" x14ac:dyDescent="0.3">
      <c r="N794" s="15"/>
    </row>
    <row r="795" spans="14:14" ht="13.8" x14ac:dyDescent="0.3">
      <c r="N795" s="15"/>
    </row>
    <row r="796" spans="14:14" ht="13.8" x14ac:dyDescent="0.3">
      <c r="N796" s="15"/>
    </row>
    <row r="797" spans="14:14" ht="13.8" x14ac:dyDescent="0.3">
      <c r="N797" s="15"/>
    </row>
    <row r="798" spans="14:14" ht="13.8" x14ac:dyDescent="0.3">
      <c r="N798" s="15"/>
    </row>
    <row r="799" spans="14:14" ht="13.8" x14ac:dyDescent="0.3">
      <c r="N799" s="15"/>
    </row>
    <row r="800" spans="14:14" ht="13.8" x14ac:dyDescent="0.3">
      <c r="N800" s="15"/>
    </row>
    <row r="801" spans="14:14" ht="13.8" x14ac:dyDescent="0.3">
      <c r="N801" s="15"/>
    </row>
    <row r="802" spans="14:14" ht="13.8" x14ac:dyDescent="0.3">
      <c r="N802" s="15"/>
    </row>
    <row r="803" spans="14:14" ht="13.8" x14ac:dyDescent="0.3">
      <c r="N803" s="15"/>
    </row>
    <row r="804" spans="14:14" ht="13.8" x14ac:dyDescent="0.3">
      <c r="N804" s="15"/>
    </row>
    <row r="805" spans="14:14" ht="13.8" x14ac:dyDescent="0.3">
      <c r="N805" s="15"/>
    </row>
    <row r="806" spans="14:14" ht="13.8" x14ac:dyDescent="0.3">
      <c r="N806" s="15"/>
    </row>
    <row r="807" spans="14:14" ht="13.8" x14ac:dyDescent="0.3">
      <c r="N807" s="15"/>
    </row>
    <row r="808" spans="14:14" ht="13.8" x14ac:dyDescent="0.3">
      <c r="N808" s="15"/>
    </row>
    <row r="809" spans="14:14" ht="13.8" x14ac:dyDescent="0.3">
      <c r="N809" s="15"/>
    </row>
    <row r="810" spans="14:14" ht="13.8" x14ac:dyDescent="0.3">
      <c r="N810" s="15"/>
    </row>
    <row r="811" spans="14:14" ht="13.8" x14ac:dyDescent="0.3">
      <c r="N811" s="15"/>
    </row>
    <row r="812" spans="14:14" ht="13.8" x14ac:dyDescent="0.3">
      <c r="N812" s="15"/>
    </row>
    <row r="813" spans="14:14" ht="13.8" x14ac:dyDescent="0.3">
      <c r="N813" s="15"/>
    </row>
    <row r="814" spans="14:14" ht="13.8" x14ac:dyDescent="0.3">
      <c r="N814" s="15"/>
    </row>
    <row r="815" spans="14:14" ht="13.8" x14ac:dyDescent="0.3">
      <c r="N815" s="15"/>
    </row>
    <row r="816" spans="14:14" ht="13.8" x14ac:dyDescent="0.3">
      <c r="N816" s="15"/>
    </row>
    <row r="817" spans="14:14" ht="13.8" x14ac:dyDescent="0.3">
      <c r="N817" s="15"/>
    </row>
    <row r="818" spans="14:14" ht="13.8" x14ac:dyDescent="0.3">
      <c r="N818" s="15"/>
    </row>
    <row r="819" spans="14:14" ht="13.8" x14ac:dyDescent="0.3">
      <c r="N819" s="15"/>
    </row>
    <row r="820" spans="14:14" ht="13.8" x14ac:dyDescent="0.3">
      <c r="N820" s="15"/>
    </row>
    <row r="821" spans="14:14" ht="13.8" x14ac:dyDescent="0.3">
      <c r="N821" s="15"/>
    </row>
    <row r="822" spans="14:14" ht="13.8" x14ac:dyDescent="0.3">
      <c r="N822" s="15"/>
    </row>
    <row r="823" spans="14:14" ht="13.8" x14ac:dyDescent="0.3">
      <c r="N823" s="15"/>
    </row>
    <row r="824" spans="14:14" ht="13.8" x14ac:dyDescent="0.3">
      <c r="N824" s="15"/>
    </row>
    <row r="825" spans="14:14" ht="13.8" x14ac:dyDescent="0.3">
      <c r="N825" s="15"/>
    </row>
    <row r="826" spans="14:14" ht="13.8" x14ac:dyDescent="0.3">
      <c r="N826" s="15"/>
    </row>
    <row r="827" spans="14:14" ht="13.8" x14ac:dyDescent="0.3">
      <c r="N827" s="15"/>
    </row>
    <row r="828" spans="14:14" ht="13.8" x14ac:dyDescent="0.3">
      <c r="N828" s="15"/>
    </row>
    <row r="829" spans="14:14" ht="13.8" x14ac:dyDescent="0.3">
      <c r="N829" s="15"/>
    </row>
    <row r="830" spans="14:14" ht="13.8" x14ac:dyDescent="0.3">
      <c r="N830" s="15"/>
    </row>
    <row r="831" spans="14:14" ht="13.8" x14ac:dyDescent="0.3">
      <c r="N831" s="15"/>
    </row>
  </sheetData>
  <mergeCells count="28">
    <mergeCell ref="A35:H35"/>
    <mergeCell ref="A36:H36"/>
    <mergeCell ref="A47:E47"/>
    <mergeCell ref="A49:C49"/>
    <mergeCell ref="F50:H50"/>
    <mergeCell ref="A19:E19"/>
    <mergeCell ref="A21:C21"/>
    <mergeCell ref="F22:H22"/>
    <mergeCell ref="A33:E33"/>
    <mergeCell ref="A34:H34"/>
    <mergeCell ref="A29:H29"/>
    <mergeCell ref="A30:H30"/>
    <mergeCell ref="A31:E31"/>
    <mergeCell ref="F31:H31"/>
    <mergeCell ref="A32:E32"/>
    <mergeCell ref="F32:H32"/>
    <mergeCell ref="F33:H33"/>
    <mergeCell ref="F5:H5"/>
    <mergeCell ref="A5:E5"/>
    <mergeCell ref="A6:H6"/>
    <mergeCell ref="A7:H7"/>
    <mergeCell ref="A8:H8"/>
    <mergeCell ref="A1:H1"/>
    <mergeCell ref="A2:H2"/>
    <mergeCell ref="A3:E3"/>
    <mergeCell ref="F3:H3"/>
    <mergeCell ref="A4:E4"/>
    <mergeCell ref="F4:H4"/>
  </mergeCells>
  <printOptions horizontalCentered="1"/>
  <pageMargins left="0.25" right="0.25" top="0.75" bottom="0.75" header="0" footer="0"/>
  <pageSetup paperSize="9" fitToHeight="0" pageOrder="overThenDown"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pageSetUpPr fitToPage="1"/>
  </sheetPr>
  <dimension ref="A1:Y917"/>
  <sheetViews>
    <sheetView workbookViewId="0"/>
  </sheetViews>
  <sheetFormatPr defaultColWidth="12.5546875" defaultRowHeight="15.75" customHeight="1" x14ac:dyDescent="0.25"/>
  <cols>
    <col min="1" max="1" width="5.5546875" customWidth="1"/>
    <col min="2" max="2" width="51" customWidth="1"/>
    <col min="3" max="3" width="7.5546875" customWidth="1"/>
    <col min="4" max="4" width="7.109375" customWidth="1"/>
    <col min="5" max="5" width="16.44140625" customWidth="1"/>
    <col min="6" max="6" width="12.33203125" customWidth="1"/>
    <col min="7" max="7" width="15.88671875" customWidth="1"/>
    <col min="8" max="8" width="7.88671875" customWidth="1"/>
    <col min="9" max="10" width="12.33203125" customWidth="1"/>
    <col min="11" max="11" width="11.109375" customWidth="1"/>
    <col min="12" max="12" width="12.33203125" customWidth="1"/>
    <col min="13" max="13" width="12.44140625" customWidth="1"/>
    <col min="14" max="17" width="12.33203125" customWidth="1"/>
    <col min="18" max="19" width="11" customWidth="1"/>
    <col min="20" max="20" width="16.6640625" customWidth="1"/>
    <col min="21" max="25" width="11" customWidth="1"/>
  </cols>
  <sheetData>
    <row r="1" spans="1:25" ht="141" customHeight="1" x14ac:dyDescent="0.3">
      <c r="A1" s="133"/>
      <c r="B1" s="95"/>
      <c r="C1" s="95"/>
      <c r="D1" s="95"/>
      <c r="E1" s="95"/>
      <c r="F1" s="95"/>
      <c r="G1" s="95"/>
      <c r="M1" s="15"/>
    </row>
    <row r="2" spans="1:25" ht="67.5" customHeight="1" x14ac:dyDescent="0.25">
      <c r="A2" s="108" t="s">
        <v>285</v>
      </c>
      <c r="B2" s="95"/>
      <c r="C2" s="95"/>
      <c r="D2" s="95"/>
      <c r="E2" s="95"/>
      <c r="F2" s="95"/>
      <c r="G2" s="95"/>
      <c r="H2" s="1"/>
      <c r="I2" s="1"/>
      <c r="J2" s="1"/>
      <c r="K2" s="1"/>
      <c r="L2" s="1"/>
      <c r="M2" s="1"/>
      <c r="N2" s="1"/>
      <c r="O2" s="1"/>
      <c r="P2" s="1"/>
      <c r="Q2" s="1"/>
      <c r="R2" s="1"/>
      <c r="S2" s="1"/>
      <c r="T2" s="1"/>
    </row>
    <row r="3" spans="1:25" ht="13.8" x14ac:dyDescent="0.3">
      <c r="A3" s="97" t="s">
        <v>0</v>
      </c>
      <c r="B3" s="95"/>
      <c r="C3" s="95"/>
      <c r="D3" s="95"/>
      <c r="E3" s="97" t="s">
        <v>265</v>
      </c>
      <c r="F3" s="95"/>
      <c r="G3" s="95"/>
      <c r="H3" s="3"/>
      <c r="I3" s="3"/>
      <c r="J3" s="3"/>
      <c r="K3" s="3"/>
      <c r="L3" s="3"/>
      <c r="M3" s="3"/>
      <c r="N3" s="3"/>
      <c r="O3" s="3"/>
      <c r="P3" s="3"/>
      <c r="Q3" s="3"/>
      <c r="R3" s="3"/>
      <c r="S3" s="3"/>
      <c r="T3" s="3"/>
      <c r="U3" s="4"/>
      <c r="V3" s="4"/>
      <c r="W3" s="4"/>
      <c r="X3" s="4"/>
      <c r="Y3" s="4"/>
    </row>
    <row r="4" spans="1:25" ht="24.75" customHeight="1" x14ac:dyDescent="0.3">
      <c r="A4" s="97" t="s">
        <v>2</v>
      </c>
      <c r="B4" s="95"/>
      <c r="C4" s="95"/>
      <c r="D4" s="95"/>
      <c r="E4" s="97" t="s">
        <v>267</v>
      </c>
      <c r="F4" s="95"/>
      <c r="G4" s="95"/>
      <c r="H4" s="3"/>
      <c r="I4" s="3"/>
      <c r="J4" s="3"/>
      <c r="K4" s="3"/>
      <c r="L4" s="3"/>
      <c r="M4" s="3"/>
      <c r="N4" s="3"/>
      <c r="O4" s="3"/>
      <c r="P4" s="3"/>
      <c r="Q4" s="3"/>
      <c r="R4" s="3"/>
      <c r="S4" s="3"/>
      <c r="T4" s="3"/>
      <c r="U4" s="4"/>
      <c r="V4" s="4"/>
      <c r="W4" s="4"/>
      <c r="X4" s="4"/>
      <c r="Y4" s="4"/>
    </row>
    <row r="5" spans="1:25" ht="24.75" customHeight="1" x14ac:dyDescent="0.3">
      <c r="A5" s="97" t="s">
        <v>44</v>
      </c>
      <c r="B5" s="95"/>
      <c r="C5" s="95"/>
      <c r="D5" s="95"/>
      <c r="E5" s="97" t="s">
        <v>269</v>
      </c>
      <c r="F5" s="95"/>
      <c r="G5" s="95"/>
      <c r="H5" s="3"/>
      <c r="I5" s="3"/>
      <c r="J5" s="3"/>
      <c r="K5" s="3"/>
      <c r="L5" s="3"/>
      <c r="M5" s="3"/>
      <c r="N5" s="3"/>
      <c r="O5" s="3"/>
      <c r="P5" s="3"/>
      <c r="Q5" s="3"/>
      <c r="R5" s="3"/>
      <c r="S5" s="3"/>
      <c r="T5" s="3"/>
      <c r="U5" s="4"/>
      <c r="V5" s="4"/>
      <c r="W5" s="4"/>
      <c r="X5" s="4"/>
      <c r="Y5" s="4"/>
    </row>
    <row r="6" spans="1:25" ht="24.75" customHeight="1" x14ac:dyDescent="0.3">
      <c r="A6" s="100" t="s">
        <v>270</v>
      </c>
      <c r="B6" s="95"/>
      <c r="C6" s="95"/>
      <c r="D6" s="95"/>
      <c r="E6" s="95"/>
      <c r="F6" s="95"/>
      <c r="G6" s="95"/>
      <c r="H6" s="3"/>
      <c r="I6" s="3"/>
      <c r="J6" s="3"/>
      <c r="K6" s="3"/>
      <c r="L6" s="3"/>
      <c r="M6" s="3"/>
      <c r="N6" s="3"/>
      <c r="O6" s="3"/>
      <c r="P6" s="3"/>
      <c r="Q6" s="3"/>
      <c r="R6" s="3"/>
      <c r="S6" s="3"/>
      <c r="T6" s="3"/>
      <c r="U6" s="4"/>
      <c r="V6" s="4"/>
      <c r="W6" s="4"/>
      <c r="X6" s="4"/>
      <c r="Y6" s="4"/>
    </row>
    <row r="7" spans="1:25" ht="24.75" customHeight="1" x14ac:dyDescent="0.3">
      <c r="A7" s="97"/>
      <c r="B7" s="95"/>
      <c r="C7" s="95"/>
      <c r="D7" s="95"/>
      <c r="E7" s="95"/>
      <c r="F7" s="95"/>
      <c r="G7" s="95"/>
      <c r="H7" s="3"/>
      <c r="I7" s="3"/>
      <c r="J7" s="3"/>
      <c r="K7" s="3"/>
      <c r="L7" s="3"/>
      <c r="M7" s="3"/>
      <c r="N7" s="3"/>
      <c r="O7" s="3"/>
      <c r="P7" s="3"/>
      <c r="Q7" s="3"/>
      <c r="R7" s="3"/>
      <c r="S7" s="3"/>
      <c r="T7" s="3"/>
      <c r="U7" s="4"/>
      <c r="V7" s="4"/>
      <c r="W7" s="4"/>
      <c r="X7" s="4"/>
      <c r="Y7" s="4"/>
    </row>
    <row r="8" spans="1:25" ht="36" customHeight="1" x14ac:dyDescent="0.3">
      <c r="A8" s="134" t="s">
        <v>286</v>
      </c>
      <c r="B8" s="102"/>
      <c r="C8" s="102"/>
      <c r="D8" s="102"/>
      <c r="E8" s="102"/>
      <c r="F8" s="102"/>
      <c r="G8" s="103"/>
      <c r="H8" s="41"/>
      <c r="I8" s="42"/>
      <c r="J8" s="42"/>
      <c r="K8" s="42"/>
      <c r="L8" s="42"/>
      <c r="M8" s="43"/>
      <c r="N8" s="44"/>
      <c r="O8" s="44"/>
      <c r="P8" s="44"/>
      <c r="Q8" s="44"/>
      <c r="R8" s="41"/>
      <c r="S8" s="41"/>
      <c r="T8" s="41"/>
      <c r="U8" s="4"/>
      <c r="V8" s="4"/>
      <c r="W8" s="4"/>
      <c r="X8" s="4"/>
      <c r="Y8" s="4"/>
    </row>
    <row r="9" spans="1:25" ht="36" customHeight="1" x14ac:dyDescent="0.3">
      <c r="A9" s="45" t="s">
        <v>5</v>
      </c>
      <c r="B9" s="45" t="s">
        <v>49</v>
      </c>
      <c r="C9" s="45" t="s">
        <v>50</v>
      </c>
      <c r="D9" s="45" t="s">
        <v>6</v>
      </c>
      <c r="E9" s="46" t="s">
        <v>7</v>
      </c>
      <c r="F9" s="46" t="s">
        <v>51</v>
      </c>
      <c r="G9" s="46" t="s">
        <v>52</v>
      </c>
      <c r="H9" s="41"/>
      <c r="I9" s="47" t="s">
        <v>53</v>
      </c>
      <c r="J9" s="47" t="s">
        <v>51</v>
      </c>
      <c r="K9" s="47" t="s">
        <v>54</v>
      </c>
      <c r="L9" s="47" t="s">
        <v>55</v>
      </c>
      <c r="M9" s="43"/>
      <c r="N9" s="44"/>
      <c r="O9" s="48" t="s">
        <v>47</v>
      </c>
      <c r="P9" s="26">
        <v>0</v>
      </c>
      <c r="Q9" s="49">
        <f>P9/F62</f>
        <v>0</v>
      </c>
      <c r="R9" s="41"/>
      <c r="S9" s="41"/>
      <c r="T9" s="41"/>
      <c r="U9" s="4"/>
      <c r="V9" s="4"/>
      <c r="W9" s="4"/>
      <c r="X9" s="4"/>
      <c r="Y9" s="4"/>
    </row>
    <row r="10" spans="1:25" ht="31.2" x14ac:dyDescent="0.3">
      <c r="A10" s="7">
        <v>1</v>
      </c>
      <c r="B10" s="33" t="s">
        <v>99</v>
      </c>
      <c r="C10" s="7" t="s">
        <v>9</v>
      </c>
      <c r="D10" s="13">
        <v>20</v>
      </c>
      <c r="E10" s="13">
        <v>1320000</v>
      </c>
      <c r="F10" s="13">
        <f t="shared" ref="F10:F18" si="0">D10*E10</f>
        <v>26400000</v>
      </c>
      <c r="G10" s="26" t="s">
        <v>10</v>
      </c>
      <c r="H10" s="10"/>
      <c r="I10" s="9">
        <v>1250000</v>
      </c>
      <c r="J10" s="9">
        <f t="shared" ref="J10:J18" si="1">I10*D10</f>
        <v>25000000</v>
      </c>
      <c r="K10" s="9">
        <f t="shared" ref="K10:L10" si="2">E10-I10</f>
        <v>70000</v>
      </c>
      <c r="L10" s="9">
        <f t="shared" si="2"/>
        <v>1400000</v>
      </c>
      <c r="M10" s="16">
        <f t="shared" ref="M10:M30" si="3">L10/F10</f>
        <v>5.3030303030303032E-2</v>
      </c>
      <c r="N10" s="23"/>
      <c r="O10" s="48" t="s">
        <v>287</v>
      </c>
      <c r="P10" s="26">
        <v>0</v>
      </c>
      <c r="Q10" s="49">
        <f>P10/F62</f>
        <v>0</v>
      </c>
      <c r="R10" s="10"/>
      <c r="S10" s="10"/>
      <c r="T10" s="10"/>
      <c r="U10" s="10"/>
      <c r="V10" s="10"/>
      <c r="W10" s="10"/>
      <c r="X10" s="10"/>
      <c r="Y10" s="10"/>
    </row>
    <row r="11" spans="1:25" ht="15.6" x14ac:dyDescent="0.3">
      <c r="A11" s="7">
        <f t="shared" ref="A11:A18" si="4">A10+1</f>
        <v>2</v>
      </c>
      <c r="B11" s="33" t="s">
        <v>288</v>
      </c>
      <c r="C11" s="7" t="s">
        <v>9</v>
      </c>
      <c r="D11" s="13">
        <v>20</v>
      </c>
      <c r="E11" s="13">
        <v>1580000</v>
      </c>
      <c r="F11" s="13">
        <f t="shared" si="0"/>
        <v>31600000</v>
      </c>
      <c r="G11" s="26" t="s">
        <v>10</v>
      </c>
      <c r="H11" s="10"/>
      <c r="I11" s="9">
        <v>1520000</v>
      </c>
      <c r="J11" s="9">
        <f t="shared" si="1"/>
        <v>30400000</v>
      </c>
      <c r="K11" s="9">
        <f t="shared" ref="K11:L11" si="5">E11-I11</f>
        <v>60000</v>
      </c>
      <c r="L11" s="9">
        <f t="shared" si="5"/>
        <v>1200000</v>
      </c>
      <c r="M11" s="16">
        <f t="shared" si="3"/>
        <v>3.7974683544303799E-2</v>
      </c>
      <c r="N11" s="23"/>
      <c r="O11" s="48" t="s">
        <v>241</v>
      </c>
      <c r="P11" s="26">
        <v>2000000</v>
      </c>
      <c r="Q11" s="49">
        <f>P11/F62</f>
        <v>3.9844209142253784E-3</v>
      </c>
      <c r="R11" s="10"/>
      <c r="S11" s="10"/>
      <c r="T11" s="10"/>
      <c r="U11" s="10"/>
      <c r="V11" s="10"/>
      <c r="W11" s="10"/>
      <c r="X11" s="10"/>
      <c r="Y11" s="10"/>
    </row>
    <row r="12" spans="1:25" ht="31.2" x14ac:dyDescent="0.3">
      <c r="A12" s="7">
        <f t="shared" si="4"/>
        <v>3</v>
      </c>
      <c r="B12" s="33" t="s">
        <v>289</v>
      </c>
      <c r="C12" s="7" t="s">
        <v>9</v>
      </c>
      <c r="D12" s="13">
        <v>20</v>
      </c>
      <c r="E12" s="13">
        <v>650000</v>
      </c>
      <c r="F12" s="13">
        <f t="shared" si="0"/>
        <v>13000000</v>
      </c>
      <c r="G12" s="26" t="s">
        <v>10</v>
      </c>
      <c r="H12" s="10"/>
      <c r="I12" s="9">
        <v>545000</v>
      </c>
      <c r="J12" s="9">
        <f t="shared" si="1"/>
        <v>10900000</v>
      </c>
      <c r="K12" s="9">
        <f t="shared" ref="K12:L12" si="6">E12-I12</f>
        <v>105000</v>
      </c>
      <c r="L12" s="9">
        <f t="shared" si="6"/>
        <v>2100000</v>
      </c>
      <c r="M12" s="16">
        <f t="shared" si="3"/>
        <v>0.16153846153846155</v>
      </c>
      <c r="N12" s="23"/>
      <c r="O12" s="48" t="s">
        <v>290</v>
      </c>
      <c r="P12" s="26">
        <v>0</v>
      </c>
      <c r="Q12" s="49">
        <f>P12/F62</f>
        <v>0</v>
      </c>
      <c r="R12" s="10"/>
      <c r="S12" s="10"/>
      <c r="T12" s="10"/>
      <c r="U12" s="50"/>
      <c r="V12" s="50"/>
      <c r="W12" s="50"/>
      <c r="X12" s="50"/>
      <c r="Y12" s="50"/>
    </row>
    <row r="13" spans="1:25" ht="27.6" x14ac:dyDescent="0.3">
      <c r="A13" s="7">
        <f t="shared" si="4"/>
        <v>4</v>
      </c>
      <c r="B13" s="33" t="s">
        <v>16</v>
      </c>
      <c r="C13" s="7" t="s">
        <v>9</v>
      </c>
      <c r="D13" s="13">
        <v>20</v>
      </c>
      <c r="E13" s="13">
        <v>490000</v>
      </c>
      <c r="F13" s="13">
        <f t="shared" si="0"/>
        <v>9800000</v>
      </c>
      <c r="G13" s="26" t="s">
        <v>10</v>
      </c>
      <c r="H13" s="10"/>
      <c r="I13" s="9">
        <v>440000</v>
      </c>
      <c r="J13" s="9">
        <f t="shared" si="1"/>
        <v>8800000</v>
      </c>
      <c r="K13" s="9">
        <f t="shared" ref="K13:L13" si="7">E13-I13</f>
        <v>50000</v>
      </c>
      <c r="L13" s="9">
        <f t="shared" si="7"/>
        <v>1000000</v>
      </c>
      <c r="M13" s="16">
        <f t="shared" si="3"/>
        <v>0.10204081632653061</v>
      </c>
      <c r="N13" s="23"/>
      <c r="O13" s="48" t="s">
        <v>291</v>
      </c>
      <c r="P13" s="26">
        <f>SUM(P9:P12)</f>
        <v>2000000</v>
      </c>
      <c r="Q13" s="49">
        <f>P13/F62</f>
        <v>3.9844209142253784E-3</v>
      </c>
      <c r="R13" s="10"/>
      <c r="S13" s="10"/>
      <c r="T13" s="10"/>
      <c r="U13" s="50"/>
      <c r="V13" s="50"/>
      <c r="W13" s="50"/>
      <c r="X13" s="50"/>
      <c r="Y13" s="50"/>
    </row>
    <row r="14" spans="1:25" ht="46.8" x14ac:dyDescent="0.3">
      <c r="A14" s="7">
        <f t="shared" si="4"/>
        <v>5</v>
      </c>
      <c r="B14" s="33" t="s">
        <v>182</v>
      </c>
      <c r="C14" s="7" t="s">
        <v>9</v>
      </c>
      <c r="D14" s="13">
        <v>20</v>
      </c>
      <c r="E14" s="13">
        <v>4950000</v>
      </c>
      <c r="F14" s="13">
        <f t="shared" si="0"/>
        <v>99000000</v>
      </c>
      <c r="G14" s="26" t="s">
        <v>10</v>
      </c>
      <c r="H14" s="10"/>
      <c r="I14" s="9">
        <v>4800000</v>
      </c>
      <c r="J14" s="9">
        <f t="shared" si="1"/>
        <v>96000000</v>
      </c>
      <c r="K14" s="9">
        <f t="shared" ref="K14:L14" si="8">E14-I14</f>
        <v>150000</v>
      </c>
      <c r="L14" s="9">
        <f t="shared" si="8"/>
        <v>3000000</v>
      </c>
      <c r="M14" s="16">
        <f t="shared" si="3"/>
        <v>3.0303030303030304E-2</v>
      </c>
      <c r="N14" s="23"/>
      <c r="O14" s="48" t="s">
        <v>62</v>
      </c>
      <c r="P14" s="26">
        <f>L62-P13</f>
        <v>23637000</v>
      </c>
      <c r="Q14" s="49">
        <f>P14/F62</f>
        <v>4.7089878574772641E-2</v>
      </c>
      <c r="R14" s="10"/>
      <c r="S14" s="10"/>
      <c r="T14" s="10"/>
      <c r="U14" s="50"/>
      <c r="V14" s="50"/>
      <c r="W14" s="50"/>
      <c r="X14" s="50"/>
      <c r="Y14" s="50"/>
    </row>
    <row r="15" spans="1:25" ht="31.2" x14ac:dyDescent="0.3">
      <c r="A15" s="7">
        <f t="shared" si="4"/>
        <v>6</v>
      </c>
      <c r="B15" s="33" t="s">
        <v>292</v>
      </c>
      <c r="C15" s="7" t="s">
        <v>9</v>
      </c>
      <c r="D15" s="13">
        <v>20</v>
      </c>
      <c r="E15" s="13">
        <v>3350000</v>
      </c>
      <c r="F15" s="13">
        <f t="shared" si="0"/>
        <v>67000000</v>
      </c>
      <c r="G15" s="26" t="s">
        <v>10</v>
      </c>
      <c r="H15" s="10"/>
      <c r="I15" s="9">
        <v>3150000</v>
      </c>
      <c r="J15" s="9">
        <f t="shared" si="1"/>
        <v>63000000</v>
      </c>
      <c r="K15" s="9">
        <f t="shared" ref="K15:L15" si="9">E15-I15</f>
        <v>200000</v>
      </c>
      <c r="L15" s="9">
        <f t="shared" si="9"/>
        <v>4000000</v>
      </c>
      <c r="M15" s="16">
        <f t="shared" si="3"/>
        <v>5.9701492537313432E-2</v>
      </c>
      <c r="N15" s="23"/>
      <c r="O15" s="23"/>
      <c r="P15" s="23"/>
      <c r="Q15" s="23"/>
      <c r="R15" s="10"/>
      <c r="S15" s="10"/>
      <c r="T15" s="10"/>
      <c r="U15" s="10"/>
      <c r="V15" s="10"/>
      <c r="W15" s="10"/>
      <c r="X15" s="10"/>
      <c r="Y15" s="10"/>
    </row>
    <row r="16" spans="1:25" ht="15.6" x14ac:dyDescent="0.3">
      <c r="A16" s="7">
        <f t="shared" si="4"/>
        <v>7</v>
      </c>
      <c r="B16" s="33" t="s">
        <v>293</v>
      </c>
      <c r="C16" s="7" t="s">
        <v>9</v>
      </c>
      <c r="D16" s="13">
        <v>20</v>
      </c>
      <c r="E16" s="13">
        <v>285000</v>
      </c>
      <c r="F16" s="13">
        <f t="shared" si="0"/>
        <v>5700000</v>
      </c>
      <c r="G16" s="26" t="s">
        <v>20</v>
      </c>
      <c r="H16" s="10"/>
      <c r="I16" s="9">
        <v>265000</v>
      </c>
      <c r="J16" s="9">
        <f t="shared" si="1"/>
        <v>5300000</v>
      </c>
      <c r="K16" s="9">
        <f t="shared" ref="K16:L16" si="10">E16-I16</f>
        <v>20000</v>
      </c>
      <c r="L16" s="9">
        <f t="shared" si="10"/>
        <v>400000</v>
      </c>
      <c r="M16" s="16">
        <f t="shared" si="3"/>
        <v>7.0175438596491224E-2</v>
      </c>
      <c r="N16" s="23"/>
      <c r="O16" s="23"/>
      <c r="P16" s="23"/>
      <c r="Q16" s="23"/>
      <c r="R16" s="10"/>
      <c r="S16" s="10"/>
      <c r="T16" s="10"/>
      <c r="U16" s="50"/>
      <c r="V16" s="50"/>
      <c r="W16" s="50"/>
      <c r="X16" s="50"/>
      <c r="Y16" s="50"/>
    </row>
    <row r="17" spans="1:25" ht="15.6" x14ac:dyDescent="0.3">
      <c r="A17" s="7">
        <f t="shared" si="4"/>
        <v>8</v>
      </c>
      <c r="B17" s="33" t="s">
        <v>21</v>
      </c>
      <c r="C17" s="7" t="s">
        <v>9</v>
      </c>
      <c r="D17" s="13">
        <v>20</v>
      </c>
      <c r="E17" s="13">
        <v>100000</v>
      </c>
      <c r="F17" s="13">
        <f t="shared" si="0"/>
        <v>2000000</v>
      </c>
      <c r="G17" s="26" t="s">
        <v>294</v>
      </c>
      <c r="H17" s="10"/>
      <c r="I17" s="9">
        <v>94000</v>
      </c>
      <c r="J17" s="9">
        <f t="shared" si="1"/>
        <v>1880000</v>
      </c>
      <c r="K17" s="9">
        <f t="shared" ref="K17:L17" si="11">E17-I17</f>
        <v>6000</v>
      </c>
      <c r="L17" s="9">
        <f t="shared" si="11"/>
        <v>120000</v>
      </c>
      <c r="M17" s="16">
        <f t="shared" si="3"/>
        <v>0.06</v>
      </c>
      <c r="N17" s="23"/>
      <c r="O17" s="23"/>
      <c r="P17" s="23"/>
      <c r="Q17" s="23"/>
      <c r="R17" s="10"/>
      <c r="S17" s="10"/>
      <c r="T17" s="10"/>
      <c r="U17" s="50"/>
      <c r="V17" s="50"/>
      <c r="W17" s="50"/>
      <c r="X17" s="50"/>
      <c r="Y17" s="50"/>
    </row>
    <row r="18" spans="1:25" ht="15.6" x14ac:dyDescent="0.3">
      <c r="A18" s="7">
        <f t="shared" si="4"/>
        <v>9</v>
      </c>
      <c r="B18" s="33" t="s">
        <v>23</v>
      </c>
      <c r="C18" s="7" t="s">
        <v>9</v>
      </c>
      <c r="D18" s="13">
        <v>20</v>
      </c>
      <c r="E18" s="13">
        <v>265000</v>
      </c>
      <c r="F18" s="13">
        <f t="shared" si="0"/>
        <v>5300000</v>
      </c>
      <c r="G18" s="26" t="s">
        <v>20</v>
      </c>
      <c r="H18" s="10"/>
      <c r="I18" s="9">
        <v>240000</v>
      </c>
      <c r="J18" s="9">
        <f t="shared" si="1"/>
        <v>4800000</v>
      </c>
      <c r="K18" s="9">
        <f t="shared" ref="K18:L18" si="12">E18-I18</f>
        <v>25000</v>
      </c>
      <c r="L18" s="9">
        <f t="shared" si="12"/>
        <v>500000</v>
      </c>
      <c r="M18" s="16">
        <f t="shared" si="3"/>
        <v>9.4339622641509441E-2</v>
      </c>
      <c r="N18" s="23"/>
      <c r="O18" s="23"/>
      <c r="P18" s="23"/>
      <c r="Q18" s="23"/>
      <c r="R18" s="10"/>
      <c r="S18" s="10"/>
      <c r="T18" s="10"/>
      <c r="U18" s="10"/>
      <c r="V18" s="10"/>
      <c r="W18" s="10"/>
      <c r="X18" s="10"/>
      <c r="Y18" s="10"/>
    </row>
    <row r="19" spans="1:25" ht="24.75" customHeight="1" x14ac:dyDescent="0.3">
      <c r="A19" s="135" t="s">
        <v>27</v>
      </c>
      <c r="B19" s="102"/>
      <c r="C19" s="103"/>
      <c r="D19" s="51"/>
      <c r="E19" s="51">
        <f t="shared" ref="E19:F19" si="13">SUM(E10:E18)</f>
        <v>12990000</v>
      </c>
      <c r="F19" s="51">
        <f t="shared" si="13"/>
        <v>259800000</v>
      </c>
      <c r="G19" s="52"/>
      <c r="H19" s="11"/>
      <c r="I19" s="52">
        <f>SUM(I10:I18)</f>
        <v>12304000</v>
      </c>
      <c r="J19" s="52">
        <f t="shared" ref="J19:K19" si="14">SUM(J10:J17)</f>
        <v>241280000</v>
      </c>
      <c r="K19" s="52">
        <f t="shared" si="14"/>
        <v>661000</v>
      </c>
      <c r="L19" s="52">
        <f>SUM(L10:L18)</f>
        <v>13720000</v>
      </c>
      <c r="M19" s="49">
        <f t="shared" si="3"/>
        <v>5.2809853733641263E-2</v>
      </c>
      <c r="N19" s="53"/>
      <c r="O19" s="53"/>
      <c r="P19" s="53"/>
      <c r="Q19" s="53"/>
      <c r="R19" s="11"/>
      <c r="S19" s="11"/>
      <c r="T19" s="11"/>
      <c r="U19" s="50"/>
      <c r="V19" s="50"/>
      <c r="W19" s="50"/>
      <c r="X19" s="50"/>
      <c r="Y19" s="50"/>
    </row>
    <row r="20" spans="1:25" ht="31.2" x14ac:dyDescent="0.3">
      <c r="A20" s="7">
        <v>1</v>
      </c>
      <c r="B20" s="33" t="s">
        <v>145</v>
      </c>
      <c r="C20" s="7" t="s">
        <v>9</v>
      </c>
      <c r="D20" s="13">
        <v>10</v>
      </c>
      <c r="E20" s="13">
        <v>2350000</v>
      </c>
      <c r="F20" s="13">
        <f t="shared" ref="F20:F29" si="15">D20*E20</f>
        <v>23500000</v>
      </c>
      <c r="G20" s="26" t="s">
        <v>10</v>
      </c>
      <c r="H20" s="10"/>
      <c r="I20" s="9">
        <v>2270000</v>
      </c>
      <c r="J20" s="9">
        <f t="shared" ref="J20:J29" si="16">I20*D20</f>
        <v>22700000</v>
      </c>
      <c r="K20" s="9">
        <f t="shared" ref="K20:L20" si="17">E20-I20</f>
        <v>80000</v>
      </c>
      <c r="L20" s="9">
        <f t="shared" si="17"/>
        <v>800000</v>
      </c>
      <c r="M20" s="16">
        <f t="shared" si="3"/>
        <v>3.4042553191489362E-2</v>
      </c>
      <c r="N20" s="23"/>
      <c r="O20" s="23"/>
      <c r="P20" s="23"/>
      <c r="Q20" s="23"/>
      <c r="R20" s="10"/>
      <c r="S20" s="10"/>
      <c r="T20" s="10"/>
      <c r="U20" s="10"/>
      <c r="V20" s="10"/>
      <c r="W20" s="10"/>
      <c r="X20" s="10"/>
      <c r="Y20" s="10"/>
    </row>
    <row r="21" spans="1:25" ht="15.6" x14ac:dyDescent="0.3">
      <c r="A21" s="7">
        <f t="shared" ref="A21:A29" si="18">A20+1</f>
        <v>2</v>
      </c>
      <c r="B21" s="33" t="s">
        <v>193</v>
      </c>
      <c r="C21" s="7" t="s">
        <v>9</v>
      </c>
      <c r="D21" s="13">
        <v>10</v>
      </c>
      <c r="E21" s="13">
        <v>230000</v>
      </c>
      <c r="F21" s="13">
        <f t="shared" si="15"/>
        <v>2300000</v>
      </c>
      <c r="G21" s="26" t="s">
        <v>104</v>
      </c>
      <c r="H21" s="10"/>
      <c r="I21" s="9">
        <v>190000</v>
      </c>
      <c r="J21" s="9">
        <f t="shared" si="16"/>
        <v>1900000</v>
      </c>
      <c r="K21" s="9">
        <f t="shared" ref="K21:L21" si="19">E21-I21</f>
        <v>40000</v>
      </c>
      <c r="L21" s="9">
        <f t="shared" si="19"/>
        <v>400000</v>
      </c>
      <c r="M21" s="16">
        <f t="shared" si="3"/>
        <v>0.17391304347826086</v>
      </c>
      <c r="N21" s="23"/>
      <c r="O21" s="23"/>
      <c r="P21" s="23"/>
      <c r="Q21" s="23"/>
      <c r="R21" s="10"/>
      <c r="S21" s="10"/>
      <c r="T21" s="10"/>
      <c r="U21" s="10"/>
      <c r="V21" s="10"/>
      <c r="W21" s="10"/>
      <c r="X21" s="10"/>
      <c r="Y21" s="10"/>
    </row>
    <row r="22" spans="1:25" ht="31.2" x14ac:dyDescent="0.3">
      <c r="A22" s="7">
        <f t="shared" si="18"/>
        <v>3</v>
      </c>
      <c r="B22" s="33" t="s">
        <v>146</v>
      </c>
      <c r="C22" s="7" t="s">
        <v>9</v>
      </c>
      <c r="D22" s="13">
        <v>10</v>
      </c>
      <c r="E22" s="13">
        <v>2450000</v>
      </c>
      <c r="F22" s="13">
        <f t="shared" si="15"/>
        <v>24500000</v>
      </c>
      <c r="G22" s="26" t="s">
        <v>10</v>
      </c>
      <c r="H22" s="10"/>
      <c r="I22" s="9">
        <v>2350000</v>
      </c>
      <c r="J22" s="9">
        <f t="shared" si="16"/>
        <v>23500000</v>
      </c>
      <c r="K22" s="9">
        <f t="shared" ref="K22:L22" si="20">E22-I22</f>
        <v>100000</v>
      </c>
      <c r="L22" s="9">
        <f t="shared" si="20"/>
        <v>1000000</v>
      </c>
      <c r="M22" s="16">
        <f t="shared" si="3"/>
        <v>4.0816326530612242E-2</v>
      </c>
      <c r="N22" s="23"/>
      <c r="O22" s="23"/>
      <c r="P22" s="23"/>
      <c r="Q22" s="23"/>
      <c r="R22" s="10"/>
      <c r="S22" s="10"/>
      <c r="T22" s="10"/>
      <c r="U22" s="10"/>
      <c r="V22" s="10"/>
      <c r="W22" s="10"/>
      <c r="X22" s="10"/>
      <c r="Y22" s="10"/>
    </row>
    <row r="23" spans="1:25" ht="31.2" x14ac:dyDescent="0.3">
      <c r="A23" s="7">
        <f t="shared" si="18"/>
        <v>4</v>
      </c>
      <c r="B23" s="33" t="s">
        <v>289</v>
      </c>
      <c r="C23" s="7" t="s">
        <v>9</v>
      </c>
      <c r="D23" s="13">
        <v>10</v>
      </c>
      <c r="E23" s="13">
        <v>650000</v>
      </c>
      <c r="F23" s="13">
        <f t="shared" si="15"/>
        <v>6500000</v>
      </c>
      <c r="G23" s="26" t="s">
        <v>10</v>
      </c>
      <c r="H23" s="10"/>
      <c r="I23" s="9">
        <v>545000</v>
      </c>
      <c r="J23" s="9">
        <f t="shared" si="16"/>
        <v>5450000</v>
      </c>
      <c r="K23" s="9">
        <f t="shared" ref="K23:L23" si="21">E23-I23</f>
        <v>105000</v>
      </c>
      <c r="L23" s="9">
        <f t="shared" si="21"/>
        <v>1050000</v>
      </c>
      <c r="M23" s="16">
        <f t="shared" si="3"/>
        <v>0.16153846153846155</v>
      </c>
      <c r="N23" s="23"/>
      <c r="O23" s="23"/>
      <c r="P23" s="23"/>
      <c r="Q23" s="23"/>
      <c r="R23" s="10"/>
      <c r="S23" s="10"/>
      <c r="T23" s="10"/>
      <c r="U23" s="50"/>
      <c r="V23" s="50"/>
      <c r="W23" s="50"/>
      <c r="X23" s="50"/>
      <c r="Y23" s="50"/>
    </row>
    <row r="24" spans="1:25" ht="31.2" x14ac:dyDescent="0.3">
      <c r="A24" s="7">
        <f t="shared" si="18"/>
        <v>5</v>
      </c>
      <c r="B24" s="33" t="s">
        <v>136</v>
      </c>
      <c r="C24" s="7" t="s">
        <v>9</v>
      </c>
      <c r="D24" s="13">
        <v>10</v>
      </c>
      <c r="E24" s="13">
        <v>790000</v>
      </c>
      <c r="F24" s="13">
        <f t="shared" si="15"/>
        <v>7900000</v>
      </c>
      <c r="G24" s="26" t="s">
        <v>10</v>
      </c>
      <c r="H24" s="10"/>
      <c r="I24" s="9">
        <v>730000</v>
      </c>
      <c r="J24" s="9">
        <f t="shared" si="16"/>
        <v>7300000</v>
      </c>
      <c r="K24" s="9">
        <f t="shared" ref="K24:L24" si="22">E24-I24</f>
        <v>60000</v>
      </c>
      <c r="L24" s="9">
        <f t="shared" si="22"/>
        <v>600000</v>
      </c>
      <c r="M24" s="16">
        <f t="shared" si="3"/>
        <v>7.5949367088607597E-2</v>
      </c>
      <c r="N24" s="23"/>
      <c r="O24" s="23"/>
      <c r="P24" s="23"/>
      <c r="Q24" s="23"/>
      <c r="R24" s="10"/>
      <c r="S24" s="10"/>
      <c r="T24" s="10"/>
      <c r="U24" s="50"/>
      <c r="V24" s="50"/>
      <c r="W24" s="50"/>
      <c r="X24" s="50"/>
      <c r="Y24" s="50"/>
    </row>
    <row r="25" spans="1:25" ht="31.2" x14ac:dyDescent="0.3">
      <c r="A25" s="7">
        <f t="shared" si="18"/>
        <v>6</v>
      </c>
      <c r="B25" s="33" t="s">
        <v>295</v>
      </c>
      <c r="C25" s="7" t="s">
        <v>9</v>
      </c>
      <c r="D25" s="13">
        <v>10</v>
      </c>
      <c r="E25" s="13">
        <v>7350000</v>
      </c>
      <c r="F25" s="13">
        <f t="shared" si="15"/>
        <v>73500000</v>
      </c>
      <c r="G25" s="26" t="s">
        <v>10</v>
      </c>
      <c r="H25" s="10"/>
      <c r="I25" s="9">
        <v>7150000</v>
      </c>
      <c r="J25" s="9">
        <f t="shared" si="16"/>
        <v>71500000</v>
      </c>
      <c r="K25" s="9">
        <f t="shared" ref="K25:L25" si="23">E25-I25</f>
        <v>200000</v>
      </c>
      <c r="L25" s="9">
        <f t="shared" si="23"/>
        <v>2000000</v>
      </c>
      <c r="M25" s="16">
        <f t="shared" si="3"/>
        <v>2.7210884353741496E-2</v>
      </c>
      <c r="N25" s="23"/>
      <c r="O25" s="23"/>
      <c r="P25" s="23"/>
      <c r="Q25" s="23"/>
      <c r="R25" s="10"/>
      <c r="S25" s="10"/>
      <c r="T25" s="10"/>
      <c r="U25" s="50"/>
      <c r="V25" s="50"/>
      <c r="W25" s="50"/>
      <c r="X25" s="50"/>
      <c r="Y25" s="50"/>
    </row>
    <row r="26" spans="1:25" ht="31.2" x14ac:dyDescent="0.3">
      <c r="A26" s="7">
        <f t="shared" si="18"/>
        <v>7</v>
      </c>
      <c r="B26" s="33" t="s">
        <v>292</v>
      </c>
      <c r="C26" s="7" t="s">
        <v>9</v>
      </c>
      <c r="D26" s="13">
        <v>10</v>
      </c>
      <c r="E26" s="13">
        <v>3300000</v>
      </c>
      <c r="F26" s="13">
        <f t="shared" si="15"/>
        <v>33000000</v>
      </c>
      <c r="G26" s="26" t="s">
        <v>10</v>
      </c>
      <c r="H26" s="10"/>
      <c r="I26" s="9">
        <v>3150000</v>
      </c>
      <c r="J26" s="9">
        <f t="shared" si="16"/>
        <v>31500000</v>
      </c>
      <c r="K26" s="9">
        <f t="shared" ref="K26:L26" si="24">E26-I26</f>
        <v>150000</v>
      </c>
      <c r="L26" s="9">
        <f t="shared" si="24"/>
        <v>1500000</v>
      </c>
      <c r="M26" s="16">
        <f t="shared" si="3"/>
        <v>4.5454545454545456E-2</v>
      </c>
      <c r="N26" s="23"/>
      <c r="O26" s="23"/>
      <c r="P26" s="23"/>
      <c r="Q26" s="23"/>
      <c r="R26" s="10"/>
      <c r="S26" s="10"/>
      <c r="T26" s="10"/>
      <c r="U26" s="10"/>
      <c r="V26" s="10"/>
      <c r="W26" s="10"/>
      <c r="X26" s="10"/>
      <c r="Y26" s="10"/>
    </row>
    <row r="27" spans="1:25" ht="31.2" x14ac:dyDescent="0.3">
      <c r="A27" s="7">
        <f t="shared" si="18"/>
        <v>8</v>
      </c>
      <c r="B27" s="33" t="s">
        <v>245</v>
      </c>
      <c r="C27" s="7" t="s">
        <v>9</v>
      </c>
      <c r="D27" s="13">
        <v>10</v>
      </c>
      <c r="E27" s="13">
        <v>720000</v>
      </c>
      <c r="F27" s="13">
        <f t="shared" si="15"/>
        <v>7200000</v>
      </c>
      <c r="G27" s="26" t="s">
        <v>20</v>
      </c>
      <c r="H27" s="10"/>
      <c r="I27" s="9">
        <v>650000</v>
      </c>
      <c r="J27" s="9">
        <f t="shared" si="16"/>
        <v>6500000</v>
      </c>
      <c r="K27" s="9">
        <f t="shared" ref="K27:L27" si="25">E27-I27</f>
        <v>70000</v>
      </c>
      <c r="L27" s="9">
        <f t="shared" si="25"/>
        <v>700000</v>
      </c>
      <c r="M27" s="16">
        <f t="shared" si="3"/>
        <v>9.7222222222222224E-2</v>
      </c>
      <c r="N27" s="23"/>
      <c r="O27" s="23"/>
      <c r="P27" s="23"/>
      <c r="Q27" s="23"/>
      <c r="R27" s="10"/>
      <c r="S27" s="10"/>
      <c r="T27" s="10"/>
      <c r="U27" s="50"/>
      <c r="V27" s="50"/>
      <c r="W27" s="50"/>
      <c r="X27" s="50"/>
      <c r="Y27" s="50"/>
    </row>
    <row r="28" spans="1:25" ht="31.2" x14ac:dyDescent="0.3">
      <c r="A28" s="7">
        <f t="shared" si="18"/>
        <v>9</v>
      </c>
      <c r="B28" s="33" t="s">
        <v>246</v>
      </c>
      <c r="C28" s="7" t="s">
        <v>9</v>
      </c>
      <c r="D28" s="13">
        <v>10</v>
      </c>
      <c r="E28" s="13">
        <v>380000</v>
      </c>
      <c r="F28" s="13">
        <f t="shared" si="15"/>
        <v>3800000</v>
      </c>
      <c r="G28" s="26" t="s">
        <v>20</v>
      </c>
      <c r="H28" s="10"/>
      <c r="I28" s="9">
        <v>360000</v>
      </c>
      <c r="J28" s="9">
        <f t="shared" si="16"/>
        <v>3600000</v>
      </c>
      <c r="K28" s="9">
        <f t="shared" ref="K28:L28" si="26">E28-I28</f>
        <v>20000</v>
      </c>
      <c r="L28" s="9">
        <f t="shared" si="26"/>
        <v>200000</v>
      </c>
      <c r="M28" s="16">
        <f t="shared" si="3"/>
        <v>5.2631578947368418E-2</v>
      </c>
      <c r="N28" s="23"/>
      <c r="O28" s="23"/>
      <c r="P28" s="23"/>
      <c r="Q28" s="23"/>
      <c r="R28" s="10"/>
      <c r="S28" s="10"/>
      <c r="T28" s="10"/>
      <c r="U28" s="50"/>
      <c r="V28" s="50"/>
      <c r="W28" s="50"/>
      <c r="X28" s="50"/>
      <c r="Y28" s="50"/>
    </row>
    <row r="29" spans="1:25" ht="15.6" x14ac:dyDescent="0.3">
      <c r="A29" s="7">
        <f t="shared" si="18"/>
        <v>10</v>
      </c>
      <c r="B29" s="33" t="s">
        <v>23</v>
      </c>
      <c r="C29" s="7" t="s">
        <v>9</v>
      </c>
      <c r="D29" s="13">
        <v>10</v>
      </c>
      <c r="E29" s="13">
        <v>265000</v>
      </c>
      <c r="F29" s="13">
        <f t="shared" si="15"/>
        <v>2650000</v>
      </c>
      <c r="G29" s="26" t="s">
        <v>20</v>
      </c>
      <c r="H29" s="10"/>
      <c r="I29" s="9">
        <v>240000</v>
      </c>
      <c r="J29" s="9">
        <f t="shared" si="16"/>
        <v>2400000</v>
      </c>
      <c r="K29" s="9">
        <f t="shared" ref="K29:L29" si="27">E29-I29</f>
        <v>25000</v>
      </c>
      <c r="L29" s="9">
        <f t="shared" si="27"/>
        <v>250000</v>
      </c>
      <c r="M29" s="16">
        <f t="shared" si="3"/>
        <v>9.4339622641509441E-2</v>
      </c>
      <c r="N29" s="23"/>
      <c r="O29" s="23"/>
      <c r="P29" s="23"/>
      <c r="Q29" s="23"/>
      <c r="R29" s="10"/>
      <c r="S29" s="10"/>
      <c r="T29" s="10"/>
      <c r="U29" s="10"/>
      <c r="V29" s="10"/>
      <c r="W29" s="10"/>
      <c r="X29" s="10"/>
      <c r="Y29" s="10"/>
    </row>
    <row r="30" spans="1:25" ht="24.75" customHeight="1" x14ac:dyDescent="0.3">
      <c r="A30" s="135" t="s">
        <v>27</v>
      </c>
      <c r="B30" s="102"/>
      <c r="C30" s="103"/>
      <c r="D30" s="51"/>
      <c r="E30" s="51">
        <f>SUM(E20:E29)</f>
        <v>18485000</v>
      </c>
      <c r="F30" s="51">
        <f>SUM(F20:F28)</f>
        <v>182200000</v>
      </c>
      <c r="G30" s="52"/>
      <c r="H30" s="11"/>
      <c r="I30" s="52">
        <f>SUM(I20:I29)</f>
        <v>17635000</v>
      </c>
      <c r="J30" s="52">
        <f t="shared" ref="J30:K30" si="28">SUM(J20:J28)</f>
        <v>173950000</v>
      </c>
      <c r="K30" s="52">
        <f t="shared" si="28"/>
        <v>825000</v>
      </c>
      <c r="L30" s="52">
        <f>SUM(L20:L29)</f>
        <v>8500000</v>
      </c>
      <c r="M30" s="49">
        <f t="shared" si="3"/>
        <v>4.6652030735455541E-2</v>
      </c>
      <c r="N30" s="53"/>
      <c r="O30" s="53"/>
      <c r="P30" s="53"/>
      <c r="Q30" s="53"/>
      <c r="R30" s="11"/>
      <c r="S30" s="11"/>
      <c r="T30" s="11"/>
      <c r="U30" s="50"/>
      <c r="V30" s="50"/>
      <c r="W30" s="50"/>
      <c r="X30" s="50"/>
      <c r="Y30" s="50"/>
    </row>
    <row r="31" spans="1:25" ht="15.6" x14ac:dyDescent="0.3">
      <c r="A31" s="134" t="s">
        <v>296</v>
      </c>
      <c r="B31" s="102"/>
      <c r="C31" s="102"/>
      <c r="D31" s="102"/>
      <c r="E31" s="102"/>
      <c r="F31" s="102"/>
      <c r="G31" s="103"/>
      <c r="H31" s="11"/>
      <c r="I31" s="11"/>
      <c r="J31" s="54"/>
      <c r="K31" s="11"/>
      <c r="L31" s="11"/>
      <c r="M31" s="11"/>
      <c r="N31" s="11"/>
      <c r="O31" s="11"/>
      <c r="P31" s="11"/>
      <c r="Q31" s="11"/>
      <c r="R31" s="41"/>
      <c r="S31" s="41"/>
      <c r="T31" s="41"/>
      <c r="U31" s="4"/>
      <c r="V31" s="4"/>
      <c r="W31" s="4"/>
      <c r="X31" s="4"/>
      <c r="Y31" s="4"/>
    </row>
    <row r="32" spans="1:25" ht="31.2" x14ac:dyDescent="0.3">
      <c r="A32" s="7">
        <v>1</v>
      </c>
      <c r="B32" s="33" t="s">
        <v>297</v>
      </c>
      <c r="C32" s="7" t="s">
        <v>9</v>
      </c>
      <c r="D32" s="13">
        <v>1</v>
      </c>
      <c r="E32" s="13">
        <v>1250000</v>
      </c>
      <c r="F32" s="13">
        <f t="shared" ref="F32:F41" si="29">D32*E32</f>
        <v>1250000</v>
      </c>
      <c r="G32" s="26" t="s">
        <v>10</v>
      </c>
      <c r="H32" s="10"/>
      <c r="I32" s="9">
        <v>1160000</v>
      </c>
      <c r="J32" s="9">
        <f t="shared" ref="J32:J41" si="30">I32*D32</f>
        <v>1160000</v>
      </c>
      <c r="K32" s="9">
        <f t="shared" ref="K32:L32" si="31">E32-I32</f>
        <v>90000</v>
      </c>
      <c r="L32" s="9">
        <f t="shared" si="31"/>
        <v>90000</v>
      </c>
      <c r="M32" s="16">
        <f t="shared" ref="M32:M42" si="32">L32/F32</f>
        <v>7.1999999999999995E-2</v>
      </c>
      <c r="N32" s="23"/>
      <c r="O32" s="23"/>
      <c r="P32" s="23"/>
      <c r="Q32" s="23"/>
      <c r="R32" s="10"/>
      <c r="S32" s="10"/>
      <c r="T32" s="10"/>
      <c r="U32" s="10"/>
      <c r="V32" s="10"/>
      <c r="W32" s="10"/>
      <c r="X32" s="10"/>
      <c r="Y32" s="10"/>
    </row>
    <row r="33" spans="1:25" ht="31.2" x14ac:dyDescent="0.3">
      <c r="A33" s="7">
        <f t="shared" ref="A33:A41" si="33">A32+1</f>
        <v>2</v>
      </c>
      <c r="B33" s="33" t="s">
        <v>180</v>
      </c>
      <c r="C33" s="7" t="s">
        <v>9</v>
      </c>
      <c r="D33" s="13">
        <v>1</v>
      </c>
      <c r="E33" s="13">
        <v>1300000</v>
      </c>
      <c r="F33" s="13">
        <f t="shared" si="29"/>
        <v>1300000</v>
      </c>
      <c r="G33" s="26" t="s">
        <v>104</v>
      </c>
      <c r="H33" s="10"/>
      <c r="I33" s="9">
        <v>1205000</v>
      </c>
      <c r="J33" s="9">
        <f t="shared" si="30"/>
        <v>1205000</v>
      </c>
      <c r="K33" s="9">
        <f t="shared" ref="K33:L33" si="34">E33-I33</f>
        <v>95000</v>
      </c>
      <c r="L33" s="9">
        <f t="shared" si="34"/>
        <v>95000</v>
      </c>
      <c r="M33" s="16">
        <f t="shared" si="32"/>
        <v>7.3076923076923081E-2</v>
      </c>
      <c r="N33" s="23"/>
      <c r="O33" s="23"/>
      <c r="P33" s="23"/>
      <c r="Q33" s="23"/>
      <c r="R33" s="10"/>
      <c r="S33" s="10"/>
      <c r="T33" s="10"/>
      <c r="U33" s="10"/>
      <c r="V33" s="10"/>
      <c r="W33" s="10"/>
      <c r="X33" s="10"/>
      <c r="Y33" s="10"/>
    </row>
    <row r="34" spans="1:25" ht="31.2" x14ac:dyDescent="0.3">
      <c r="A34" s="7">
        <f t="shared" si="33"/>
        <v>3</v>
      </c>
      <c r="B34" s="33" t="s">
        <v>298</v>
      </c>
      <c r="C34" s="7" t="s">
        <v>9</v>
      </c>
      <c r="D34" s="13">
        <v>1</v>
      </c>
      <c r="E34" s="13">
        <v>350000</v>
      </c>
      <c r="F34" s="13">
        <f t="shared" si="29"/>
        <v>350000</v>
      </c>
      <c r="G34" s="26" t="s">
        <v>10</v>
      </c>
      <c r="H34" s="10"/>
      <c r="I34" s="9">
        <v>300000</v>
      </c>
      <c r="J34" s="9">
        <f t="shared" si="30"/>
        <v>300000</v>
      </c>
      <c r="K34" s="9">
        <f t="shared" ref="K34:L34" si="35">E34-I34</f>
        <v>50000</v>
      </c>
      <c r="L34" s="9">
        <f t="shared" si="35"/>
        <v>50000</v>
      </c>
      <c r="M34" s="16">
        <f t="shared" si="32"/>
        <v>0.14285714285714285</v>
      </c>
      <c r="N34" s="23"/>
      <c r="O34" s="23"/>
      <c r="P34" s="23"/>
      <c r="Q34" s="23"/>
      <c r="R34" s="10"/>
      <c r="S34" s="10"/>
      <c r="T34" s="10"/>
      <c r="U34" s="10"/>
      <c r="V34" s="10"/>
      <c r="W34" s="10"/>
      <c r="X34" s="10"/>
      <c r="Y34" s="10"/>
    </row>
    <row r="35" spans="1:25" ht="15.6" x14ac:dyDescent="0.3">
      <c r="A35" s="7">
        <f t="shared" si="33"/>
        <v>4</v>
      </c>
      <c r="B35" s="33" t="s">
        <v>16</v>
      </c>
      <c r="C35" s="7" t="s">
        <v>9</v>
      </c>
      <c r="D35" s="13">
        <v>1</v>
      </c>
      <c r="E35" s="13">
        <v>490000</v>
      </c>
      <c r="F35" s="13">
        <f t="shared" si="29"/>
        <v>490000</v>
      </c>
      <c r="G35" s="26" t="s">
        <v>10</v>
      </c>
      <c r="H35" s="10"/>
      <c r="I35" s="9">
        <v>440000</v>
      </c>
      <c r="J35" s="9">
        <f t="shared" si="30"/>
        <v>440000</v>
      </c>
      <c r="K35" s="9">
        <f t="shared" ref="K35:L35" si="36">E35-I35</f>
        <v>50000</v>
      </c>
      <c r="L35" s="9">
        <f t="shared" si="36"/>
        <v>50000</v>
      </c>
      <c r="M35" s="16">
        <f t="shared" si="32"/>
        <v>0.10204081632653061</v>
      </c>
      <c r="N35" s="23"/>
      <c r="O35" s="23"/>
      <c r="P35" s="23"/>
      <c r="Q35" s="23"/>
      <c r="R35" s="10"/>
      <c r="S35" s="10"/>
      <c r="T35" s="10"/>
      <c r="U35" s="50"/>
      <c r="V35" s="50"/>
      <c r="W35" s="50"/>
      <c r="X35" s="50"/>
      <c r="Y35" s="50"/>
    </row>
    <row r="36" spans="1:25" ht="31.2" x14ac:dyDescent="0.3">
      <c r="A36" s="7">
        <f t="shared" si="33"/>
        <v>5</v>
      </c>
      <c r="B36" s="33" t="s">
        <v>105</v>
      </c>
      <c r="C36" s="7" t="s">
        <v>9</v>
      </c>
      <c r="D36" s="13">
        <v>1</v>
      </c>
      <c r="E36" s="13">
        <v>460000</v>
      </c>
      <c r="F36" s="13">
        <f t="shared" si="29"/>
        <v>460000</v>
      </c>
      <c r="G36" s="26" t="s">
        <v>10</v>
      </c>
      <c r="H36" s="10"/>
      <c r="I36" s="9">
        <v>410000</v>
      </c>
      <c r="J36" s="9">
        <f t="shared" si="30"/>
        <v>410000</v>
      </c>
      <c r="K36" s="9">
        <f t="shared" ref="K36:L36" si="37">E36-I36</f>
        <v>50000</v>
      </c>
      <c r="L36" s="9">
        <f t="shared" si="37"/>
        <v>50000</v>
      </c>
      <c r="M36" s="16">
        <f t="shared" si="32"/>
        <v>0.10869565217391304</v>
      </c>
      <c r="N36" s="23"/>
      <c r="O36" s="23"/>
      <c r="P36" s="23"/>
      <c r="Q36" s="23"/>
      <c r="R36" s="10"/>
      <c r="S36" s="10"/>
      <c r="T36" s="10"/>
      <c r="U36" s="50"/>
      <c r="V36" s="50"/>
      <c r="W36" s="50"/>
      <c r="X36" s="50"/>
      <c r="Y36" s="50"/>
    </row>
    <row r="37" spans="1:25" ht="15.6" x14ac:dyDescent="0.3">
      <c r="A37" s="7">
        <f t="shared" si="33"/>
        <v>6</v>
      </c>
      <c r="B37" s="33" t="s">
        <v>219</v>
      </c>
      <c r="C37" s="7" t="s">
        <v>9</v>
      </c>
      <c r="D37" s="13">
        <v>1</v>
      </c>
      <c r="E37" s="13">
        <v>230000</v>
      </c>
      <c r="F37" s="13">
        <f t="shared" si="29"/>
        <v>230000</v>
      </c>
      <c r="G37" s="26" t="s">
        <v>10</v>
      </c>
      <c r="H37" s="10"/>
      <c r="I37" s="9">
        <v>205000</v>
      </c>
      <c r="J37" s="9">
        <f t="shared" si="30"/>
        <v>205000</v>
      </c>
      <c r="K37" s="9">
        <f t="shared" ref="K37:L37" si="38">E37-I37</f>
        <v>25000</v>
      </c>
      <c r="L37" s="9">
        <f t="shared" si="38"/>
        <v>25000</v>
      </c>
      <c r="M37" s="16">
        <f t="shared" si="32"/>
        <v>0.10869565217391304</v>
      </c>
      <c r="N37" s="23"/>
      <c r="O37" s="23"/>
      <c r="P37" s="23"/>
      <c r="Q37" s="23"/>
      <c r="R37" s="10"/>
      <c r="S37" s="10"/>
      <c r="T37" s="10"/>
      <c r="U37" s="50"/>
      <c r="V37" s="50"/>
      <c r="W37" s="50"/>
      <c r="X37" s="50"/>
      <c r="Y37" s="50"/>
    </row>
    <row r="38" spans="1:25" ht="15.6" x14ac:dyDescent="0.3">
      <c r="A38" s="7">
        <f t="shared" si="33"/>
        <v>7</v>
      </c>
      <c r="B38" s="33" t="s">
        <v>299</v>
      </c>
      <c r="C38" s="7" t="s">
        <v>9</v>
      </c>
      <c r="D38" s="13">
        <v>1</v>
      </c>
      <c r="E38" s="13">
        <v>1590000</v>
      </c>
      <c r="F38" s="13">
        <f t="shared" si="29"/>
        <v>1590000</v>
      </c>
      <c r="G38" s="26" t="s">
        <v>10</v>
      </c>
      <c r="H38" s="10"/>
      <c r="I38" s="9">
        <v>1450000</v>
      </c>
      <c r="J38" s="9">
        <f t="shared" si="30"/>
        <v>1450000</v>
      </c>
      <c r="K38" s="9">
        <f t="shared" ref="K38:L38" si="39">E38-I38</f>
        <v>140000</v>
      </c>
      <c r="L38" s="9">
        <f t="shared" si="39"/>
        <v>140000</v>
      </c>
      <c r="M38" s="16">
        <f t="shared" si="32"/>
        <v>8.8050314465408799E-2</v>
      </c>
      <c r="N38" s="23"/>
      <c r="O38" s="23"/>
      <c r="P38" s="23"/>
      <c r="Q38" s="23"/>
      <c r="R38" s="10"/>
      <c r="S38" s="10"/>
      <c r="T38" s="10"/>
      <c r="U38" s="10"/>
      <c r="V38" s="10"/>
      <c r="W38" s="10"/>
      <c r="X38" s="10"/>
      <c r="Y38" s="10"/>
    </row>
    <row r="39" spans="1:25" ht="15.6" x14ac:dyDescent="0.3">
      <c r="A39" s="7">
        <f t="shared" si="33"/>
        <v>8</v>
      </c>
      <c r="B39" s="33" t="s">
        <v>189</v>
      </c>
      <c r="C39" s="7" t="s">
        <v>9</v>
      </c>
      <c r="D39" s="13">
        <v>1</v>
      </c>
      <c r="E39" s="13">
        <v>100000</v>
      </c>
      <c r="F39" s="13">
        <f t="shared" si="29"/>
        <v>100000</v>
      </c>
      <c r="G39" s="26" t="s">
        <v>20</v>
      </c>
      <c r="H39" s="10"/>
      <c r="I39" s="9">
        <v>85000</v>
      </c>
      <c r="J39" s="9">
        <f t="shared" si="30"/>
        <v>85000</v>
      </c>
      <c r="K39" s="9">
        <f t="shared" ref="K39:L39" si="40">E39-I39</f>
        <v>15000</v>
      </c>
      <c r="L39" s="9">
        <f t="shared" si="40"/>
        <v>15000</v>
      </c>
      <c r="M39" s="16">
        <f t="shared" si="32"/>
        <v>0.15</v>
      </c>
      <c r="N39" s="23"/>
      <c r="O39" s="23"/>
      <c r="P39" s="23"/>
      <c r="Q39" s="23"/>
      <c r="R39" s="10"/>
      <c r="S39" s="10"/>
      <c r="T39" s="10"/>
      <c r="U39" s="50"/>
      <c r="V39" s="50"/>
      <c r="W39" s="50"/>
      <c r="X39" s="50"/>
      <c r="Y39" s="50"/>
    </row>
    <row r="40" spans="1:25" ht="15.6" x14ac:dyDescent="0.3">
      <c r="A40" s="7">
        <f t="shared" si="33"/>
        <v>9</v>
      </c>
      <c r="B40" s="33" t="s">
        <v>77</v>
      </c>
      <c r="C40" s="7" t="s">
        <v>9</v>
      </c>
      <c r="D40" s="13">
        <v>1</v>
      </c>
      <c r="E40" s="13">
        <v>60000</v>
      </c>
      <c r="F40" s="13">
        <f t="shared" si="29"/>
        <v>60000</v>
      </c>
      <c r="G40" s="26" t="s">
        <v>20</v>
      </c>
      <c r="H40" s="10"/>
      <c r="I40" s="9">
        <v>50000</v>
      </c>
      <c r="J40" s="9">
        <f t="shared" si="30"/>
        <v>50000</v>
      </c>
      <c r="K40" s="9">
        <f t="shared" ref="K40:L40" si="41">E40-I40</f>
        <v>10000</v>
      </c>
      <c r="L40" s="9">
        <f t="shared" si="41"/>
        <v>10000</v>
      </c>
      <c r="M40" s="16">
        <f t="shared" si="32"/>
        <v>0.16666666666666666</v>
      </c>
      <c r="N40" s="23"/>
      <c r="O40" s="23"/>
      <c r="P40" s="23"/>
      <c r="Q40" s="23"/>
      <c r="R40" s="10"/>
      <c r="S40" s="10"/>
      <c r="T40" s="10"/>
      <c r="U40" s="50"/>
      <c r="V40" s="50"/>
      <c r="W40" s="50"/>
      <c r="X40" s="50"/>
      <c r="Y40" s="50"/>
    </row>
    <row r="41" spans="1:25" ht="15.6" x14ac:dyDescent="0.3">
      <c r="A41" s="7">
        <f t="shared" si="33"/>
        <v>10</v>
      </c>
      <c r="B41" s="33" t="s">
        <v>78</v>
      </c>
      <c r="C41" s="7" t="s">
        <v>9</v>
      </c>
      <c r="D41" s="13">
        <v>1</v>
      </c>
      <c r="E41" s="13">
        <v>15000</v>
      </c>
      <c r="F41" s="13">
        <f t="shared" si="29"/>
        <v>15000</v>
      </c>
      <c r="G41" s="26" t="s">
        <v>20</v>
      </c>
      <c r="H41" s="10"/>
      <c r="I41" s="9">
        <v>13000</v>
      </c>
      <c r="J41" s="9">
        <f t="shared" si="30"/>
        <v>13000</v>
      </c>
      <c r="K41" s="9">
        <f t="shared" ref="K41:L41" si="42">E41-I41</f>
        <v>2000</v>
      </c>
      <c r="L41" s="9">
        <f t="shared" si="42"/>
        <v>2000</v>
      </c>
      <c r="M41" s="16">
        <f t="shared" si="32"/>
        <v>0.13333333333333333</v>
      </c>
      <c r="N41" s="23"/>
      <c r="O41" s="23"/>
      <c r="P41" s="23"/>
      <c r="Q41" s="23"/>
      <c r="R41" s="10"/>
      <c r="S41" s="10"/>
      <c r="T41" s="10"/>
      <c r="U41" s="10"/>
      <c r="V41" s="10"/>
      <c r="W41" s="10"/>
      <c r="X41" s="10"/>
      <c r="Y41" s="10"/>
    </row>
    <row r="42" spans="1:25" ht="24.75" customHeight="1" x14ac:dyDescent="0.3">
      <c r="A42" s="135" t="s">
        <v>27</v>
      </c>
      <c r="B42" s="102"/>
      <c r="C42" s="103"/>
      <c r="D42" s="51"/>
      <c r="E42" s="51"/>
      <c r="F42" s="51">
        <f>SUM(F32:F41)</f>
        <v>5845000</v>
      </c>
      <c r="G42" s="52"/>
      <c r="H42" s="11"/>
      <c r="I42" s="52">
        <f>SUM(I32:I41)</f>
        <v>5318000</v>
      </c>
      <c r="J42" s="52">
        <f t="shared" ref="J42:K42" si="43">SUM(J32:J40)</f>
        <v>5305000</v>
      </c>
      <c r="K42" s="52">
        <f t="shared" si="43"/>
        <v>525000</v>
      </c>
      <c r="L42" s="52">
        <f>SUM(L32:L41)</f>
        <v>527000</v>
      </c>
      <c r="M42" s="49">
        <f t="shared" si="32"/>
        <v>9.0162532078699745E-2</v>
      </c>
      <c r="N42" s="53"/>
      <c r="O42" s="53"/>
      <c r="P42" s="53"/>
      <c r="Q42" s="53"/>
      <c r="R42" s="11"/>
      <c r="S42" s="11"/>
      <c r="T42" s="11"/>
      <c r="U42" s="50"/>
      <c r="V42" s="50"/>
      <c r="W42" s="50"/>
      <c r="X42" s="50"/>
      <c r="Y42" s="50"/>
    </row>
    <row r="43" spans="1:25" ht="15.6" x14ac:dyDescent="0.3">
      <c r="A43" s="134" t="s">
        <v>300</v>
      </c>
      <c r="B43" s="102"/>
      <c r="C43" s="102"/>
      <c r="D43" s="102"/>
      <c r="E43" s="102"/>
      <c r="F43" s="102"/>
      <c r="G43" s="103"/>
      <c r="H43" s="11"/>
      <c r="I43" s="11"/>
      <c r="J43" s="54"/>
      <c r="K43" s="11"/>
      <c r="L43" s="11"/>
      <c r="M43" s="11"/>
      <c r="N43" s="11"/>
      <c r="O43" s="11"/>
      <c r="P43" s="11"/>
      <c r="Q43" s="11"/>
      <c r="R43" s="41"/>
      <c r="S43" s="41"/>
      <c r="T43" s="41"/>
      <c r="U43" s="4"/>
      <c r="V43" s="4"/>
      <c r="W43" s="4"/>
      <c r="X43" s="4"/>
      <c r="Y43" s="4"/>
    </row>
    <row r="44" spans="1:25" ht="15.6" x14ac:dyDescent="0.3">
      <c r="A44" s="7">
        <v>1</v>
      </c>
      <c r="B44" s="33" t="s">
        <v>223</v>
      </c>
      <c r="C44" s="7" t="s">
        <v>9</v>
      </c>
      <c r="D44" s="13">
        <v>1</v>
      </c>
      <c r="E44" s="13">
        <v>1550000</v>
      </c>
      <c r="F44" s="13">
        <f t="shared" ref="F44:F53" si="44">D44*E44</f>
        <v>1550000</v>
      </c>
      <c r="G44" s="26" t="s">
        <v>20</v>
      </c>
      <c r="H44" s="10"/>
      <c r="I44" s="9">
        <v>1350000</v>
      </c>
      <c r="J44" s="9">
        <f t="shared" ref="J44:J53" si="45">I44*D44</f>
        <v>1350000</v>
      </c>
      <c r="K44" s="9">
        <f t="shared" ref="K44:L44" si="46">E44-I44</f>
        <v>200000</v>
      </c>
      <c r="L44" s="9">
        <f t="shared" si="46"/>
        <v>200000</v>
      </c>
      <c r="M44" s="16">
        <f t="shared" ref="M44:M54" si="47">L44/F44</f>
        <v>0.12903225806451613</v>
      </c>
      <c r="N44" s="23"/>
      <c r="O44" s="23"/>
      <c r="P44" s="23"/>
      <c r="Q44" s="23"/>
      <c r="R44" s="10"/>
      <c r="S44" s="10"/>
      <c r="T44" s="10"/>
      <c r="U44" s="10"/>
      <c r="V44" s="10"/>
      <c r="W44" s="10"/>
      <c r="X44" s="10"/>
      <c r="Y44" s="10"/>
    </row>
    <row r="45" spans="1:25" ht="31.2" x14ac:dyDescent="0.3">
      <c r="A45" s="7">
        <f t="shared" ref="A45:A53" si="48">A44+1</f>
        <v>2</v>
      </c>
      <c r="B45" s="33" t="s">
        <v>30</v>
      </c>
      <c r="C45" s="7" t="s">
        <v>9</v>
      </c>
      <c r="D45" s="13">
        <v>1</v>
      </c>
      <c r="E45" s="13">
        <v>550000</v>
      </c>
      <c r="F45" s="13">
        <f t="shared" si="44"/>
        <v>550000</v>
      </c>
      <c r="G45" s="26" t="s">
        <v>20</v>
      </c>
      <c r="H45" s="10"/>
      <c r="I45" s="9">
        <v>350000</v>
      </c>
      <c r="J45" s="9">
        <f t="shared" si="45"/>
        <v>350000</v>
      </c>
      <c r="K45" s="9">
        <f t="shared" ref="K45:L45" si="49">E45-I45</f>
        <v>200000</v>
      </c>
      <c r="L45" s="9">
        <f t="shared" si="49"/>
        <v>200000</v>
      </c>
      <c r="M45" s="16">
        <f t="shared" si="47"/>
        <v>0.36363636363636365</v>
      </c>
      <c r="N45" s="23"/>
      <c r="O45" s="23"/>
      <c r="P45" s="23"/>
      <c r="Q45" s="23"/>
      <c r="R45" s="10"/>
      <c r="S45" s="10"/>
      <c r="T45" s="10"/>
      <c r="U45" s="10"/>
      <c r="V45" s="10"/>
      <c r="W45" s="10"/>
      <c r="X45" s="10"/>
      <c r="Y45" s="10"/>
    </row>
    <row r="46" spans="1:25" ht="15.6" x14ac:dyDescent="0.3">
      <c r="A46" s="7">
        <f t="shared" si="48"/>
        <v>3</v>
      </c>
      <c r="B46" s="33" t="s">
        <v>193</v>
      </c>
      <c r="C46" s="7" t="s">
        <v>9</v>
      </c>
      <c r="D46" s="13">
        <v>1</v>
      </c>
      <c r="E46" s="13">
        <v>230000</v>
      </c>
      <c r="F46" s="13">
        <f t="shared" si="44"/>
        <v>230000</v>
      </c>
      <c r="G46" s="26" t="s">
        <v>104</v>
      </c>
      <c r="H46" s="10"/>
      <c r="I46" s="9">
        <v>190000</v>
      </c>
      <c r="J46" s="9">
        <f t="shared" si="45"/>
        <v>190000</v>
      </c>
      <c r="K46" s="9">
        <f t="shared" ref="K46:L46" si="50">E46-I46</f>
        <v>40000</v>
      </c>
      <c r="L46" s="9">
        <f t="shared" si="50"/>
        <v>40000</v>
      </c>
      <c r="M46" s="16">
        <f t="shared" si="47"/>
        <v>0.17391304347826086</v>
      </c>
      <c r="N46" s="23"/>
      <c r="O46" s="23"/>
      <c r="P46" s="23"/>
      <c r="Q46" s="23"/>
      <c r="R46" s="10"/>
      <c r="S46" s="10"/>
      <c r="T46" s="10"/>
      <c r="U46" s="10"/>
      <c r="V46" s="10"/>
      <c r="W46" s="10"/>
      <c r="X46" s="10"/>
      <c r="Y46" s="10"/>
    </row>
    <row r="47" spans="1:25" ht="31.2" x14ac:dyDescent="0.3">
      <c r="A47" s="7">
        <f t="shared" si="48"/>
        <v>4</v>
      </c>
      <c r="B47" s="33" t="s">
        <v>31</v>
      </c>
      <c r="C47" s="7" t="s">
        <v>9</v>
      </c>
      <c r="D47" s="13">
        <v>1</v>
      </c>
      <c r="E47" s="13">
        <v>800000</v>
      </c>
      <c r="F47" s="13">
        <f t="shared" si="44"/>
        <v>800000</v>
      </c>
      <c r="G47" s="26" t="s">
        <v>20</v>
      </c>
      <c r="H47" s="10"/>
      <c r="I47" s="9">
        <v>650000</v>
      </c>
      <c r="J47" s="9">
        <f t="shared" si="45"/>
        <v>650000</v>
      </c>
      <c r="K47" s="9">
        <f t="shared" ref="K47:L47" si="51">E47-I47</f>
        <v>150000</v>
      </c>
      <c r="L47" s="9">
        <f t="shared" si="51"/>
        <v>150000</v>
      </c>
      <c r="M47" s="16">
        <f t="shared" si="47"/>
        <v>0.1875</v>
      </c>
      <c r="N47" s="23"/>
      <c r="O47" s="23"/>
      <c r="P47" s="23"/>
      <c r="Q47" s="23"/>
      <c r="R47" s="10"/>
      <c r="S47" s="10"/>
      <c r="T47" s="10"/>
      <c r="U47" s="50"/>
      <c r="V47" s="50"/>
      <c r="W47" s="50"/>
      <c r="X47" s="50"/>
      <c r="Y47" s="50"/>
    </row>
    <row r="48" spans="1:25" ht="31.2" x14ac:dyDescent="0.3">
      <c r="A48" s="7">
        <f t="shared" si="48"/>
        <v>5</v>
      </c>
      <c r="B48" s="33" t="s">
        <v>136</v>
      </c>
      <c r="C48" s="7" t="s">
        <v>9</v>
      </c>
      <c r="D48" s="13">
        <v>1</v>
      </c>
      <c r="E48" s="13">
        <v>790000</v>
      </c>
      <c r="F48" s="13">
        <f t="shared" si="44"/>
        <v>790000</v>
      </c>
      <c r="G48" s="26" t="s">
        <v>10</v>
      </c>
      <c r="H48" s="10"/>
      <c r="I48" s="9">
        <v>730000</v>
      </c>
      <c r="J48" s="9">
        <f t="shared" si="45"/>
        <v>730000</v>
      </c>
      <c r="K48" s="9">
        <f t="shared" ref="K48:L48" si="52">E48-I48</f>
        <v>60000</v>
      </c>
      <c r="L48" s="9">
        <f t="shared" si="52"/>
        <v>60000</v>
      </c>
      <c r="M48" s="16">
        <f t="shared" si="47"/>
        <v>7.5949367088607597E-2</v>
      </c>
      <c r="N48" s="23"/>
      <c r="O48" s="23"/>
      <c r="P48" s="23"/>
      <c r="Q48" s="23"/>
      <c r="R48" s="10"/>
      <c r="S48" s="10"/>
      <c r="T48" s="10"/>
      <c r="U48" s="50"/>
      <c r="V48" s="50"/>
      <c r="W48" s="50"/>
      <c r="X48" s="50"/>
      <c r="Y48" s="50"/>
    </row>
    <row r="49" spans="1:25" ht="15.6" x14ac:dyDescent="0.3">
      <c r="A49" s="7">
        <f t="shared" si="48"/>
        <v>6</v>
      </c>
      <c r="B49" s="33" t="s">
        <v>301</v>
      </c>
      <c r="C49" s="7" t="s">
        <v>9</v>
      </c>
      <c r="D49" s="13">
        <v>1</v>
      </c>
      <c r="E49" s="13">
        <v>390000</v>
      </c>
      <c r="F49" s="13">
        <f t="shared" si="44"/>
        <v>390000</v>
      </c>
      <c r="G49" s="26" t="s">
        <v>10</v>
      </c>
      <c r="H49" s="10"/>
      <c r="I49" s="9">
        <v>335000</v>
      </c>
      <c r="J49" s="9">
        <f t="shared" si="45"/>
        <v>335000</v>
      </c>
      <c r="K49" s="9">
        <f t="shared" ref="K49:L49" si="53">E49-I49</f>
        <v>55000</v>
      </c>
      <c r="L49" s="9">
        <f t="shared" si="53"/>
        <v>55000</v>
      </c>
      <c r="M49" s="16">
        <f t="shared" si="47"/>
        <v>0.14102564102564102</v>
      </c>
      <c r="N49" s="23"/>
      <c r="O49" s="23"/>
      <c r="P49" s="23"/>
      <c r="Q49" s="23"/>
      <c r="R49" s="10"/>
      <c r="S49" s="10"/>
      <c r="T49" s="10"/>
      <c r="U49" s="50"/>
      <c r="V49" s="50"/>
      <c r="W49" s="50"/>
      <c r="X49" s="50"/>
      <c r="Y49" s="50"/>
    </row>
    <row r="50" spans="1:25" ht="31.2" x14ac:dyDescent="0.3">
      <c r="A50" s="7">
        <f t="shared" si="48"/>
        <v>7</v>
      </c>
      <c r="B50" s="33" t="s">
        <v>206</v>
      </c>
      <c r="C50" s="7" t="s">
        <v>9</v>
      </c>
      <c r="D50" s="13">
        <v>1</v>
      </c>
      <c r="E50" s="13">
        <v>1550000</v>
      </c>
      <c r="F50" s="13">
        <f t="shared" si="44"/>
        <v>1550000</v>
      </c>
      <c r="G50" s="26" t="s">
        <v>10</v>
      </c>
      <c r="H50" s="10"/>
      <c r="I50" s="9">
        <v>1350000</v>
      </c>
      <c r="J50" s="9">
        <f t="shared" si="45"/>
        <v>1350000</v>
      </c>
      <c r="K50" s="9">
        <f t="shared" ref="K50:L50" si="54">E50-I50</f>
        <v>200000</v>
      </c>
      <c r="L50" s="9">
        <f t="shared" si="54"/>
        <v>200000</v>
      </c>
      <c r="M50" s="16">
        <f t="shared" si="47"/>
        <v>0.12903225806451613</v>
      </c>
      <c r="N50" s="23"/>
      <c r="O50" s="23"/>
      <c r="P50" s="23"/>
      <c r="Q50" s="23"/>
      <c r="R50" s="10"/>
      <c r="S50" s="10"/>
      <c r="T50" s="10"/>
      <c r="U50" s="10"/>
      <c r="V50" s="10"/>
      <c r="W50" s="10"/>
      <c r="X50" s="10"/>
      <c r="Y50" s="10"/>
    </row>
    <row r="51" spans="1:25" ht="46.8" x14ac:dyDescent="0.3">
      <c r="A51" s="7">
        <f t="shared" si="48"/>
        <v>8</v>
      </c>
      <c r="B51" s="33" t="s">
        <v>32</v>
      </c>
      <c r="C51" s="7" t="s">
        <v>9</v>
      </c>
      <c r="D51" s="13">
        <v>1</v>
      </c>
      <c r="E51" s="13">
        <v>1500000</v>
      </c>
      <c r="F51" s="13">
        <f t="shared" si="44"/>
        <v>1500000</v>
      </c>
      <c r="G51" s="26" t="s">
        <v>15</v>
      </c>
      <c r="H51" s="10"/>
      <c r="I51" s="9">
        <v>1300000</v>
      </c>
      <c r="J51" s="9">
        <f t="shared" si="45"/>
        <v>1300000</v>
      </c>
      <c r="K51" s="9">
        <f t="shared" ref="K51:L51" si="55">E51-I51</f>
        <v>200000</v>
      </c>
      <c r="L51" s="9">
        <f t="shared" si="55"/>
        <v>200000</v>
      </c>
      <c r="M51" s="16">
        <f t="shared" si="47"/>
        <v>0.13333333333333333</v>
      </c>
      <c r="N51" s="23"/>
      <c r="O51" s="23"/>
      <c r="P51" s="23"/>
      <c r="Q51" s="23"/>
      <c r="R51" s="10"/>
      <c r="S51" s="10"/>
      <c r="T51" s="10"/>
      <c r="U51" s="50"/>
      <c r="V51" s="50"/>
      <c r="W51" s="50"/>
      <c r="X51" s="50"/>
      <c r="Y51" s="50"/>
    </row>
    <row r="52" spans="1:25" ht="31.2" x14ac:dyDescent="0.3">
      <c r="A52" s="7">
        <f t="shared" si="48"/>
        <v>9</v>
      </c>
      <c r="B52" s="33" t="s">
        <v>137</v>
      </c>
      <c r="C52" s="7" t="s">
        <v>9</v>
      </c>
      <c r="D52" s="13">
        <v>1</v>
      </c>
      <c r="E52" s="13">
        <v>500000</v>
      </c>
      <c r="F52" s="13">
        <f t="shared" si="44"/>
        <v>500000</v>
      </c>
      <c r="G52" s="26" t="s">
        <v>20</v>
      </c>
      <c r="H52" s="10"/>
      <c r="I52" s="9">
        <v>445000</v>
      </c>
      <c r="J52" s="9">
        <f t="shared" si="45"/>
        <v>445000</v>
      </c>
      <c r="K52" s="9">
        <f t="shared" ref="K52:L52" si="56">E52-I52</f>
        <v>55000</v>
      </c>
      <c r="L52" s="9">
        <f t="shared" si="56"/>
        <v>55000</v>
      </c>
      <c r="M52" s="16">
        <f t="shared" si="47"/>
        <v>0.11</v>
      </c>
      <c r="N52" s="23"/>
      <c r="O52" s="23"/>
      <c r="P52" s="23"/>
      <c r="Q52" s="23"/>
      <c r="R52" s="10"/>
      <c r="S52" s="10"/>
      <c r="T52" s="10"/>
      <c r="U52" s="50"/>
      <c r="V52" s="50"/>
      <c r="W52" s="50"/>
      <c r="X52" s="50"/>
      <c r="Y52" s="50"/>
    </row>
    <row r="53" spans="1:25" ht="15.6" x14ac:dyDescent="0.3">
      <c r="A53" s="7">
        <f t="shared" si="48"/>
        <v>10</v>
      </c>
      <c r="B53" s="33" t="s">
        <v>34</v>
      </c>
      <c r="C53" s="7" t="s">
        <v>9</v>
      </c>
      <c r="D53" s="13">
        <v>1</v>
      </c>
      <c r="E53" s="13">
        <v>250000</v>
      </c>
      <c r="F53" s="13">
        <f t="shared" si="44"/>
        <v>250000</v>
      </c>
      <c r="G53" s="26" t="s">
        <v>139</v>
      </c>
      <c r="H53" s="10"/>
      <c r="I53" s="9">
        <v>200000</v>
      </c>
      <c r="J53" s="9">
        <f t="shared" si="45"/>
        <v>200000</v>
      </c>
      <c r="K53" s="9">
        <f t="shared" ref="K53:L53" si="57">E53-I53</f>
        <v>50000</v>
      </c>
      <c r="L53" s="9">
        <f t="shared" si="57"/>
        <v>50000</v>
      </c>
      <c r="M53" s="16">
        <f t="shared" si="47"/>
        <v>0.2</v>
      </c>
      <c r="N53" s="23"/>
      <c r="O53" s="23"/>
      <c r="P53" s="23"/>
      <c r="Q53" s="23"/>
      <c r="R53" s="10"/>
      <c r="S53" s="10"/>
      <c r="T53" s="10"/>
      <c r="U53" s="10"/>
      <c r="V53" s="10"/>
      <c r="W53" s="10"/>
      <c r="X53" s="10"/>
      <c r="Y53" s="10"/>
    </row>
    <row r="54" spans="1:25" ht="24.75" customHeight="1" x14ac:dyDescent="0.3">
      <c r="A54" s="135" t="s">
        <v>27</v>
      </c>
      <c r="B54" s="102"/>
      <c r="C54" s="103"/>
      <c r="D54" s="51"/>
      <c r="E54" s="51">
        <f t="shared" ref="E54:F54" si="58">SUM(E44:E53)</f>
        <v>8110000</v>
      </c>
      <c r="F54" s="51">
        <f t="shared" si="58"/>
        <v>8110000</v>
      </c>
      <c r="G54" s="52"/>
      <c r="H54" s="11"/>
      <c r="I54" s="52">
        <f>SUM(I44:I53)</f>
        <v>6900000</v>
      </c>
      <c r="J54" s="52">
        <f t="shared" ref="J54:K54" si="59">SUM(J44:J52)</f>
        <v>6700000</v>
      </c>
      <c r="K54" s="52">
        <f t="shared" si="59"/>
        <v>1160000</v>
      </c>
      <c r="L54" s="52">
        <f>SUM(L44:L53)</f>
        <v>1210000</v>
      </c>
      <c r="M54" s="49">
        <f t="shared" si="47"/>
        <v>0.14919852034525277</v>
      </c>
      <c r="N54" s="53"/>
      <c r="O54" s="53"/>
      <c r="P54" s="53"/>
      <c r="Q54" s="53"/>
      <c r="R54" s="11"/>
      <c r="S54" s="11"/>
      <c r="T54" s="11"/>
      <c r="U54" s="50"/>
      <c r="V54" s="50"/>
      <c r="W54" s="50"/>
      <c r="X54" s="50"/>
      <c r="Y54" s="50"/>
    </row>
    <row r="55" spans="1:25" ht="15.6" x14ac:dyDescent="0.3">
      <c r="A55" s="134" t="s">
        <v>302</v>
      </c>
      <c r="B55" s="102"/>
      <c r="C55" s="102"/>
      <c r="D55" s="102"/>
      <c r="E55" s="102"/>
      <c r="F55" s="102"/>
      <c r="G55" s="103"/>
      <c r="H55" s="11"/>
      <c r="I55" s="11"/>
      <c r="J55" s="54"/>
      <c r="K55" s="11"/>
      <c r="L55" s="11"/>
      <c r="M55" s="11"/>
      <c r="N55" s="11"/>
      <c r="O55" s="11"/>
      <c r="P55" s="11"/>
      <c r="Q55" s="11"/>
      <c r="R55" s="41"/>
      <c r="S55" s="41"/>
      <c r="T55" s="41"/>
      <c r="U55" s="4"/>
      <c r="V55" s="4"/>
      <c r="W55" s="4"/>
      <c r="X55" s="4"/>
      <c r="Y55" s="4"/>
    </row>
    <row r="56" spans="1:25" ht="31.2" x14ac:dyDescent="0.3">
      <c r="A56" s="7">
        <v>1</v>
      </c>
      <c r="B56" s="33" t="s">
        <v>303</v>
      </c>
      <c r="C56" s="7" t="s">
        <v>9</v>
      </c>
      <c r="D56" s="13">
        <v>30</v>
      </c>
      <c r="E56" s="13">
        <v>650000</v>
      </c>
      <c r="F56" s="13">
        <f t="shared" ref="F56:F60" si="60">D56*E56</f>
        <v>19500000</v>
      </c>
      <c r="G56" s="26" t="s">
        <v>179</v>
      </c>
      <c r="H56" s="10"/>
      <c r="I56" s="9">
        <v>630000</v>
      </c>
      <c r="J56" s="9">
        <f t="shared" ref="J56:J60" si="61">I56*D56</f>
        <v>18900000</v>
      </c>
      <c r="K56" s="9">
        <f t="shared" ref="K56:L56" si="62">E56-I56</f>
        <v>20000</v>
      </c>
      <c r="L56" s="9">
        <f t="shared" si="62"/>
        <v>600000</v>
      </c>
      <c r="M56" s="16">
        <f t="shared" ref="M56:M59" si="63">L56/F56</f>
        <v>3.0769230769230771E-2</v>
      </c>
      <c r="N56" s="23"/>
      <c r="O56" s="23"/>
      <c r="P56" s="23"/>
      <c r="Q56" s="23"/>
      <c r="R56" s="1"/>
      <c r="S56" s="1"/>
      <c r="T56" s="1"/>
    </row>
    <row r="57" spans="1:25" ht="15.6" x14ac:dyDescent="0.3">
      <c r="A57" s="7">
        <f t="shared" ref="A57:A60" si="64">A56+1</f>
        <v>2</v>
      </c>
      <c r="B57" s="33" t="s">
        <v>304</v>
      </c>
      <c r="C57" s="7" t="s">
        <v>9</v>
      </c>
      <c r="D57" s="13">
        <v>30</v>
      </c>
      <c r="E57" s="13">
        <v>750000</v>
      </c>
      <c r="F57" s="13">
        <f t="shared" si="60"/>
        <v>22500000</v>
      </c>
      <c r="G57" s="26" t="s">
        <v>179</v>
      </c>
      <c r="H57" s="10"/>
      <c r="I57" s="9">
        <v>730000</v>
      </c>
      <c r="J57" s="9">
        <f t="shared" si="61"/>
        <v>21900000</v>
      </c>
      <c r="K57" s="9">
        <f t="shared" ref="K57:L57" si="65">E57-I57</f>
        <v>20000</v>
      </c>
      <c r="L57" s="9">
        <f t="shared" si="65"/>
        <v>600000</v>
      </c>
      <c r="M57" s="16">
        <f t="shared" si="63"/>
        <v>2.6666666666666668E-2</v>
      </c>
      <c r="N57" s="23"/>
      <c r="O57" s="23"/>
      <c r="P57" s="23"/>
      <c r="Q57" s="23"/>
      <c r="R57" s="1"/>
      <c r="S57" s="1"/>
      <c r="T57" s="1"/>
    </row>
    <row r="58" spans="1:25" ht="15.6" x14ac:dyDescent="0.3">
      <c r="A58" s="7">
        <f t="shared" si="64"/>
        <v>3</v>
      </c>
      <c r="B58" s="33" t="s">
        <v>38</v>
      </c>
      <c r="C58" s="7" t="s">
        <v>9</v>
      </c>
      <c r="D58" s="13">
        <v>1</v>
      </c>
      <c r="E58" s="13">
        <v>1250000</v>
      </c>
      <c r="F58" s="13">
        <f t="shared" si="60"/>
        <v>1250000</v>
      </c>
      <c r="G58" s="26" t="s">
        <v>22</v>
      </c>
      <c r="H58" s="10"/>
      <c r="I58" s="9">
        <v>1100000</v>
      </c>
      <c r="J58" s="9">
        <f t="shared" si="61"/>
        <v>1100000</v>
      </c>
      <c r="K58" s="9">
        <f t="shared" ref="K58:L58" si="66">E58-I58</f>
        <v>150000</v>
      </c>
      <c r="L58" s="9">
        <f t="shared" si="66"/>
        <v>150000</v>
      </c>
      <c r="M58" s="16">
        <f t="shared" si="63"/>
        <v>0.12</v>
      </c>
      <c r="N58" s="23"/>
      <c r="O58" s="23"/>
      <c r="P58" s="23"/>
      <c r="Q58" s="23"/>
      <c r="R58" s="1"/>
      <c r="S58" s="1"/>
      <c r="T58" s="1"/>
    </row>
    <row r="59" spans="1:25" ht="15.6" x14ac:dyDescent="0.3">
      <c r="A59" s="7">
        <f t="shared" si="64"/>
        <v>4</v>
      </c>
      <c r="B59" s="33" t="s">
        <v>305</v>
      </c>
      <c r="C59" s="7" t="s">
        <v>9</v>
      </c>
      <c r="D59" s="13">
        <v>1</v>
      </c>
      <c r="E59" s="13">
        <v>1700000</v>
      </c>
      <c r="F59" s="13">
        <f t="shared" si="60"/>
        <v>1700000</v>
      </c>
      <c r="G59" s="26" t="s">
        <v>22</v>
      </c>
      <c r="H59" s="10"/>
      <c r="I59" s="9">
        <v>1580000</v>
      </c>
      <c r="J59" s="9">
        <f t="shared" si="61"/>
        <v>1580000</v>
      </c>
      <c r="K59" s="9">
        <f t="shared" ref="K59:L59" si="67">E59-I59</f>
        <v>120000</v>
      </c>
      <c r="L59" s="9">
        <f t="shared" si="67"/>
        <v>120000</v>
      </c>
      <c r="M59" s="16">
        <f t="shared" si="63"/>
        <v>7.0588235294117646E-2</v>
      </c>
      <c r="N59" s="23"/>
      <c r="O59" s="23"/>
      <c r="P59" s="23"/>
      <c r="Q59" s="23"/>
      <c r="R59" s="1"/>
      <c r="S59" s="1"/>
      <c r="T59" s="1"/>
    </row>
    <row r="60" spans="1:25" ht="15.6" x14ac:dyDescent="0.3">
      <c r="A60" s="7">
        <f t="shared" si="64"/>
        <v>5</v>
      </c>
      <c r="B60" s="33" t="s">
        <v>25</v>
      </c>
      <c r="C60" s="7" t="s">
        <v>9</v>
      </c>
      <c r="D60" s="13">
        <v>30</v>
      </c>
      <c r="E60" s="13">
        <v>35000</v>
      </c>
      <c r="F60" s="13">
        <f t="shared" si="60"/>
        <v>1050000</v>
      </c>
      <c r="G60" s="26" t="s">
        <v>26</v>
      </c>
      <c r="H60" s="10"/>
      <c r="I60" s="9">
        <v>28000</v>
      </c>
      <c r="J60" s="9">
        <f t="shared" si="61"/>
        <v>840000</v>
      </c>
      <c r="K60" s="9">
        <f t="shared" ref="K60:L60" si="68">E60-I60</f>
        <v>7000</v>
      </c>
      <c r="L60" s="9">
        <f t="shared" si="68"/>
        <v>210000</v>
      </c>
      <c r="M60" s="16">
        <f>L60/F58</f>
        <v>0.16800000000000001</v>
      </c>
      <c r="N60" s="23"/>
      <c r="O60" s="23"/>
      <c r="P60" s="23"/>
      <c r="Q60" s="23"/>
      <c r="R60" s="1"/>
      <c r="S60" s="1"/>
      <c r="T60" s="1"/>
    </row>
    <row r="61" spans="1:25" ht="15.6" x14ac:dyDescent="0.3">
      <c r="A61" s="135" t="s">
        <v>27</v>
      </c>
      <c r="B61" s="102"/>
      <c r="C61" s="103"/>
      <c r="D61" s="51"/>
      <c r="E61" s="51"/>
      <c r="F61" s="51">
        <f>SUM(F56:F60)</f>
        <v>46000000</v>
      </c>
      <c r="G61" s="52"/>
      <c r="H61" s="11"/>
      <c r="I61" s="52">
        <f t="shared" ref="I61:J61" si="69">SUM(I56:I59)</f>
        <v>4040000</v>
      </c>
      <c r="J61" s="52">
        <f t="shared" si="69"/>
        <v>43480000</v>
      </c>
      <c r="K61" s="9">
        <f t="shared" ref="K61:L61" si="70">SUM(K56:K60)</f>
        <v>317000</v>
      </c>
      <c r="L61" s="13">
        <f t="shared" si="70"/>
        <v>1680000</v>
      </c>
      <c r="M61" s="49">
        <f t="shared" ref="M61:M62" si="71">L61/F61</f>
        <v>3.6521739130434785E-2</v>
      </c>
      <c r="N61" s="53"/>
      <c r="O61" s="53"/>
      <c r="P61" s="53"/>
      <c r="Q61" s="53"/>
      <c r="R61" s="55"/>
      <c r="S61" s="55"/>
      <c r="T61" s="55"/>
      <c r="U61" s="56"/>
      <c r="V61" s="56"/>
      <c r="W61" s="56"/>
      <c r="X61" s="56"/>
      <c r="Y61" s="56"/>
    </row>
    <row r="62" spans="1:25" ht="15.6" x14ac:dyDescent="0.3">
      <c r="A62" s="135" t="s">
        <v>306</v>
      </c>
      <c r="B62" s="102"/>
      <c r="C62" s="103"/>
      <c r="D62" s="51"/>
      <c r="E62" s="51"/>
      <c r="F62" s="51">
        <f>SUM(F61,F54,F42,F30,F19)</f>
        <v>501955000</v>
      </c>
      <c r="G62" s="52"/>
      <c r="H62" s="11"/>
      <c r="I62" s="52"/>
      <c r="J62" s="52">
        <f>SUM(J61,J54,J42,J30)</f>
        <v>229435000</v>
      </c>
      <c r="K62" s="52"/>
      <c r="L62" s="52">
        <f>SUM(L61,L54,L42,L30,L19)</f>
        <v>25637000</v>
      </c>
      <c r="M62" s="49">
        <f t="shared" si="71"/>
        <v>5.1074299488998019E-2</v>
      </c>
      <c r="N62" s="53"/>
      <c r="O62" s="53"/>
      <c r="P62" s="53"/>
      <c r="Q62" s="53"/>
      <c r="R62" s="55"/>
      <c r="S62" s="55"/>
      <c r="T62" s="55"/>
      <c r="U62" s="56"/>
      <c r="V62" s="56"/>
      <c r="W62" s="56"/>
      <c r="X62" s="56"/>
      <c r="Y62" s="56"/>
    </row>
    <row r="63" spans="1:25" ht="15.6" x14ac:dyDescent="0.25">
      <c r="A63" s="2"/>
      <c r="B63" s="2"/>
      <c r="C63" s="2"/>
      <c r="D63" s="2"/>
      <c r="E63" s="2"/>
      <c r="F63" s="2"/>
      <c r="G63" s="2"/>
      <c r="H63" s="1"/>
      <c r="I63" s="14"/>
      <c r="J63" s="14"/>
      <c r="N63" s="14"/>
      <c r="O63" s="14"/>
      <c r="P63" s="14"/>
      <c r="Q63" s="14"/>
      <c r="R63" s="1"/>
      <c r="S63" s="1"/>
      <c r="T63" s="1"/>
    </row>
    <row r="64" spans="1:25" ht="13.8" x14ac:dyDescent="0.25">
      <c r="A64" s="98" t="s">
        <v>39</v>
      </c>
      <c r="B64" s="95"/>
      <c r="C64" s="95"/>
      <c r="D64" s="95"/>
      <c r="E64" s="95"/>
      <c r="F64" s="95"/>
      <c r="G64" s="95"/>
      <c r="H64" s="1"/>
      <c r="I64" s="14"/>
      <c r="J64" s="14"/>
      <c r="N64" s="14"/>
      <c r="O64" s="14"/>
      <c r="P64" s="14"/>
      <c r="Q64" s="14"/>
      <c r="R64" s="1"/>
      <c r="S64" s="1"/>
      <c r="T64" s="1"/>
    </row>
    <row r="65" spans="1:20" ht="13.8" x14ac:dyDescent="0.25">
      <c r="A65" s="98" t="s">
        <v>40</v>
      </c>
      <c r="B65" s="95"/>
      <c r="C65" s="95"/>
      <c r="D65" s="95"/>
      <c r="E65" s="95"/>
      <c r="F65" s="95"/>
      <c r="G65" s="95"/>
      <c r="H65" s="1"/>
      <c r="I65" s="14"/>
      <c r="J65" s="14"/>
      <c r="N65" s="14"/>
      <c r="O65" s="14"/>
      <c r="P65" s="14"/>
      <c r="Q65" s="14"/>
      <c r="R65" s="1"/>
      <c r="S65" s="1"/>
      <c r="T65" s="1"/>
    </row>
    <row r="66" spans="1:20" ht="13.8" x14ac:dyDescent="0.25">
      <c r="A66" s="99" t="s">
        <v>307</v>
      </c>
      <c r="B66" s="95"/>
      <c r="C66" s="95"/>
      <c r="D66" s="95"/>
      <c r="E66" s="95"/>
      <c r="F66" s="95"/>
      <c r="G66" s="95"/>
      <c r="H66" s="1"/>
      <c r="I66" s="14"/>
      <c r="J66" s="14"/>
      <c r="N66" s="14"/>
      <c r="O66" s="14"/>
      <c r="P66" s="14"/>
      <c r="Q66" s="14"/>
      <c r="R66" s="1"/>
      <c r="S66" s="1"/>
      <c r="T66" s="1"/>
    </row>
    <row r="67" spans="1:20" ht="13.8" x14ac:dyDescent="0.25">
      <c r="A67" s="14"/>
      <c r="B67" s="14"/>
      <c r="C67" s="14"/>
      <c r="D67" s="14"/>
      <c r="E67" s="14"/>
      <c r="F67" s="14"/>
      <c r="G67" s="14"/>
      <c r="H67" s="1"/>
      <c r="I67" s="14"/>
      <c r="J67" s="14"/>
      <c r="N67" s="14"/>
      <c r="O67" s="14"/>
      <c r="P67" s="14"/>
      <c r="Q67" s="14"/>
      <c r="R67" s="1"/>
      <c r="S67" s="1"/>
      <c r="T67" s="1"/>
    </row>
    <row r="68" spans="1:20" ht="13.8" x14ac:dyDescent="0.25">
      <c r="A68" s="14"/>
      <c r="B68" s="14"/>
      <c r="C68" s="14"/>
      <c r="D68" s="14"/>
      <c r="E68" s="14"/>
      <c r="F68" s="14"/>
      <c r="G68" s="14"/>
      <c r="H68" s="1"/>
      <c r="I68" s="14"/>
      <c r="J68" s="14"/>
      <c r="K68" s="14"/>
      <c r="L68" s="14"/>
      <c r="M68" s="14"/>
      <c r="N68" s="14"/>
      <c r="O68" s="14"/>
      <c r="P68" s="14"/>
      <c r="Q68" s="14"/>
      <c r="R68" s="1"/>
      <c r="S68" s="1"/>
      <c r="T68" s="1"/>
    </row>
    <row r="69" spans="1:20" ht="13.8" x14ac:dyDescent="0.25">
      <c r="A69" s="14"/>
      <c r="B69" s="14"/>
      <c r="C69" s="14"/>
      <c r="D69" s="14"/>
      <c r="E69" s="14"/>
      <c r="F69" s="14"/>
      <c r="G69" s="14"/>
      <c r="H69" s="1"/>
      <c r="I69" s="14"/>
      <c r="J69" s="14"/>
      <c r="K69" s="14"/>
      <c r="L69" s="14"/>
      <c r="M69" s="14"/>
      <c r="N69" s="14"/>
      <c r="O69" s="14"/>
      <c r="P69" s="14"/>
      <c r="Q69" s="14"/>
      <c r="R69" s="1"/>
      <c r="S69" s="1"/>
      <c r="T69" s="1"/>
    </row>
    <row r="70" spans="1:20" ht="13.8" x14ac:dyDescent="0.25">
      <c r="A70" s="14"/>
      <c r="B70" s="14"/>
      <c r="C70" s="14"/>
      <c r="D70" s="14"/>
      <c r="E70" s="14"/>
      <c r="F70" s="14"/>
      <c r="G70" s="14"/>
      <c r="H70" s="1"/>
      <c r="I70" s="14"/>
      <c r="J70" s="14"/>
      <c r="K70" s="14"/>
      <c r="L70" s="14"/>
      <c r="M70" s="14"/>
      <c r="N70" s="14"/>
      <c r="O70" s="14"/>
      <c r="P70" s="14"/>
      <c r="Q70" s="14"/>
      <c r="R70" s="1"/>
      <c r="S70" s="1"/>
      <c r="T70" s="1"/>
    </row>
    <row r="71" spans="1:20" ht="13.8" x14ac:dyDescent="0.25">
      <c r="A71" s="14"/>
      <c r="B71" s="14"/>
      <c r="C71" s="14"/>
      <c r="D71" s="14"/>
      <c r="E71" s="14"/>
      <c r="F71" s="14"/>
      <c r="G71" s="14"/>
      <c r="H71" s="1"/>
      <c r="I71" s="14"/>
      <c r="J71" s="14"/>
      <c r="K71" s="14"/>
      <c r="L71" s="14"/>
      <c r="M71" s="14"/>
      <c r="N71" s="14"/>
      <c r="O71" s="14"/>
      <c r="P71" s="14"/>
      <c r="Q71" s="14"/>
      <c r="R71" s="1"/>
      <c r="S71" s="1"/>
      <c r="T71" s="1"/>
    </row>
    <row r="72" spans="1:20" ht="13.8" x14ac:dyDescent="0.25">
      <c r="A72" s="14"/>
      <c r="B72" s="14"/>
      <c r="C72" s="14"/>
      <c r="D72" s="14"/>
      <c r="E72" s="14"/>
      <c r="F72" s="14"/>
      <c r="G72" s="14"/>
      <c r="H72" s="1"/>
      <c r="I72" s="14"/>
      <c r="J72" s="14"/>
      <c r="K72" s="14"/>
      <c r="L72" s="14"/>
      <c r="M72" s="14"/>
      <c r="N72" s="14"/>
      <c r="O72" s="14"/>
      <c r="P72" s="14"/>
      <c r="Q72" s="14"/>
      <c r="R72" s="1"/>
      <c r="S72" s="1"/>
      <c r="T72" s="1"/>
    </row>
    <row r="73" spans="1:20" ht="13.8" x14ac:dyDescent="0.25">
      <c r="A73" s="14"/>
      <c r="B73" s="14"/>
      <c r="C73" s="14"/>
      <c r="D73" s="14"/>
      <c r="E73" s="14"/>
      <c r="F73" s="14"/>
      <c r="G73" s="14"/>
      <c r="H73" s="1"/>
      <c r="I73" s="14"/>
      <c r="J73" s="14"/>
      <c r="K73" s="14"/>
      <c r="L73" s="14"/>
      <c r="M73" s="14"/>
      <c r="N73" s="14"/>
      <c r="O73" s="14"/>
      <c r="P73" s="14"/>
      <c r="Q73" s="14"/>
      <c r="R73" s="1"/>
      <c r="S73" s="1"/>
      <c r="T73" s="1"/>
    </row>
    <row r="74" spans="1:20" ht="13.8" x14ac:dyDescent="0.25">
      <c r="A74" s="14"/>
      <c r="B74" s="14"/>
      <c r="C74" s="14"/>
      <c r="D74" s="14"/>
      <c r="E74" s="14"/>
      <c r="F74" s="14"/>
      <c r="G74" s="14"/>
      <c r="H74" s="1"/>
      <c r="I74" s="14"/>
      <c r="J74" s="14"/>
      <c r="K74" s="14"/>
      <c r="L74" s="14"/>
      <c r="M74" s="14"/>
      <c r="N74" s="14"/>
      <c r="O74" s="14"/>
      <c r="P74" s="14"/>
      <c r="Q74" s="14"/>
      <c r="R74" s="1"/>
      <c r="S74" s="1"/>
      <c r="T74" s="1"/>
    </row>
    <row r="75" spans="1:20" ht="13.8" x14ac:dyDescent="0.25">
      <c r="A75" s="14"/>
      <c r="B75" s="14"/>
      <c r="C75" s="14"/>
      <c r="D75" s="14"/>
      <c r="E75" s="14"/>
      <c r="F75" s="14"/>
      <c r="G75" s="14"/>
      <c r="H75" s="1"/>
      <c r="I75" s="14"/>
      <c r="J75" s="14"/>
      <c r="K75" s="14"/>
      <c r="L75" s="14"/>
      <c r="M75" s="14"/>
      <c r="N75" s="14"/>
      <c r="O75" s="14"/>
      <c r="P75" s="14"/>
      <c r="Q75" s="14"/>
      <c r="R75" s="1"/>
      <c r="S75" s="1"/>
      <c r="T75" s="1"/>
    </row>
    <row r="76" spans="1:20" ht="13.8" x14ac:dyDescent="0.25">
      <c r="A76" s="14"/>
      <c r="B76" s="14"/>
      <c r="C76" s="14"/>
      <c r="D76" s="14"/>
      <c r="E76" s="14"/>
      <c r="F76" s="14"/>
      <c r="G76" s="14"/>
      <c r="H76" s="1"/>
      <c r="I76" s="14"/>
      <c r="J76" s="14"/>
      <c r="K76" s="14"/>
      <c r="L76" s="14"/>
      <c r="M76" s="14"/>
      <c r="N76" s="14"/>
      <c r="O76" s="14"/>
      <c r="P76" s="14"/>
      <c r="Q76" s="14"/>
      <c r="R76" s="1"/>
      <c r="S76" s="1"/>
      <c r="T76" s="1"/>
    </row>
    <row r="77" spans="1:20" ht="13.8" x14ac:dyDescent="0.25">
      <c r="A77" s="14"/>
      <c r="B77" s="14"/>
      <c r="C77" s="14"/>
      <c r="D77" s="14"/>
      <c r="E77" s="14"/>
      <c r="F77" s="14"/>
      <c r="G77" s="14"/>
      <c r="H77" s="1"/>
      <c r="I77" s="14"/>
      <c r="J77" s="14"/>
      <c r="K77" s="14"/>
      <c r="L77" s="14"/>
      <c r="M77" s="14"/>
      <c r="N77" s="14"/>
      <c r="O77" s="14"/>
      <c r="P77" s="14"/>
      <c r="Q77" s="14"/>
      <c r="R77" s="1"/>
      <c r="S77" s="1"/>
      <c r="T77" s="1"/>
    </row>
    <row r="78" spans="1:20" ht="13.8" x14ac:dyDescent="0.25">
      <c r="A78" s="14"/>
      <c r="B78" s="14"/>
      <c r="C78" s="14"/>
      <c r="D78" s="14"/>
      <c r="E78" s="14"/>
      <c r="F78" s="14"/>
      <c r="G78" s="14"/>
      <c r="H78" s="1"/>
      <c r="I78" s="14"/>
      <c r="J78" s="14"/>
      <c r="K78" s="14"/>
      <c r="L78" s="14"/>
      <c r="M78" s="14"/>
      <c r="N78" s="14"/>
      <c r="O78" s="14"/>
      <c r="P78" s="14"/>
      <c r="Q78" s="14"/>
      <c r="R78" s="1"/>
      <c r="S78" s="1"/>
      <c r="T78" s="1"/>
    </row>
    <row r="79" spans="1:20" ht="13.8" x14ac:dyDescent="0.25">
      <c r="A79" s="14"/>
      <c r="B79" s="14"/>
      <c r="C79" s="14"/>
      <c r="D79" s="14"/>
      <c r="E79" s="14"/>
      <c r="F79" s="14"/>
      <c r="G79" s="14"/>
      <c r="H79" s="1"/>
      <c r="I79" s="14"/>
      <c r="J79" s="14"/>
      <c r="K79" s="14"/>
      <c r="L79" s="14"/>
      <c r="M79" s="14"/>
      <c r="N79" s="14"/>
      <c r="O79" s="14"/>
      <c r="P79" s="14"/>
      <c r="Q79" s="14"/>
      <c r="R79" s="1"/>
      <c r="S79" s="1"/>
      <c r="T79" s="1"/>
    </row>
    <row r="80" spans="1:20" ht="13.8" x14ac:dyDescent="0.25">
      <c r="A80" s="14"/>
      <c r="B80" s="14"/>
      <c r="C80" s="14"/>
      <c r="D80" s="14"/>
      <c r="E80" s="14"/>
      <c r="F80" s="14"/>
      <c r="G80" s="14"/>
      <c r="H80" s="1"/>
      <c r="I80" s="14"/>
      <c r="J80" s="14"/>
      <c r="K80" s="14"/>
      <c r="L80" s="14"/>
      <c r="M80" s="14"/>
      <c r="N80" s="14"/>
      <c r="O80" s="14"/>
      <c r="P80" s="14"/>
      <c r="Q80" s="14"/>
      <c r="R80" s="1"/>
      <c r="S80" s="1"/>
      <c r="T80" s="1"/>
    </row>
    <row r="81" spans="1:20" ht="13.8" x14ac:dyDescent="0.25">
      <c r="A81" s="14"/>
      <c r="B81" s="14"/>
      <c r="C81" s="14"/>
      <c r="D81" s="14"/>
      <c r="E81" s="14"/>
      <c r="F81" s="14"/>
      <c r="G81" s="14"/>
      <c r="H81" s="1"/>
      <c r="I81" s="14"/>
      <c r="J81" s="14"/>
      <c r="K81" s="14"/>
      <c r="L81" s="14"/>
      <c r="M81" s="14"/>
      <c r="N81" s="14"/>
      <c r="O81" s="14"/>
      <c r="P81" s="14"/>
      <c r="Q81" s="14"/>
      <c r="R81" s="1"/>
      <c r="S81" s="1"/>
      <c r="T81" s="1"/>
    </row>
    <row r="82" spans="1:20" ht="13.8" x14ac:dyDescent="0.25">
      <c r="A82" s="14"/>
      <c r="B82" s="14"/>
      <c r="C82" s="14"/>
      <c r="D82" s="14"/>
      <c r="E82" s="14"/>
      <c r="F82" s="14"/>
      <c r="G82" s="14"/>
      <c r="H82" s="1"/>
      <c r="I82" s="14"/>
      <c r="J82" s="14"/>
      <c r="K82" s="14"/>
      <c r="L82" s="14"/>
      <c r="M82" s="14"/>
      <c r="N82" s="14"/>
      <c r="O82" s="14"/>
      <c r="P82" s="14"/>
      <c r="Q82" s="14"/>
      <c r="R82" s="1"/>
      <c r="S82" s="1"/>
      <c r="T82" s="1"/>
    </row>
    <row r="83" spans="1:20" ht="13.8" x14ac:dyDescent="0.25">
      <c r="A83" s="14"/>
      <c r="B83" s="14"/>
      <c r="C83" s="14"/>
      <c r="D83" s="14"/>
      <c r="E83" s="14"/>
      <c r="F83" s="14"/>
      <c r="G83" s="14"/>
      <c r="H83" s="1"/>
      <c r="I83" s="14"/>
      <c r="J83" s="14"/>
      <c r="K83" s="14"/>
      <c r="L83" s="14"/>
      <c r="M83" s="14"/>
      <c r="N83" s="14"/>
      <c r="O83" s="14"/>
      <c r="P83" s="14"/>
      <c r="Q83" s="14"/>
      <c r="R83" s="1"/>
      <c r="S83" s="1"/>
      <c r="T83" s="1"/>
    </row>
    <row r="84" spans="1:20" ht="13.8" x14ac:dyDescent="0.25">
      <c r="A84" s="14"/>
      <c r="B84" s="14"/>
      <c r="C84" s="14"/>
      <c r="D84" s="14"/>
      <c r="E84" s="14"/>
      <c r="F84" s="14"/>
      <c r="G84" s="14"/>
      <c r="H84" s="1"/>
      <c r="I84" s="14"/>
      <c r="J84" s="14"/>
      <c r="K84" s="14"/>
      <c r="L84" s="14"/>
      <c r="M84" s="14"/>
      <c r="N84" s="14"/>
      <c r="O84" s="14"/>
      <c r="P84" s="14"/>
      <c r="Q84" s="14"/>
      <c r="R84" s="1"/>
      <c r="S84" s="1"/>
      <c r="T84" s="1"/>
    </row>
    <row r="85" spans="1:20" ht="13.8" x14ac:dyDescent="0.25">
      <c r="A85" s="14"/>
      <c r="B85" s="14"/>
      <c r="C85" s="14"/>
      <c r="D85" s="14"/>
      <c r="E85" s="14"/>
      <c r="F85" s="14"/>
      <c r="G85" s="14"/>
      <c r="H85" s="1"/>
      <c r="I85" s="14"/>
      <c r="J85" s="14"/>
      <c r="K85" s="14"/>
      <c r="L85" s="14"/>
      <c r="M85" s="14"/>
      <c r="N85" s="14"/>
      <c r="O85" s="14"/>
      <c r="P85" s="14"/>
      <c r="Q85" s="14"/>
      <c r="R85" s="1"/>
      <c r="S85" s="1"/>
      <c r="T85" s="1"/>
    </row>
    <row r="86" spans="1:20" ht="13.8" x14ac:dyDescent="0.25">
      <c r="A86" s="14"/>
      <c r="B86" s="14"/>
      <c r="C86" s="14"/>
      <c r="D86" s="14"/>
      <c r="E86" s="14"/>
      <c r="F86" s="14"/>
      <c r="G86" s="14"/>
      <c r="H86" s="1"/>
      <c r="I86" s="14"/>
      <c r="J86" s="14"/>
      <c r="K86" s="14"/>
      <c r="L86" s="14"/>
      <c r="M86" s="14"/>
      <c r="N86" s="14"/>
      <c r="O86" s="14"/>
      <c r="P86" s="14"/>
      <c r="Q86" s="14"/>
      <c r="R86" s="1"/>
      <c r="S86" s="1"/>
      <c r="T86" s="1"/>
    </row>
    <row r="87" spans="1:20" ht="13.8" x14ac:dyDescent="0.25">
      <c r="A87" s="14"/>
      <c r="B87" s="14"/>
      <c r="C87" s="14"/>
      <c r="D87" s="14"/>
      <c r="E87" s="14"/>
      <c r="F87" s="14"/>
      <c r="G87" s="14"/>
      <c r="H87" s="1"/>
      <c r="I87" s="14"/>
      <c r="J87" s="14"/>
      <c r="K87" s="14"/>
      <c r="L87" s="14"/>
      <c r="M87" s="14"/>
      <c r="N87" s="14"/>
      <c r="O87" s="14"/>
      <c r="P87" s="14"/>
      <c r="Q87" s="14"/>
      <c r="R87" s="1"/>
      <c r="S87" s="1"/>
      <c r="T87" s="1"/>
    </row>
    <row r="88" spans="1:20" ht="13.8" x14ac:dyDescent="0.25">
      <c r="A88" s="14"/>
      <c r="B88" s="14"/>
      <c r="C88" s="14"/>
      <c r="D88" s="14"/>
      <c r="E88" s="14"/>
      <c r="F88" s="14"/>
      <c r="G88" s="14"/>
      <c r="H88" s="1"/>
      <c r="I88" s="14"/>
      <c r="J88" s="14"/>
      <c r="K88" s="14"/>
      <c r="L88" s="14"/>
      <c r="M88" s="14"/>
      <c r="N88" s="14"/>
      <c r="O88" s="14"/>
      <c r="P88" s="14"/>
      <c r="Q88" s="14"/>
      <c r="R88" s="1"/>
      <c r="S88" s="1"/>
      <c r="T88" s="1"/>
    </row>
    <row r="89" spans="1:20" ht="13.8" x14ac:dyDescent="0.25">
      <c r="A89" s="14"/>
      <c r="B89" s="14"/>
      <c r="C89" s="14"/>
      <c r="D89" s="14"/>
      <c r="E89" s="14"/>
      <c r="F89" s="14"/>
      <c r="G89" s="14"/>
      <c r="H89" s="1"/>
      <c r="I89" s="14"/>
      <c r="J89" s="14"/>
      <c r="K89" s="14"/>
      <c r="L89" s="14"/>
      <c r="M89" s="14"/>
      <c r="N89" s="14"/>
      <c r="O89" s="14"/>
      <c r="P89" s="14"/>
      <c r="Q89" s="14"/>
      <c r="R89" s="1"/>
      <c r="S89" s="1"/>
      <c r="T89" s="1"/>
    </row>
    <row r="90" spans="1:20" ht="13.8" x14ac:dyDescent="0.25">
      <c r="A90" s="14"/>
      <c r="B90" s="14"/>
      <c r="C90" s="14"/>
      <c r="D90" s="14"/>
      <c r="E90" s="14"/>
      <c r="F90" s="14"/>
      <c r="G90" s="14"/>
      <c r="H90" s="1"/>
      <c r="I90" s="14"/>
      <c r="J90" s="14"/>
      <c r="K90" s="14"/>
      <c r="L90" s="14"/>
      <c r="M90" s="14"/>
      <c r="N90" s="14"/>
      <c r="O90" s="14"/>
      <c r="P90" s="14"/>
      <c r="Q90" s="14"/>
      <c r="R90" s="1"/>
      <c r="S90" s="1"/>
      <c r="T90" s="1"/>
    </row>
    <row r="91" spans="1:20" ht="13.8" x14ac:dyDescent="0.25">
      <c r="A91" s="14"/>
      <c r="B91" s="14"/>
      <c r="C91" s="14"/>
      <c r="D91" s="14"/>
      <c r="E91" s="14"/>
      <c r="F91" s="14"/>
      <c r="G91" s="14"/>
      <c r="H91" s="1"/>
      <c r="I91" s="14"/>
      <c r="J91" s="14"/>
      <c r="K91" s="14"/>
      <c r="L91" s="14"/>
      <c r="M91" s="14"/>
      <c r="N91" s="14"/>
      <c r="O91" s="14"/>
      <c r="P91" s="14"/>
      <c r="Q91" s="14"/>
      <c r="R91" s="1"/>
      <c r="S91" s="1"/>
      <c r="T91" s="1"/>
    </row>
    <row r="92" spans="1:20" ht="13.8" x14ac:dyDescent="0.25">
      <c r="A92" s="14"/>
      <c r="B92" s="14"/>
      <c r="C92" s="14"/>
      <c r="D92" s="14"/>
      <c r="E92" s="14"/>
      <c r="F92" s="14"/>
      <c r="G92" s="14"/>
      <c r="H92" s="1"/>
      <c r="I92" s="14"/>
      <c r="J92" s="14"/>
      <c r="K92" s="14"/>
      <c r="L92" s="14"/>
      <c r="M92" s="14"/>
      <c r="N92" s="14"/>
      <c r="O92" s="14"/>
      <c r="P92" s="14"/>
      <c r="Q92" s="14"/>
      <c r="R92" s="1"/>
      <c r="S92" s="1"/>
      <c r="T92" s="1"/>
    </row>
    <row r="93" spans="1:20" ht="13.8" x14ac:dyDescent="0.25">
      <c r="A93" s="14"/>
      <c r="B93" s="14"/>
      <c r="C93" s="14"/>
      <c r="D93" s="14"/>
      <c r="E93" s="14"/>
      <c r="F93" s="14"/>
      <c r="G93" s="14"/>
      <c r="H93" s="1"/>
      <c r="I93" s="14"/>
      <c r="J93" s="14"/>
      <c r="K93" s="14"/>
      <c r="L93" s="14"/>
      <c r="M93" s="14"/>
      <c r="N93" s="14"/>
      <c r="O93" s="14"/>
      <c r="P93" s="14"/>
      <c r="Q93" s="14"/>
      <c r="R93" s="1"/>
      <c r="S93" s="1"/>
      <c r="T93" s="1"/>
    </row>
    <row r="94" spans="1:20" ht="13.8" x14ac:dyDescent="0.25">
      <c r="A94" s="14"/>
      <c r="B94" s="14"/>
      <c r="C94" s="14"/>
      <c r="D94" s="14"/>
      <c r="E94" s="14"/>
      <c r="F94" s="14"/>
      <c r="G94" s="14"/>
      <c r="H94" s="1"/>
      <c r="I94" s="14"/>
      <c r="J94" s="14"/>
      <c r="K94" s="14"/>
      <c r="L94" s="14"/>
      <c r="M94" s="14"/>
      <c r="N94" s="14"/>
      <c r="O94" s="14"/>
      <c r="P94" s="14"/>
      <c r="Q94" s="14"/>
      <c r="R94" s="1"/>
      <c r="S94" s="1"/>
      <c r="T94" s="1"/>
    </row>
    <row r="95" spans="1:20" ht="13.8" x14ac:dyDescent="0.25">
      <c r="A95" s="14"/>
      <c r="B95" s="14"/>
      <c r="C95" s="14"/>
      <c r="D95" s="14"/>
      <c r="E95" s="14"/>
      <c r="F95" s="14"/>
      <c r="G95" s="14"/>
      <c r="H95" s="1"/>
      <c r="I95" s="14"/>
      <c r="J95" s="14"/>
      <c r="K95" s="14"/>
      <c r="L95" s="14"/>
      <c r="M95" s="14"/>
      <c r="N95" s="14"/>
      <c r="O95" s="14"/>
      <c r="P95" s="14"/>
      <c r="Q95" s="14"/>
      <c r="R95" s="1"/>
      <c r="S95" s="1"/>
      <c r="T95" s="1"/>
    </row>
    <row r="96" spans="1:20" ht="13.8" x14ac:dyDescent="0.25">
      <c r="A96" s="14"/>
      <c r="B96" s="14"/>
      <c r="C96" s="14"/>
      <c r="D96" s="14"/>
      <c r="E96" s="14"/>
      <c r="F96" s="14"/>
      <c r="G96" s="14"/>
      <c r="H96" s="1"/>
      <c r="I96" s="14"/>
      <c r="J96" s="14"/>
      <c r="K96" s="14"/>
      <c r="L96" s="14"/>
      <c r="M96" s="14"/>
      <c r="N96" s="14"/>
      <c r="O96" s="14"/>
      <c r="P96" s="14"/>
      <c r="Q96" s="14"/>
      <c r="R96" s="1"/>
      <c r="S96" s="1"/>
      <c r="T96" s="1"/>
    </row>
    <row r="97" spans="1:20" ht="13.8" x14ac:dyDescent="0.25">
      <c r="A97" s="14"/>
      <c r="B97" s="14"/>
      <c r="C97" s="14"/>
      <c r="D97" s="14"/>
      <c r="E97" s="14"/>
      <c r="F97" s="14"/>
      <c r="G97" s="14"/>
      <c r="H97" s="1"/>
      <c r="I97" s="14"/>
      <c r="J97" s="14"/>
      <c r="K97" s="14"/>
      <c r="L97" s="14"/>
      <c r="M97" s="14"/>
      <c r="N97" s="14"/>
      <c r="O97" s="14"/>
      <c r="P97" s="14"/>
      <c r="Q97" s="14"/>
      <c r="R97" s="1"/>
      <c r="S97" s="1"/>
      <c r="T97" s="1"/>
    </row>
    <row r="98" spans="1:20" ht="13.8" x14ac:dyDescent="0.25">
      <c r="A98" s="14"/>
      <c r="B98" s="14"/>
      <c r="C98" s="14"/>
      <c r="D98" s="14"/>
      <c r="E98" s="14"/>
      <c r="F98" s="14"/>
      <c r="G98" s="14"/>
      <c r="H98" s="1"/>
      <c r="I98" s="14"/>
      <c r="J98" s="14"/>
      <c r="K98" s="14"/>
      <c r="L98" s="14"/>
      <c r="M98" s="14"/>
      <c r="N98" s="14"/>
      <c r="O98" s="14"/>
      <c r="P98" s="14"/>
      <c r="Q98" s="14"/>
      <c r="R98" s="1"/>
      <c r="S98" s="1"/>
      <c r="T98" s="1"/>
    </row>
    <row r="99" spans="1:20" ht="13.8" x14ac:dyDescent="0.25">
      <c r="A99" s="14"/>
      <c r="B99" s="14"/>
      <c r="C99" s="14"/>
      <c r="D99" s="14"/>
      <c r="E99" s="14"/>
      <c r="F99" s="14"/>
      <c r="G99" s="14"/>
      <c r="H99" s="1"/>
      <c r="I99" s="14"/>
      <c r="J99" s="14"/>
      <c r="K99" s="14"/>
      <c r="L99" s="14"/>
      <c r="M99" s="14"/>
      <c r="N99" s="14"/>
      <c r="O99" s="14"/>
      <c r="P99" s="14"/>
      <c r="Q99" s="14"/>
      <c r="R99" s="1"/>
      <c r="S99" s="1"/>
      <c r="T99" s="1"/>
    </row>
    <row r="100" spans="1:20" ht="13.8" x14ac:dyDescent="0.25">
      <c r="A100" s="14"/>
      <c r="B100" s="14"/>
      <c r="C100" s="14"/>
      <c r="D100" s="14"/>
      <c r="E100" s="14"/>
      <c r="F100" s="14"/>
      <c r="G100" s="14"/>
      <c r="H100" s="1"/>
      <c r="I100" s="14"/>
      <c r="J100" s="14"/>
      <c r="K100" s="14"/>
      <c r="L100" s="14"/>
      <c r="M100" s="14"/>
      <c r="N100" s="14"/>
      <c r="O100" s="14"/>
      <c r="P100" s="14"/>
      <c r="Q100" s="14"/>
      <c r="R100" s="1"/>
      <c r="S100" s="1"/>
      <c r="T100" s="1"/>
    </row>
    <row r="101" spans="1:20" ht="13.8" x14ac:dyDescent="0.25">
      <c r="A101" s="14"/>
      <c r="B101" s="14"/>
      <c r="C101" s="14"/>
      <c r="D101" s="14"/>
      <c r="E101" s="14"/>
      <c r="F101" s="14"/>
      <c r="G101" s="14"/>
      <c r="H101" s="1"/>
      <c r="I101" s="14"/>
      <c r="J101" s="14"/>
      <c r="K101" s="14"/>
      <c r="L101" s="14"/>
      <c r="M101" s="14"/>
      <c r="N101" s="14"/>
      <c r="O101" s="14"/>
      <c r="P101" s="14"/>
      <c r="Q101" s="14"/>
      <c r="R101" s="1"/>
      <c r="S101" s="1"/>
      <c r="T101" s="1"/>
    </row>
    <row r="102" spans="1:20" ht="13.8" x14ac:dyDescent="0.25">
      <c r="A102" s="14"/>
      <c r="B102" s="14"/>
      <c r="C102" s="14"/>
      <c r="D102" s="14"/>
      <c r="E102" s="14"/>
      <c r="F102" s="14"/>
      <c r="G102" s="14"/>
      <c r="H102" s="1"/>
      <c r="I102" s="14"/>
      <c r="J102" s="14"/>
      <c r="K102" s="14"/>
      <c r="L102" s="14"/>
      <c r="M102" s="14"/>
      <c r="N102" s="14"/>
      <c r="O102" s="14"/>
      <c r="P102" s="14"/>
      <c r="Q102" s="14"/>
      <c r="R102" s="1"/>
      <c r="S102" s="1"/>
      <c r="T102" s="1"/>
    </row>
    <row r="103" spans="1:20" ht="13.8" x14ac:dyDescent="0.25">
      <c r="A103" s="14"/>
      <c r="B103" s="14"/>
      <c r="C103" s="14"/>
      <c r="D103" s="14"/>
      <c r="E103" s="14"/>
      <c r="F103" s="14"/>
      <c r="G103" s="14"/>
      <c r="H103" s="1"/>
      <c r="I103" s="14"/>
      <c r="J103" s="14"/>
      <c r="K103" s="14"/>
      <c r="L103" s="14"/>
      <c r="M103" s="14"/>
      <c r="N103" s="14"/>
      <c r="O103" s="14"/>
      <c r="P103" s="14"/>
      <c r="Q103" s="14"/>
      <c r="R103" s="1"/>
      <c r="S103" s="1"/>
      <c r="T103" s="1"/>
    </row>
    <row r="104" spans="1:20" ht="13.8" x14ac:dyDescent="0.25">
      <c r="A104" s="14"/>
      <c r="B104" s="14"/>
      <c r="C104" s="14"/>
      <c r="D104" s="14"/>
      <c r="E104" s="14"/>
      <c r="F104" s="14"/>
      <c r="G104" s="14"/>
      <c r="H104" s="1"/>
      <c r="I104" s="14"/>
      <c r="J104" s="14"/>
      <c r="K104" s="14"/>
      <c r="L104" s="14"/>
      <c r="M104" s="14"/>
      <c r="N104" s="14"/>
      <c r="O104" s="14"/>
      <c r="P104" s="14"/>
      <c r="Q104" s="14"/>
      <c r="R104" s="1"/>
      <c r="S104" s="1"/>
      <c r="T104" s="1"/>
    </row>
    <row r="105" spans="1:20" ht="13.8" x14ac:dyDescent="0.25">
      <c r="A105" s="14"/>
      <c r="B105" s="14"/>
      <c r="C105" s="14"/>
      <c r="D105" s="14"/>
      <c r="E105" s="14"/>
      <c r="F105" s="14"/>
      <c r="G105" s="14"/>
      <c r="H105" s="1"/>
      <c r="I105" s="14"/>
      <c r="J105" s="14"/>
      <c r="K105" s="14"/>
      <c r="L105" s="14"/>
      <c r="M105" s="14"/>
      <c r="N105" s="14"/>
      <c r="O105" s="14"/>
      <c r="P105" s="14"/>
      <c r="Q105" s="14"/>
      <c r="R105" s="1"/>
      <c r="S105" s="1"/>
      <c r="T105" s="1"/>
    </row>
    <row r="106" spans="1:20" ht="13.8" x14ac:dyDescent="0.25">
      <c r="A106" s="14"/>
      <c r="B106" s="14"/>
      <c r="C106" s="14"/>
      <c r="D106" s="14"/>
      <c r="E106" s="14"/>
      <c r="F106" s="14"/>
      <c r="G106" s="14"/>
      <c r="H106" s="1"/>
      <c r="I106" s="14"/>
      <c r="J106" s="14"/>
      <c r="K106" s="14"/>
      <c r="L106" s="14"/>
      <c r="M106" s="14"/>
      <c r="N106" s="14"/>
      <c r="O106" s="14"/>
      <c r="P106" s="14"/>
      <c r="Q106" s="14"/>
      <c r="R106" s="1"/>
      <c r="S106" s="1"/>
      <c r="T106" s="1"/>
    </row>
    <row r="107" spans="1:20" ht="13.8" x14ac:dyDescent="0.25">
      <c r="A107" s="14"/>
      <c r="B107" s="14"/>
      <c r="C107" s="14"/>
      <c r="D107" s="14"/>
      <c r="E107" s="14"/>
      <c r="F107" s="14"/>
      <c r="G107" s="14"/>
      <c r="H107" s="1"/>
      <c r="I107" s="14"/>
      <c r="J107" s="14"/>
      <c r="K107" s="14"/>
      <c r="L107" s="14"/>
      <c r="M107" s="14"/>
      <c r="N107" s="14"/>
      <c r="O107" s="14"/>
      <c r="P107" s="14"/>
      <c r="Q107" s="14"/>
      <c r="R107" s="1"/>
      <c r="S107" s="1"/>
      <c r="T107" s="1"/>
    </row>
    <row r="108" spans="1:20" ht="13.8" x14ac:dyDescent="0.25">
      <c r="A108" s="14"/>
      <c r="B108" s="14"/>
      <c r="C108" s="14"/>
      <c r="D108" s="14"/>
      <c r="E108" s="14"/>
      <c r="F108" s="14"/>
      <c r="G108" s="14"/>
      <c r="H108" s="1"/>
      <c r="I108" s="14"/>
      <c r="J108" s="14"/>
      <c r="K108" s="14"/>
      <c r="L108" s="14"/>
      <c r="M108" s="14"/>
      <c r="N108" s="14"/>
      <c r="O108" s="14"/>
      <c r="P108" s="14"/>
      <c r="Q108" s="14"/>
      <c r="R108" s="1"/>
      <c r="S108" s="1"/>
      <c r="T108" s="1"/>
    </row>
    <row r="109" spans="1:20" ht="13.8" x14ac:dyDescent="0.25">
      <c r="A109" s="14"/>
      <c r="B109" s="14"/>
      <c r="C109" s="14"/>
      <c r="D109" s="14"/>
      <c r="E109" s="14"/>
      <c r="F109" s="14"/>
      <c r="G109" s="14"/>
      <c r="H109" s="1"/>
      <c r="I109" s="14"/>
      <c r="J109" s="14"/>
      <c r="K109" s="14"/>
      <c r="L109" s="14"/>
      <c r="M109" s="14"/>
      <c r="N109" s="14"/>
      <c r="O109" s="14"/>
      <c r="P109" s="14"/>
      <c r="Q109" s="14"/>
      <c r="R109" s="1"/>
      <c r="S109" s="1"/>
      <c r="T109" s="1"/>
    </row>
    <row r="110" spans="1:20" ht="13.8" x14ac:dyDescent="0.25">
      <c r="A110" s="14"/>
      <c r="B110" s="14"/>
      <c r="C110" s="14"/>
      <c r="D110" s="14"/>
      <c r="E110" s="14"/>
      <c r="F110" s="14"/>
      <c r="G110" s="14"/>
      <c r="H110" s="1"/>
      <c r="I110" s="14"/>
      <c r="J110" s="14"/>
      <c r="K110" s="14"/>
      <c r="L110" s="14"/>
      <c r="M110" s="14"/>
      <c r="N110" s="14"/>
      <c r="O110" s="14"/>
      <c r="P110" s="14"/>
      <c r="Q110" s="14"/>
      <c r="R110" s="1"/>
      <c r="S110" s="1"/>
      <c r="T110" s="1"/>
    </row>
    <row r="111" spans="1:20" ht="13.8" x14ac:dyDescent="0.25">
      <c r="A111" s="14"/>
      <c r="B111" s="14"/>
      <c r="C111" s="14"/>
      <c r="D111" s="14"/>
      <c r="E111" s="14"/>
      <c r="F111" s="14"/>
      <c r="G111" s="14"/>
      <c r="H111" s="1"/>
      <c r="I111" s="14"/>
      <c r="J111" s="14"/>
      <c r="K111" s="14"/>
      <c r="L111" s="14"/>
      <c r="M111" s="14"/>
      <c r="N111" s="14"/>
      <c r="O111" s="14"/>
      <c r="P111" s="14"/>
      <c r="Q111" s="14"/>
      <c r="R111" s="1"/>
      <c r="S111" s="1"/>
      <c r="T111" s="1"/>
    </row>
    <row r="112" spans="1:20" ht="13.8" x14ac:dyDescent="0.25">
      <c r="A112" s="14"/>
      <c r="B112" s="14"/>
      <c r="C112" s="14"/>
      <c r="D112" s="14"/>
      <c r="E112" s="14"/>
      <c r="F112" s="14"/>
      <c r="G112" s="14"/>
      <c r="H112" s="1"/>
      <c r="I112" s="14"/>
      <c r="J112" s="14"/>
      <c r="K112" s="14"/>
      <c r="L112" s="14"/>
      <c r="M112" s="14"/>
      <c r="N112" s="14"/>
      <c r="O112" s="14"/>
      <c r="P112" s="14"/>
      <c r="Q112" s="14"/>
      <c r="R112" s="1"/>
      <c r="S112" s="1"/>
      <c r="T112" s="1"/>
    </row>
    <row r="113" spans="1:20" ht="13.8" x14ac:dyDescent="0.25">
      <c r="A113" s="14"/>
      <c r="B113" s="14"/>
      <c r="C113" s="14"/>
      <c r="D113" s="14"/>
      <c r="E113" s="14"/>
      <c r="F113" s="14"/>
      <c r="G113" s="14"/>
      <c r="H113" s="1"/>
      <c r="I113" s="14"/>
      <c r="J113" s="14"/>
      <c r="K113" s="14"/>
      <c r="L113" s="14"/>
      <c r="M113" s="14"/>
      <c r="N113" s="14"/>
      <c r="O113" s="14"/>
      <c r="P113" s="14"/>
      <c r="Q113" s="14"/>
      <c r="R113" s="1"/>
      <c r="S113" s="1"/>
      <c r="T113" s="1"/>
    </row>
    <row r="114" spans="1:20" ht="13.8" x14ac:dyDescent="0.25">
      <c r="A114" s="14"/>
      <c r="B114" s="14"/>
      <c r="C114" s="14"/>
      <c r="D114" s="14"/>
      <c r="E114" s="14"/>
      <c r="F114" s="14"/>
      <c r="G114" s="14"/>
      <c r="H114" s="1"/>
      <c r="I114" s="14"/>
      <c r="J114" s="14"/>
      <c r="K114" s="14"/>
      <c r="L114" s="14"/>
      <c r="M114" s="14"/>
      <c r="N114" s="14"/>
      <c r="O114" s="14"/>
      <c r="P114" s="14"/>
      <c r="Q114" s="14"/>
      <c r="R114" s="1"/>
      <c r="S114" s="1"/>
      <c r="T114" s="1"/>
    </row>
    <row r="115" spans="1:20" ht="13.8" x14ac:dyDescent="0.25">
      <c r="A115" s="14"/>
      <c r="B115" s="14"/>
      <c r="C115" s="14"/>
      <c r="D115" s="14"/>
      <c r="E115" s="14"/>
      <c r="F115" s="14"/>
      <c r="G115" s="14"/>
      <c r="H115" s="1"/>
      <c r="I115" s="14"/>
      <c r="J115" s="14"/>
      <c r="K115" s="14"/>
      <c r="L115" s="14"/>
      <c r="M115" s="14"/>
      <c r="N115" s="14"/>
      <c r="O115" s="14"/>
      <c r="P115" s="14"/>
      <c r="Q115" s="14"/>
      <c r="R115" s="1"/>
      <c r="S115" s="1"/>
      <c r="T115" s="1"/>
    </row>
    <row r="116" spans="1:20" ht="13.8" x14ac:dyDescent="0.25">
      <c r="A116" s="14"/>
      <c r="B116" s="14"/>
      <c r="C116" s="14"/>
      <c r="D116" s="14"/>
      <c r="E116" s="14"/>
      <c r="F116" s="14"/>
      <c r="G116" s="14"/>
      <c r="H116" s="1"/>
      <c r="I116" s="14"/>
      <c r="J116" s="14"/>
      <c r="K116" s="14"/>
      <c r="L116" s="14"/>
      <c r="M116" s="14"/>
      <c r="N116" s="14"/>
      <c r="O116" s="14"/>
      <c r="P116" s="14"/>
      <c r="Q116" s="14"/>
      <c r="R116" s="1"/>
      <c r="S116" s="1"/>
      <c r="T116" s="1"/>
    </row>
    <row r="117" spans="1:20" ht="13.8" x14ac:dyDescent="0.25">
      <c r="A117" s="14"/>
      <c r="B117" s="14"/>
      <c r="C117" s="14"/>
      <c r="D117" s="14"/>
      <c r="E117" s="14"/>
      <c r="F117" s="14"/>
      <c r="G117" s="14"/>
      <c r="H117" s="1"/>
      <c r="I117" s="14"/>
      <c r="J117" s="14"/>
      <c r="K117" s="14"/>
      <c r="L117" s="14"/>
      <c r="M117" s="14"/>
      <c r="N117" s="14"/>
      <c r="O117" s="14"/>
      <c r="P117" s="14"/>
      <c r="Q117" s="14"/>
      <c r="R117" s="1"/>
      <c r="S117" s="1"/>
      <c r="T117" s="1"/>
    </row>
    <row r="118" spans="1:20" ht="13.8" x14ac:dyDescent="0.25">
      <c r="A118" s="14"/>
      <c r="B118" s="14"/>
      <c r="C118" s="14"/>
      <c r="D118" s="14"/>
      <c r="E118" s="14"/>
      <c r="F118" s="14"/>
      <c r="G118" s="14"/>
      <c r="H118" s="1"/>
      <c r="I118" s="14"/>
      <c r="J118" s="14"/>
      <c r="K118" s="14"/>
      <c r="L118" s="14"/>
      <c r="M118" s="14"/>
      <c r="N118" s="14"/>
      <c r="O118" s="14"/>
      <c r="P118" s="14"/>
      <c r="Q118" s="14"/>
      <c r="R118" s="1"/>
      <c r="S118" s="1"/>
      <c r="T118" s="1"/>
    </row>
    <row r="119" spans="1:20" ht="13.8" x14ac:dyDescent="0.25">
      <c r="A119" s="14"/>
      <c r="B119" s="14"/>
      <c r="C119" s="14"/>
      <c r="D119" s="14"/>
      <c r="E119" s="14"/>
      <c r="F119" s="14"/>
      <c r="G119" s="14"/>
      <c r="H119" s="1"/>
      <c r="I119" s="14"/>
      <c r="J119" s="14"/>
      <c r="K119" s="14"/>
      <c r="L119" s="14"/>
      <c r="M119" s="14"/>
      <c r="N119" s="14"/>
      <c r="O119" s="14"/>
      <c r="P119" s="14"/>
      <c r="Q119" s="14"/>
      <c r="R119" s="1"/>
      <c r="S119" s="1"/>
      <c r="T119" s="1"/>
    </row>
    <row r="120" spans="1:20" ht="13.8" x14ac:dyDescent="0.25">
      <c r="A120" s="14"/>
      <c r="B120" s="14"/>
      <c r="C120" s="14"/>
      <c r="D120" s="14"/>
      <c r="E120" s="14"/>
      <c r="F120" s="14"/>
      <c r="G120" s="14"/>
      <c r="H120" s="1"/>
      <c r="I120" s="14"/>
      <c r="J120" s="14"/>
      <c r="K120" s="14"/>
      <c r="L120" s="14"/>
      <c r="M120" s="14"/>
      <c r="N120" s="14"/>
      <c r="O120" s="14"/>
      <c r="P120" s="14"/>
      <c r="Q120" s="14"/>
      <c r="R120" s="1"/>
      <c r="S120" s="1"/>
      <c r="T120" s="1"/>
    </row>
    <row r="121" spans="1:20" ht="13.8" x14ac:dyDescent="0.25">
      <c r="A121" s="14"/>
      <c r="B121" s="14"/>
      <c r="C121" s="14"/>
      <c r="D121" s="14"/>
      <c r="E121" s="14"/>
      <c r="F121" s="14"/>
      <c r="G121" s="14"/>
      <c r="H121" s="1"/>
      <c r="I121" s="14"/>
      <c r="J121" s="14"/>
      <c r="K121" s="14"/>
      <c r="L121" s="14"/>
      <c r="M121" s="14"/>
      <c r="N121" s="14"/>
      <c r="O121" s="14"/>
      <c r="P121" s="14"/>
      <c r="Q121" s="14"/>
      <c r="R121" s="1"/>
      <c r="S121" s="1"/>
      <c r="T121" s="1"/>
    </row>
    <row r="122" spans="1:20" ht="13.8" x14ac:dyDescent="0.25">
      <c r="A122" s="14"/>
      <c r="B122" s="14"/>
      <c r="C122" s="14"/>
      <c r="D122" s="14"/>
      <c r="E122" s="14"/>
      <c r="F122" s="14"/>
      <c r="G122" s="14"/>
      <c r="H122" s="1"/>
      <c r="I122" s="14"/>
      <c r="J122" s="14"/>
      <c r="K122" s="14"/>
      <c r="L122" s="14"/>
      <c r="M122" s="14"/>
      <c r="N122" s="14"/>
      <c r="O122" s="14"/>
      <c r="P122" s="14"/>
      <c r="Q122" s="14"/>
      <c r="R122" s="1"/>
      <c r="S122" s="1"/>
      <c r="T122" s="1"/>
    </row>
    <row r="123" spans="1:20" ht="13.8" x14ac:dyDescent="0.25">
      <c r="A123" s="14"/>
      <c r="B123" s="14"/>
      <c r="C123" s="14"/>
      <c r="D123" s="14"/>
      <c r="E123" s="14"/>
      <c r="F123" s="14"/>
      <c r="G123" s="14"/>
      <c r="H123" s="1"/>
      <c r="I123" s="14"/>
      <c r="J123" s="14"/>
      <c r="K123" s="14"/>
      <c r="L123" s="14"/>
      <c r="M123" s="14"/>
      <c r="N123" s="14"/>
      <c r="O123" s="14"/>
      <c r="P123" s="14"/>
      <c r="Q123" s="14"/>
      <c r="R123" s="1"/>
      <c r="S123" s="1"/>
      <c r="T123" s="1"/>
    </row>
    <row r="124" spans="1:20" ht="13.8" x14ac:dyDescent="0.25">
      <c r="A124" s="14"/>
      <c r="B124" s="14"/>
      <c r="C124" s="14"/>
      <c r="D124" s="14"/>
      <c r="E124" s="14"/>
      <c r="F124" s="14"/>
      <c r="G124" s="14"/>
      <c r="H124" s="1"/>
      <c r="I124" s="14"/>
      <c r="J124" s="14"/>
      <c r="K124" s="14"/>
      <c r="L124" s="14"/>
      <c r="M124" s="14"/>
      <c r="N124" s="14"/>
      <c r="O124" s="14"/>
      <c r="P124" s="14"/>
      <c r="Q124" s="14"/>
      <c r="R124" s="1"/>
      <c r="S124" s="1"/>
      <c r="T124" s="1"/>
    </row>
    <row r="125" spans="1:20" ht="13.8" x14ac:dyDescent="0.25">
      <c r="A125" s="14"/>
      <c r="B125" s="14"/>
      <c r="C125" s="14"/>
      <c r="D125" s="14"/>
      <c r="E125" s="14"/>
      <c r="F125" s="14"/>
      <c r="G125" s="14"/>
      <c r="H125" s="1"/>
      <c r="I125" s="14"/>
      <c r="J125" s="14"/>
      <c r="K125" s="14"/>
      <c r="L125" s="14"/>
      <c r="M125" s="14"/>
      <c r="N125" s="14"/>
      <c r="O125" s="14"/>
      <c r="P125" s="14"/>
      <c r="Q125" s="14"/>
      <c r="R125" s="1"/>
      <c r="S125" s="1"/>
      <c r="T125" s="1"/>
    </row>
    <row r="126" spans="1:20" ht="13.8" x14ac:dyDescent="0.25">
      <c r="A126" s="14"/>
      <c r="B126" s="14"/>
      <c r="C126" s="14"/>
      <c r="D126" s="14"/>
      <c r="E126" s="14"/>
      <c r="F126" s="14"/>
      <c r="G126" s="14"/>
      <c r="H126" s="1"/>
      <c r="I126" s="14"/>
      <c r="J126" s="14"/>
      <c r="K126" s="14"/>
      <c r="L126" s="14"/>
      <c r="M126" s="14"/>
      <c r="N126" s="14"/>
      <c r="O126" s="14"/>
      <c r="P126" s="14"/>
      <c r="Q126" s="14"/>
      <c r="R126" s="1"/>
      <c r="S126" s="1"/>
      <c r="T126" s="1"/>
    </row>
    <row r="127" spans="1:20" ht="13.8" x14ac:dyDescent="0.25">
      <c r="A127" s="14"/>
      <c r="B127" s="14"/>
      <c r="C127" s="14"/>
      <c r="D127" s="14"/>
      <c r="E127" s="14"/>
      <c r="F127" s="14"/>
      <c r="G127" s="14"/>
      <c r="H127" s="1"/>
      <c r="I127" s="14"/>
      <c r="J127" s="14"/>
      <c r="K127" s="14"/>
      <c r="L127" s="14"/>
      <c r="M127" s="14"/>
      <c r="N127" s="14"/>
      <c r="O127" s="14"/>
      <c r="P127" s="14"/>
      <c r="Q127" s="14"/>
      <c r="R127" s="1"/>
      <c r="S127" s="1"/>
      <c r="T127" s="1"/>
    </row>
    <row r="128" spans="1:20" ht="13.8" x14ac:dyDescent="0.25">
      <c r="A128" s="14"/>
      <c r="B128" s="14"/>
      <c r="C128" s="14"/>
      <c r="D128" s="14"/>
      <c r="E128" s="14"/>
      <c r="F128" s="14"/>
      <c r="G128" s="14"/>
      <c r="H128" s="1"/>
      <c r="I128" s="14"/>
      <c r="J128" s="14"/>
      <c r="K128" s="14"/>
      <c r="L128" s="14"/>
      <c r="M128" s="14"/>
      <c r="N128" s="14"/>
      <c r="O128" s="14"/>
      <c r="P128" s="14"/>
      <c r="Q128" s="14"/>
      <c r="R128" s="1"/>
      <c r="S128" s="1"/>
      <c r="T128" s="1"/>
    </row>
    <row r="129" spans="1:20" ht="13.8" x14ac:dyDescent="0.25">
      <c r="A129" s="14"/>
      <c r="B129" s="14"/>
      <c r="C129" s="14"/>
      <c r="D129" s="14"/>
      <c r="E129" s="14"/>
      <c r="F129" s="14"/>
      <c r="G129" s="14"/>
      <c r="H129" s="1"/>
      <c r="I129" s="14"/>
      <c r="J129" s="14"/>
      <c r="K129" s="14"/>
      <c r="L129" s="14"/>
      <c r="M129" s="14"/>
      <c r="N129" s="14"/>
      <c r="O129" s="14"/>
      <c r="P129" s="14"/>
      <c r="Q129" s="14"/>
      <c r="R129" s="1"/>
      <c r="S129" s="1"/>
      <c r="T129" s="1"/>
    </row>
    <row r="130" spans="1:20" ht="13.8" x14ac:dyDescent="0.25">
      <c r="A130" s="14"/>
      <c r="B130" s="14"/>
      <c r="C130" s="14"/>
      <c r="D130" s="14"/>
      <c r="E130" s="14"/>
      <c r="F130" s="14"/>
      <c r="G130" s="14"/>
      <c r="H130" s="1"/>
      <c r="I130" s="14"/>
      <c r="J130" s="14"/>
      <c r="K130" s="14"/>
      <c r="L130" s="14"/>
      <c r="M130" s="14"/>
      <c r="N130" s="14"/>
      <c r="O130" s="14"/>
      <c r="P130" s="14"/>
      <c r="Q130" s="14"/>
      <c r="R130" s="1"/>
      <c r="S130" s="1"/>
      <c r="T130" s="1"/>
    </row>
    <row r="131" spans="1:20" ht="13.8" x14ac:dyDescent="0.25">
      <c r="A131" s="14"/>
      <c r="B131" s="14"/>
      <c r="C131" s="14"/>
      <c r="D131" s="14"/>
      <c r="E131" s="14"/>
      <c r="F131" s="14"/>
      <c r="G131" s="14"/>
      <c r="H131" s="1"/>
      <c r="I131" s="14"/>
      <c r="J131" s="14"/>
      <c r="K131" s="14"/>
      <c r="L131" s="14"/>
      <c r="M131" s="14"/>
      <c r="N131" s="14"/>
      <c r="O131" s="14"/>
      <c r="P131" s="14"/>
      <c r="Q131" s="14"/>
      <c r="R131" s="1"/>
      <c r="S131" s="1"/>
      <c r="T131" s="1"/>
    </row>
    <row r="132" spans="1:20" ht="13.8" x14ac:dyDescent="0.25">
      <c r="A132" s="14"/>
      <c r="B132" s="14"/>
      <c r="C132" s="14"/>
      <c r="D132" s="14"/>
      <c r="E132" s="14"/>
      <c r="F132" s="14"/>
      <c r="G132" s="14"/>
      <c r="H132" s="1"/>
      <c r="I132" s="14"/>
      <c r="J132" s="14"/>
      <c r="K132" s="14"/>
      <c r="L132" s="14"/>
      <c r="M132" s="14"/>
      <c r="N132" s="14"/>
      <c r="O132" s="14"/>
      <c r="P132" s="14"/>
      <c r="Q132" s="14"/>
      <c r="R132" s="1"/>
      <c r="S132" s="1"/>
      <c r="T132" s="1"/>
    </row>
    <row r="133" spans="1:20" ht="13.8" x14ac:dyDescent="0.25">
      <c r="A133" s="14"/>
      <c r="B133" s="14"/>
      <c r="C133" s="14"/>
      <c r="D133" s="14"/>
      <c r="E133" s="14"/>
      <c r="F133" s="14"/>
      <c r="G133" s="14"/>
      <c r="H133" s="1"/>
      <c r="I133" s="14"/>
      <c r="J133" s="14"/>
      <c r="K133" s="14"/>
      <c r="L133" s="14"/>
      <c r="M133" s="14"/>
      <c r="N133" s="14"/>
      <c r="O133" s="14"/>
      <c r="P133" s="14"/>
      <c r="Q133" s="14"/>
      <c r="R133" s="1"/>
      <c r="S133" s="1"/>
      <c r="T133" s="1"/>
    </row>
    <row r="134" spans="1:20" ht="13.8" x14ac:dyDescent="0.25">
      <c r="A134" s="14"/>
      <c r="B134" s="14"/>
      <c r="C134" s="14"/>
      <c r="D134" s="14"/>
      <c r="E134" s="14"/>
      <c r="F134" s="14"/>
      <c r="G134" s="14"/>
      <c r="H134" s="1"/>
      <c r="I134" s="14"/>
      <c r="J134" s="14"/>
      <c r="K134" s="14"/>
      <c r="L134" s="14"/>
      <c r="M134" s="14"/>
      <c r="N134" s="14"/>
      <c r="O134" s="14"/>
      <c r="P134" s="14"/>
      <c r="Q134" s="14"/>
      <c r="R134" s="1"/>
      <c r="S134" s="1"/>
      <c r="T134" s="1"/>
    </row>
    <row r="135" spans="1:20" ht="13.8" x14ac:dyDescent="0.25">
      <c r="A135" s="14"/>
      <c r="B135" s="14"/>
      <c r="C135" s="14"/>
      <c r="D135" s="14"/>
      <c r="E135" s="14"/>
      <c r="F135" s="14"/>
      <c r="G135" s="14"/>
      <c r="H135" s="1"/>
      <c r="I135" s="14"/>
      <c r="J135" s="14"/>
      <c r="K135" s="14"/>
      <c r="L135" s="14"/>
      <c r="M135" s="14"/>
      <c r="N135" s="14"/>
      <c r="O135" s="14"/>
      <c r="P135" s="14"/>
      <c r="Q135" s="14"/>
      <c r="R135" s="1"/>
      <c r="S135" s="1"/>
      <c r="T135" s="1"/>
    </row>
    <row r="136" spans="1:20" ht="13.8" x14ac:dyDescent="0.25">
      <c r="A136" s="14"/>
      <c r="B136" s="14"/>
      <c r="C136" s="14"/>
      <c r="D136" s="14"/>
      <c r="E136" s="14"/>
      <c r="F136" s="14"/>
      <c r="G136" s="14"/>
      <c r="H136" s="1"/>
      <c r="I136" s="14"/>
      <c r="J136" s="14"/>
      <c r="K136" s="14"/>
      <c r="L136" s="14"/>
      <c r="M136" s="14"/>
      <c r="N136" s="14"/>
      <c r="O136" s="14"/>
      <c r="P136" s="14"/>
      <c r="Q136" s="14"/>
      <c r="R136" s="1"/>
      <c r="S136" s="1"/>
      <c r="T136" s="1"/>
    </row>
    <row r="137" spans="1:20" ht="13.8" x14ac:dyDescent="0.25">
      <c r="A137" s="14"/>
      <c r="B137" s="14"/>
      <c r="C137" s="14"/>
      <c r="D137" s="14"/>
      <c r="E137" s="14"/>
      <c r="F137" s="14"/>
      <c r="G137" s="14"/>
      <c r="H137" s="1"/>
      <c r="I137" s="14"/>
      <c r="J137" s="14"/>
      <c r="K137" s="14"/>
      <c r="L137" s="14"/>
      <c r="M137" s="14"/>
      <c r="N137" s="14"/>
      <c r="O137" s="14"/>
      <c r="P137" s="14"/>
      <c r="Q137" s="14"/>
      <c r="R137" s="1"/>
      <c r="S137" s="1"/>
      <c r="T137" s="1"/>
    </row>
    <row r="138" spans="1:20" ht="13.8" x14ac:dyDescent="0.25">
      <c r="A138" s="14"/>
      <c r="B138" s="14"/>
      <c r="C138" s="14"/>
      <c r="D138" s="14"/>
      <c r="E138" s="14"/>
      <c r="F138" s="14"/>
      <c r="G138" s="14"/>
      <c r="H138" s="1"/>
      <c r="I138" s="14"/>
      <c r="J138" s="14"/>
      <c r="K138" s="14"/>
      <c r="L138" s="14"/>
      <c r="M138" s="14"/>
      <c r="N138" s="14"/>
      <c r="O138" s="14"/>
      <c r="P138" s="14"/>
      <c r="Q138" s="14"/>
      <c r="R138" s="1"/>
      <c r="S138" s="1"/>
      <c r="T138" s="1"/>
    </row>
    <row r="139" spans="1:20" ht="13.8" x14ac:dyDescent="0.25">
      <c r="A139" s="14"/>
      <c r="B139" s="14"/>
      <c r="C139" s="14"/>
      <c r="D139" s="14"/>
      <c r="E139" s="14"/>
      <c r="F139" s="14"/>
      <c r="G139" s="14"/>
      <c r="H139" s="1"/>
      <c r="I139" s="14"/>
      <c r="J139" s="14"/>
      <c r="K139" s="14"/>
      <c r="L139" s="14"/>
      <c r="M139" s="14"/>
      <c r="N139" s="14"/>
      <c r="O139" s="14"/>
      <c r="P139" s="14"/>
      <c r="Q139" s="14"/>
      <c r="R139" s="1"/>
      <c r="S139" s="1"/>
      <c r="T139" s="1"/>
    </row>
    <row r="140" spans="1:20" ht="13.8" x14ac:dyDescent="0.25">
      <c r="A140" s="14"/>
      <c r="B140" s="14"/>
      <c r="C140" s="14"/>
      <c r="D140" s="14"/>
      <c r="E140" s="14"/>
      <c r="F140" s="14"/>
      <c r="G140" s="14"/>
      <c r="H140" s="1"/>
      <c r="I140" s="14"/>
      <c r="J140" s="14"/>
      <c r="K140" s="14"/>
      <c r="L140" s="14"/>
      <c r="M140" s="14"/>
      <c r="N140" s="14"/>
      <c r="O140" s="14"/>
      <c r="P140" s="14"/>
      <c r="Q140" s="14"/>
      <c r="R140" s="1"/>
      <c r="S140" s="1"/>
      <c r="T140" s="1"/>
    </row>
    <row r="141" spans="1:20" ht="13.8" x14ac:dyDescent="0.25">
      <c r="A141" s="14"/>
      <c r="B141" s="14"/>
      <c r="C141" s="14"/>
      <c r="D141" s="14"/>
      <c r="E141" s="14"/>
      <c r="F141" s="14"/>
      <c r="G141" s="14"/>
      <c r="H141" s="1"/>
      <c r="I141" s="14"/>
      <c r="J141" s="14"/>
      <c r="K141" s="14"/>
      <c r="L141" s="14"/>
      <c r="M141" s="14"/>
      <c r="N141" s="14"/>
      <c r="O141" s="14"/>
      <c r="P141" s="14"/>
      <c r="Q141" s="14"/>
      <c r="R141" s="1"/>
      <c r="S141" s="1"/>
      <c r="T141" s="1"/>
    </row>
    <row r="142" spans="1:20" ht="13.8" x14ac:dyDescent="0.25">
      <c r="A142" s="14"/>
      <c r="B142" s="14"/>
      <c r="C142" s="14"/>
      <c r="D142" s="14"/>
      <c r="E142" s="14"/>
      <c r="F142" s="14"/>
      <c r="G142" s="14"/>
      <c r="H142" s="1"/>
      <c r="I142" s="14"/>
      <c r="J142" s="14"/>
      <c r="K142" s="14"/>
      <c r="L142" s="14"/>
      <c r="M142" s="14"/>
      <c r="N142" s="14"/>
      <c r="O142" s="14"/>
      <c r="P142" s="14"/>
      <c r="Q142" s="14"/>
      <c r="R142" s="1"/>
      <c r="S142" s="1"/>
      <c r="T142" s="1"/>
    </row>
    <row r="143" spans="1:20" ht="13.8" x14ac:dyDescent="0.25">
      <c r="A143" s="14"/>
      <c r="B143" s="14"/>
      <c r="C143" s="14"/>
      <c r="D143" s="14"/>
      <c r="E143" s="14"/>
      <c r="F143" s="14"/>
      <c r="G143" s="14"/>
      <c r="H143" s="1"/>
      <c r="I143" s="14"/>
      <c r="J143" s="14"/>
      <c r="K143" s="14"/>
      <c r="L143" s="14"/>
      <c r="M143" s="14"/>
      <c r="N143" s="14"/>
      <c r="O143" s="14"/>
      <c r="P143" s="14"/>
      <c r="Q143" s="14"/>
      <c r="R143" s="1"/>
      <c r="S143" s="1"/>
      <c r="T143" s="1"/>
    </row>
    <row r="144" spans="1:20" ht="13.8" x14ac:dyDescent="0.25">
      <c r="A144" s="14"/>
      <c r="B144" s="14"/>
      <c r="C144" s="14"/>
      <c r="D144" s="14"/>
      <c r="E144" s="14"/>
      <c r="F144" s="14"/>
      <c r="G144" s="14"/>
      <c r="H144" s="1"/>
      <c r="I144" s="14"/>
      <c r="J144" s="14"/>
      <c r="K144" s="14"/>
      <c r="L144" s="14"/>
      <c r="M144" s="14"/>
      <c r="N144" s="14"/>
      <c r="O144" s="14"/>
      <c r="P144" s="14"/>
      <c r="Q144" s="14"/>
      <c r="R144" s="1"/>
      <c r="S144" s="1"/>
      <c r="T144" s="1"/>
    </row>
    <row r="145" spans="1:20" ht="13.8" x14ac:dyDescent="0.25">
      <c r="A145" s="14"/>
      <c r="B145" s="14"/>
      <c r="C145" s="14"/>
      <c r="D145" s="14"/>
      <c r="E145" s="14"/>
      <c r="F145" s="14"/>
      <c r="G145" s="14"/>
      <c r="H145" s="1"/>
      <c r="I145" s="14"/>
      <c r="J145" s="14"/>
      <c r="K145" s="14"/>
      <c r="L145" s="14"/>
      <c r="M145" s="14"/>
      <c r="N145" s="14"/>
      <c r="O145" s="14"/>
      <c r="P145" s="14"/>
      <c r="Q145" s="14"/>
      <c r="R145" s="1"/>
      <c r="S145" s="1"/>
      <c r="T145" s="1"/>
    </row>
    <row r="146" spans="1:20" ht="13.8" x14ac:dyDescent="0.25">
      <c r="A146" s="14"/>
      <c r="B146" s="14"/>
      <c r="C146" s="14"/>
      <c r="D146" s="14"/>
      <c r="E146" s="14"/>
      <c r="F146" s="14"/>
      <c r="G146" s="14"/>
      <c r="H146" s="1"/>
      <c r="I146" s="14"/>
      <c r="J146" s="14"/>
      <c r="K146" s="14"/>
      <c r="L146" s="14"/>
      <c r="M146" s="14"/>
      <c r="N146" s="14"/>
      <c r="O146" s="14"/>
      <c r="P146" s="14"/>
      <c r="Q146" s="14"/>
      <c r="R146" s="1"/>
      <c r="S146" s="1"/>
      <c r="T146" s="1"/>
    </row>
    <row r="147" spans="1:20" ht="13.8" x14ac:dyDescent="0.25">
      <c r="A147" s="14"/>
      <c r="B147" s="14"/>
      <c r="C147" s="14"/>
      <c r="D147" s="14"/>
      <c r="E147" s="14"/>
      <c r="F147" s="14"/>
      <c r="G147" s="14"/>
      <c r="H147" s="1"/>
      <c r="I147" s="14"/>
      <c r="J147" s="14"/>
      <c r="K147" s="14"/>
      <c r="L147" s="14"/>
      <c r="M147" s="14"/>
      <c r="N147" s="14"/>
      <c r="O147" s="14"/>
      <c r="P147" s="14"/>
      <c r="Q147" s="14"/>
      <c r="R147" s="1"/>
      <c r="S147" s="1"/>
      <c r="T147" s="1"/>
    </row>
    <row r="148" spans="1:20" ht="13.8" x14ac:dyDescent="0.25">
      <c r="A148" s="14"/>
      <c r="B148" s="14"/>
      <c r="C148" s="14"/>
      <c r="D148" s="14"/>
      <c r="E148" s="14"/>
      <c r="F148" s="14"/>
      <c r="G148" s="14"/>
      <c r="H148" s="1"/>
      <c r="I148" s="14"/>
      <c r="J148" s="14"/>
      <c r="K148" s="14"/>
      <c r="L148" s="14"/>
      <c r="M148" s="14"/>
      <c r="N148" s="14"/>
      <c r="O148" s="14"/>
      <c r="P148" s="14"/>
      <c r="Q148" s="14"/>
      <c r="R148" s="1"/>
      <c r="S148" s="1"/>
      <c r="T148" s="1"/>
    </row>
    <row r="149" spans="1:20" ht="13.8" x14ac:dyDescent="0.25">
      <c r="A149" s="14"/>
      <c r="B149" s="14"/>
      <c r="C149" s="14"/>
      <c r="D149" s="14"/>
      <c r="E149" s="14"/>
      <c r="F149" s="14"/>
      <c r="G149" s="14"/>
      <c r="H149" s="1"/>
      <c r="I149" s="14"/>
      <c r="J149" s="14"/>
      <c r="K149" s="14"/>
      <c r="L149" s="14"/>
      <c r="M149" s="14"/>
      <c r="N149" s="14"/>
      <c r="O149" s="14"/>
      <c r="P149" s="14"/>
      <c r="Q149" s="14"/>
      <c r="R149" s="1"/>
      <c r="S149" s="1"/>
      <c r="T149" s="1"/>
    </row>
    <row r="150" spans="1:20" ht="13.8" x14ac:dyDescent="0.25">
      <c r="A150" s="14"/>
      <c r="B150" s="14"/>
      <c r="C150" s="14"/>
      <c r="D150" s="14"/>
      <c r="E150" s="14"/>
      <c r="F150" s="14"/>
      <c r="G150" s="14"/>
      <c r="H150" s="1"/>
      <c r="I150" s="14"/>
      <c r="J150" s="14"/>
      <c r="K150" s="14"/>
      <c r="L150" s="14"/>
      <c r="M150" s="14"/>
      <c r="N150" s="14"/>
      <c r="O150" s="14"/>
      <c r="P150" s="14"/>
      <c r="Q150" s="14"/>
      <c r="R150" s="1"/>
      <c r="S150" s="1"/>
      <c r="T150" s="1"/>
    </row>
    <row r="151" spans="1:20" ht="13.8" x14ac:dyDescent="0.25">
      <c r="A151" s="14"/>
      <c r="B151" s="14"/>
      <c r="C151" s="14"/>
      <c r="D151" s="14"/>
      <c r="E151" s="14"/>
      <c r="F151" s="14"/>
      <c r="G151" s="14"/>
      <c r="H151" s="1"/>
      <c r="I151" s="14"/>
      <c r="J151" s="14"/>
      <c r="K151" s="14"/>
      <c r="L151" s="14"/>
      <c r="M151" s="14"/>
      <c r="N151" s="14"/>
      <c r="O151" s="14"/>
      <c r="P151" s="14"/>
      <c r="Q151" s="14"/>
      <c r="R151" s="1"/>
      <c r="S151" s="1"/>
      <c r="T151" s="1"/>
    </row>
    <row r="152" spans="1:20" ht="13.8" x14ac:dyDescent="0.25">
      <c r="A152" s="14"/>
      <c r="B152" s="14"/>
      <c r="C152" s="14"/>
      <c r="D152" s="14"/>
      <c r="E152" s="14"/>
      <c r="F152" s="14"/>
      <c r="G152" s="14"/>
      <c r="H152" s="1"/>
      <c r="I152" s="14"/>
      <c r="J152" s="14"/>
      <c r="K152" s="14"/>
      <c r="L152" s="14"/>
      <c r="M152" s="14"/>
      <c r="N152" s="14"/>
      <c r="O152" s="14"/>
      <c r="P152" s="14"/>
      <c r="Q152" s="14"/>
      <c r="R152" s="1"/>
      <c r="S152" s="1"/>
      <c r="T152" s="1"/>
    </row>
    <row r="153" spans="1:20" ht="13.8" x14ac:dyDescent="0.25">
      <c r="A153" s="14"/>
      <c r="B153" s="14"/>
      <c r="C153" s="14"/>
      <c r="D153" s="14"/>
      <c r="E153" s="14"/>
      <c r="F153" s="14"/>
      <c r="G153" s="14"/>
      <c r="H153" s="1"/>
      <c r="I153" s="14"/>
      <c r="J153" s="14"/>
      <c r="K153" s="14"/>
      <c r="L153" s="14"/>
      <c r="M153" s="14"/>
      <c r="N153" s="14"/>
      <c r="O153" s="14"/>
      <c r="P153" s="14"/>
      <c r="Q153" s="14"/>
      <c r="R153" s="1"/>
      <c r="S153" s="1"/>
      <c r="T153" s="1"/>
    </row>
    <row r="154" spans="1:20" ht="13.8" x14ac:dyDescent="0.25">
      <c r="A154" s="14"/>
      <c r="B154" s="14"/>
      <c r="C154" s="14"/>
      <c r="D154" s="14"/>
      <c r="E154" s="14"/>
      <c r="F154" s="14"/>
      <c r="G154" s="14"/>
      <c r="H154" s="1"/>
      <c r="I154" s="14"/>
      <c r="J154" s="14"/>
      <c r="K154" s="14"/>
      <c r="L154" s="14"/>
      <c r="M154" s="14"/>
      <c r="N154" s="14"/>
      <c r="O154" s="14"/>
      <c r="P154" s="14"/>
      <c r="Q154" s="14"/>
      <c r="R154" s="1"/>
      <c r="S154" s="1"/>
      <c r="T154" s="1"/>
    </row>
    <row r="155" spans="1:20" ht="13.8" x14ac:dyDescent="0.25">
      <c r="A155" s="14"/>
      <c r="B155" s="14"/>
      <c r="C155" s="14"/>
      <c r="D155" s="14"/>
      <c r="E155" s="14"/>
      <c r="F155" s="14"/>
      <c r="G155" s="14"/>
      <c r="H155" s="1"/>
      <c r="I155" s="14"/>
      <c r="J155" s="14"/>
      <c r="K155" s="14"/>
      <c r="L155" s="14"/>
      <c r="M155" s="14"/>
      <c r="N155" s="14"/>
      <c r="O155" s="14"/>
      <c r="P155" s="14"/>
      <c r="Q155" s="14"/>
      <c r="R155" s="1"/>
      <c r="S155" s="1"/>
      <c r="T155" s="1"/>
    </row>
    <row r="156" spans="1:20" ht="13.8" x14ac:dyDescent="0.25">
      <c r="A156" s="14"/>
      <c r="B156" s="14"/>
      <c r="C156" s="14"/>
      <c r="D156" s="14"/>
      <c r="E156" s="14"/>
      <c r="F156" s="14"/>
      <c r="G156" s="14"/>
      <c r="H156" s="1"/>
      <c r="I156" s="14"/>
      <c r="J156" s="14"/>
      <c r="K156" s="14"/>
      <c r="L156" s="14"/>
      <c r="M156" s="14"/>
      <c r="N156" s="14"/>
      <c r="O156" s="14"/>
      <c r="P156" s="14"/>
      <c r="Q156" s="14"/>
      <c r="R156" s="1"/>
      <c r="S156" s="1"/>
      <c r="T156" s="1"/>
    </row>
    <row r="157" spans="1:20" ht="13.8" x14ac:dyDescent="0.25">
      <c r="A157" s="14"/>
      <c r="B157" s="14"/>
      <c r="C157" s="14"/>
      <c r="D157" s="14"/>
      <c r="E157" s="14"/>
      <c r="F157" s="14"/>
      <c r="G157" s="14"/>
      <c r="H157" s="1"/>
      <c r="I157" s="14"/>
      <c r="J157" s="14"/>
      <c r="K157" s="14"/>
      <c r="L157" s="14"/>
      <c r="M157" s="14"/>
      <c r="N157" s="14"/>
      <c r="O157" s="14"/>
      <c r="P157" s="14"/>
      <c r="Q157" s="14"/>
      <c r="R157" s="1"/>
      <c r="S157" s="1"/>
      <c r="T157" s="1"/>
    </row>
    <row r="158" spans="1:20" ht="13.8" x14ac:dyDescent="0.25">
      <c r="A158" s="14"/>
      <c r="B158" s="14"/>
      <c r="C158" s="14"/>
      <c r="D158" s="14"/>
      <c r="E158" s="14"/>
      <c r="F158" s="14"/>
      <c r="G158" s="14"/>
      <c r="H158" s="1"/>
      <c r="I158" s="14"/>
      <c r="J158" s="14"/>
      <c r="K158" s="14"/>
      <c r="L158" s="14"/>
      <c r="M158" s="14"/>
      <c r="N158" s="14"/>
      <c r="O158" s="14"/>
      <c r="P158" s="14"/>
      <c r="Q158" s="14"/>
      <c r="R158" s="1"/>
      <c r="S158" s="1"/>
      <c r="T158" s="1"/>
    </row>
    <row r="159" spans="1:20" ht="13.8" x14ac:dyDescent="0.25">
      <c r="A159" s="14"/>
      <c r="B159" s="14"/>
      <c r="C159" s="14"/>
      <c r="D159" s="14"/>
      <c r="E159" s="14"/>
      <c r="F159" s="14"/>
      <c r="G159" s="14"/>
      <c r="H159" s="1"/>
      <c r="I159" s="14"/>
      <c r="J159" s="14"/>
      <c r="K159" s="14"/>
      <c r="L159" s="14"/>
      <c r="M159" s="14"/>
      <c r="N159" s="14"/>
      <c r="O159" s="14"/>
      <c r="P159" s="14"/>
      <c r="Q159" s="14"/>
      <c r="R159" s="1"/>
      <c r="S159" s="1"/>
      <c r="T159" s="1"/>
    </row>
    <row r="160" spans="1:20" ht="13.8" x14ac:dyDescent="0.25">
      <c r="A160" s="14"/>
      <c r="B160" s="14"/>
      <c r="C160" s="14"/>
      <c r="D160" s="14"/>
      <c r="E160" s="14"/>
      <c r="F160" s="14"/>
      <c r="G160" s="14"/>
      <c r="H160" s="1"/>
      <c r="I160" s="14"/>
      <c r="J160" s="14"/>
      <c r="K160" s="14"/>
      <c r="L160" s="14"/>
      <c r="M160" s="14"/>
      <c r="N160" s="14"/>
      <c r="O160" s="14"/>
      <c r="P160" s="14"/>
      <c r="Q160" s="14"/>
      <c r="R160" s="1"/>
      <c r="S160" s="1"/>
      <c r="T160" s="1"/>
    </row>
    <row r="161" spans="1:20" ht="13.8" x14ac:dyDescent="0.25">
      <c r="A161" s="14"/>
      <c r="B161" s="14"/>
      <c r="C161" s="14"/>
      <c r="D161" s="14"/>
      <c r="E161" s="14"/>
      <c r="F161" s="14"/>
      <c r="G161" s="14"/>
      <c r="H161" s="1"/>
      <c r="I161" s="14"/>
      <c r="J161" s="14"/>
      <c r="K161" s="14"/>
      <c r="L161" s="14"/>
      <c r="M161" s="14"/>
      <c r="N161" s="14"/>
      <c r="O161" s="14"/>
      <c r="P161" s="14"/>
      <c r="Q161" s="14"/>
      <c r="R161" s="1"/>
      <c r="S161" s="1"/>
      <c r="T161" s="1"/>
    </row>
    <row r="162" spans="1:20" ht="13.8" x14ac:dyDescent="0.25">
      <c r="A162" s="14"/>
      <c r="B162" s="14"/>
      <c r="C162" s="14"/>
      <c r="D162" s="14"/>
      <c r="E162" s="14"/>
      <c r="F162" s="14"/>
      <c r="G162" s="14"/>
      <c r="H162" s="1"/>
      <c r="I162" s="14"/>
      <c r="J162" s="14"/>
      <c r="K162" s="14"/>
      <c r="L162" s="14"/>
      <c r="M162" s="14"/>
      <c r="N162" s="14"/>
      <c r="O162" s="14"/>
      <c r="P162" s="14"/>
      <c r="Q162" s="14"/>
      <c r="R162" s="1"/>
      <c r="S162" s="1"/>
      <c r="T162" s="1"/>
    </row>
    <row r="163" spans="1:20" ht="13.8" x14ac:dyDescent="0.25">
      <c r="A163" s="14"/>
      <c r="B163" s="14"/>
      <c r="C163" s="14"/>
      <c r="D163" s="14"/>
      <c r="E163" s="14"/>
      <c r="F163" s="14"/>
      <c r="G163" s="14"/>
      <c r="H163" s="1"/>
      <c r="I163" s="14"/>
      <c r="J163" s="14"/>
      <c r="K163" s="14"/>
      <c r="L163" s="14"/>
      <c r="M163" s="14"/>
      <c r="N163" s="14"/>
      <c r="O163" s="14"/>
      <c r="P163" s="14"/>
      <c r="Q163" s="14"/>
      <c r="R163" s="1"/>
      <c r="S163" s="1"/>
      <c r="T163" s="1"/>
    </row>
    <row r="164" spans="1:20" ht="13.8" x14ac:dyDescent="0.25">
      <c r="A164" s="14"/>
      <c r="B164" s="14"/>
      <c r="C164" s="14"/>
      <c r="D164" s="14"/>
      <c r="E164" s="14"/>
      <c r="F164" s="14"/>
      <c r="G164" s="14"/>
      <c r="H164" s="1"/>
      <c r="I164" s="14"/>
      <c r="J164" s="14"/>
      <c r="K164" s="14"/>
      <c r="L164" s="14"/>
      <c r="M164" s="14"/>
      <c r="N164" s="14"/>
      <c r="O164" s="14"/>
      <c r="P164" s="14"/>
      <c r="Q164" s="14"/>
      <c r="R164" s="1"/>
      <c r="S164" s="1"/>
      <c r="T164" s="1"/>
    </row>
    <row r="165" spans="1:20" ht="13.8" x14ac:dyDescent="0.25">
      <c r="A165" s="14"/>
      <c r="B165" s="14"/>
      <c r="C165" s="14"/>
      <c r="D165" s="14"/>
      <c r="E165" s="14"/>
      <c r="F165" s="14"/>
      <c r="G165" s="14"/>
      <c r="H165" s="1"/>
      <c r="I165" s="14"/>
      <c r="J165" s="14"/>
      <c r="K165" s="14"/>
      <c r="L165" s="14"/>
      <c r="M165" s="14"/>
      <c r="N165" s="14"/>
      <c r="O165" s="14"/>
      <c r="P165" s="14"/>
      <c r="Q165" s="14"/>
      <c r="R165" s="1"/>
      <c r="S165" s="1"/>
      <c r="T165" s="1"/>
    </row>
    <row r="166" spans="1:20" ht="13.8" x14ac:dyDescent="0.25">
      <c r="A166" s="14"/>
      <c r="B166" s="14"/>
      <c r="C166" s="14"/>
      <c r="D166" s="14"/>
      <c r="E166" s="14"/>
      <c r="F166" s="14"/>
      <c r="G166" s="14"/>
      <c r="H166" s="1"/>
      <c r="I166" s="14"/>
      <c r="J166" s="14"/>
      <c r="K166" s="14"/>
      <c r="L166" s="14"/>
      <c r="M166" s="14"/>
      <c r="N166" s="14"/>
      <c r="O166" s="14"/>
      <c r="P166" s="14"/>
      <c r="Q166" s="14"/>
      <c r="R166" s="1"/>
      <c r="S166" s="1"/>
      <c r="T166" s="1"/>
    </row>
    <row r="167" spans="1:20" ht="13.8" x14ac:dyDescent="0.25">
      <c r="A167" s="14"/>
      <c r="B167" s="14"/>
      <c r="C167" s="14"/>
      <c r="D167" s="14"/>
      <c r="E167" s="14"/>
      <c r="F167" s="14"/>
      <c r="G167" s="14"/>
      <c r="H167" s="1"/>
      <c r="I167" s="14"/>
      <c r="J167" s="14"/>
      <c r="K167" s="14"/>
      <c r="L167" s="14"/>
      <c r="M167" s="14"/>
      <c r="N167" s="14"/>
      <c r="O167" s="14"/>
      <c r="P167" s="14"/>
      <c r="Q167" s="14"/>
      <c r="R167" s="1"/>
      <c r="S167" s="1"/>
      <c r="T167" s="1"/>
    </row>
    <row r="168" spans="1:20" ht="13.8" x14ac:dyDescent="0.25">
      <c r="A168" s="14"/>
      <c r="B168" s="14"/>
      <c r="C168" s="14"/>
      <c r="D168" s="14"/>
      <c r="E168" s="14"/>
      <c r="F168" s="14"/>
      <c r="G168" s="14"/>
      <c r="H168" s="1"/>
      <c r="I168" s="14"/>
      <c r="J168" s="14"/>
      <c r="K168" s="14"/>
      <c r="L168" s="14"/>
      <c r="M168" s="14"/>
      <c r="N168" s="14"/>
      <c r="O168" s="14"/>
      <c r="P168" s="14"/>
      <c r="Q168" s="14"/>
      <c r="R168" s="1"/>
      <c r="S168" s="1"/>
      <c r="T168" s="1"/>
    </row>
    <row r="169" spans="1:20" ht="13.8" x14ac:dyDescent="0.25">
      <c r="A169" s="14"/>
      <c r="B169" s="14"/>
      <c r="C169" s="14"/>
      <c r="D169" s="14"/>
      <c r="E169" s="14"/>
      <c r="F169" s="14"/>
      <c r="G169" s="14"/>
      <c r="H169" s="1"/>
      <c r="I169" s="14"/>
      <c r="J169" s="14"/>
      <c r="K169" s="14"/>
      <c r="L169" s="14"/>
      <c r="M169" s="14"/>
      <c r="N169" s="14"/>
      <c r="O169" s="14"/>
      <c r="P169" s="14"/>
      <c r="Q169" s="14"/>
      <c r="R169" s="1"/>
      <c r="S169" s="1"/>
      <c r="T169" s="1"/>
    </row>
    <row r="170" spans="1:20" ht="13.8" x14ac:dyDescent="0.25">
      <c r="A170" s="14"/>
      <c r="B170" s="14"/>
      <c r="C170" s="14"/>
      <c r="D170" s="14"/>
      <c r="E170" s="14"/>
      <c r="F170" s="14"/>
      <c r="G170" s="14"/>
      <c r="H170" s="1"/>
      <c r="I170" s="14"/>
      <c r="J170" s="14"/>
      <c r="K170" s="14"/>
      <c r="L170" s="14"/>
      <c r="M170" s="14"/>
      <c r="N170" s="14"/>
      <c r="O170" s="14"/>
      <c r="P170" s="14"/>
      <c r="Q170" s="14"/>
      <c r="R170" s="1"/>
      <c r="S170" s="1"/>
      <c r="T170" s="1"/>
    </row>
    <row r="171" spans="1:20" ht="13.8" x14ac:dyDescent="0.25">
      <c r="A171" s="14"/>
      <c r="B171" s="14"/>
      <c r="C171" s="14"/>
      <c r="D171" s="14"/>
      <c r="E171" s="14"/>
      <c r="F171" s="14"/>
      <c r="G171" s="14"/>
      <c r="H171" s="1"/>
      <c r="I171" s="14"/>
      <c r="J171" s="14"/>
      <c r="K171" s="14"/>
      <c r="L171" s="14"/>
      <c r="M171" s="14"/>
      <c r="N171" s="14"/>
      <c r="O171" s="14"/>
      <c r="P171" s="14"/>
      <c r="Q171" s="14"/>
      <c r="R171" s="1"/>
      <c r="S171" s="1"/>
      <c r="T171" s="1"/>
    </row>
    <row r="172" spans="1:20" ht="13.8" x14ac:dyDescent="0.25">
      <c r="A172" s="14"/>
      <c r="B172" s="14"/>
      <c r="C172" s="14"/>
      <c r="D172" s="14"/>
      <c r="E172" s="14"/>
      <c r="F172" s="14"/>
      <c r="G172" s="14"/>
      <c r="H172" s="1"/>
      <c r="I172" s="14"/>
      <c r="J172" s="14"/>
      <c r="K172" s="14"/>
      <c r="L172" s="14"/>
      <c r="M172" s="14"/>
      <c r="N172" s="14"/>
      <c r="O172" s="14"/>
      <c r="P172" s="14"/>
      <c r="Q172" s="14"/>
      <c r="R172" s="1"/>
      <c r="S172" s="1"/>
      <c r="T172" s="1"/>
    </row>
    <row r="173" spans="1:20" ht="13.8" x14ac:dyDescent="0.25">
      <c r="A173" s="14"/>
      <c r="B173" s="14"/>
      <c r="C173" s="14"/>
      <c r="D173" s="14"/>
      <c r="E173" s="14"/>
      <c r="F173" s="14"/>
      <c r="G173" s="14"/>
      <c r="H173" s="1"/>
      <c r="I173" s="14"/>
      <c r="J173" s="14"/>
      <c r="K173" s="14"/>
      <c r="L173" s="14"/>
      <c r="M173" s="14"/>
      <c r="N173" s="14"/>
      <c r="O173" s="14"/>
      <c r="P173" s="14"/>
      <c r="Q173" s="14"/>
      <c r="R173" s="1"/>
      <c r="S173" s="1"/>
      <c r="T173" s="1"/>
    </row>
    <row r="174" spans="1:20" ht="13.8" x14ac:dyDescent="0.25">
      <c r="A174" s="14"/>
      <c r="B174" s="14"/>
      <c r="C174" s="14"/>
      <c r="D174" s="14"/>
      <c r="E174" s="14"/>
      <c r="F174" s="14"/>
      <c r="G174" s="14"/>
      <c r="H174" s="1"/>
      <c r="I174" s="14"/>
      <c r="J174" s="14"/>
      <c r="K174" s="14"/>
      <c r="L174" s="14"/>
      <c r="M174" s="14"/>
      <c r="N174" s="14"/>
      <c r="O174" s="14"/>
      <c r="P174" s="14"/>
      <c r="Q174" s="14"/>
      <c r="R174" s="1"/>
      <c r="S174" s="1"/>
      <c r="T174" s="1"/>
    </row>
    <row r="175" spans="1:20" ht="13.8" x14ac:dyDescent="0.25">
      <c r="A175" s="14"/>
      <c r="B175" s="14"/>
      <c r="C175" s="14"/>
      <c r="D175" s="14"/>
      <c r="E175" s="14"/>
      <c r="F175" s="14"/>
      <c r="G175" s="14"/>
      <c r="H175" s="1"/>
      <c r="I175" s="14"/>
      <c r="J175" s="14"/>
      <c r="K175" s="14"/>
      <c r="L175" s="14"/>
      <c r="M175" s="14"/>
      <c r="N175" s="14"/>
      <c r="O175" s="14"/>
      <c r="P175" s="14"/>
      <c r="Q175" s="14"/>
      <c r="R175" s="1"/>
      <c r="S175" s="1"/>
      <c r="T175" s="1"/>
    </row>
    <row r="176" spans="1:20" ht="13.8" x14ac:dyDescent="0.25">
      <c r="A176" s="14"/>
      <c r="B176" s="14"/>
      <c r="C176" s="14"/>
      <c r="D176" s="14"/>
      <c r="E176" s="14"/>
      <c r="F176" s="14"/>
      <c r="G176" s="14"/>
      <c r="H176" s="1"/>
      <c r="I176" s="14"/>
      <c r="J176" s="14"/>
      <c r="K176" s="14"/>
      <c r="L176" s="14"/>
      <c r="M176" s="14"/>
      <c r="N176" s="14"/>
      <c r="O176" s="14"/>
      <c r="P176" s="14"/>
      <c r="Q176" s="14"/>
      <c r="R176" s="1"/>
      <c r="S176" s="1"/>
      <c r="T176" s="1"/>
    </row>
    <row r="177" spans="1:20" ht="13.8" x14ac:dyDescent="0.25">
      <c r="A177" s="14"/>
      <c r="B177" s="14"/>
      <c r="C177" s="14"/>
      <c r="D177" s="14"/>
      <c r="E177" s="14"/>
      <c r="F177" s="14"/>
      <c r="G177" s="14"/>
      <c r="H177" s="1"/>
      <c r="I177" s="14"/>
      <c r="J177" s="14"/>
      <c r="K177" s="14"/>
      <c r="L177" s="14"/>
      <c r="M177" s="14"/>
      <c r="N177" s="14"/>
      <c r="O177" s="14"/>
      <c r="P177" s="14"/>
      <c r="Q177" s="14"/>
      <c r="R177" s="1"/>
      <c r="S177" s="1"/>
      <c r="T177" s="1"/>
    </row>
    <row r="178" spans="1:20" ht="13.8" x14ac:dyDescent="0.25">
      <c r="A178" s="14"/>
      <c r="B178" s="14"/>
      <c r="C178" s="14"/>
      <c r="D178" s="14"/>
      <c r="E178" s="14"/>
      <c r="F178" s="14"/>
      <c r="G178" s="14"/>
      <c r="H178" s="1"/>
      <c r="I178" s="14"/>
      <c r="J178" s="14"/>
      <c r="K178" s="14"/>
      <c r="L178" s="14"/>
      <c r="M178" s="14"/>
      <c r="N178" s="14"/>
      <c r="O178" s="14"/>
      <c r="P178" s="14"/>
      <c r="Q178" s="14"/>
      <c r="R178" s="1"/>
      <c r="S178" s="1"/>
      <c r="T178" s="1"/>
    </row>
    <row r="179" spans="1:20" ht="13.8" x14ac:dyDescent="0.25">
      <c r="A179" s="14"/>
      <c r="B179" s="14"/>
      <c r="C179" s="14"/>
      <c r="D179" s="14"/>
      <c r="E179" s="14"/>
      <c r="F179" s="14"/>
      <c r="G179" s="14"/>
      <c r="H179" s="1"/>
      <c r="I179" s="14"/>
      <c r="J179" s="14"/>
      <c r="K179" s="14"/>
      <c r="L179" s="14"/>
      <c r="M179" s="14"/>
      <c r="N179" s="14"/>
      <c r="O179" s="14"/>
      <c r="P179" s="14"/>
      <c r="Q179" s="14"/>
      <c r="R179" s="1"/>
      <c r="S179" s="1"/>
      <c r="T179" s="1"/>
    </row>
    <row r="180" spans="1:20" ht="13.8" x14ac:dyDescent="0.25">
      <c r="A180" s="14"/>
      <c r="B180" s="14"/>
      <c r="C180" s="14"/>
      <c r="D180" s="14"/>
      <c r="E180" s="14"/>
      <c r="F180" s="14"/>
      <c r="G180" s="14"/>
      <c r="H180" s="1"/>
      <c r="I180" s="14"/>
      <c r="J180" s="14"/>
      <c r="K180" s="14"/>
      <c r="L180" s="14"/>
      <c r="M180" s="14"/>
      <c r="N180" s="14"/>
      <c r="O180" s="14"/>
      <c r="P180" s="14"/>
      <c r="Q180" s="14"/>
      <c r="R180" s="1"/>
      <c r="S180" s="1"/>
      <c r="T180" s="1"/>
    </row>
    <row r="181" spans="1:20" ht="13.8" x14ac:dyDescent="0.25">
      <c r="A181" s="14"/>
      <c r="B181" s="14"/>
      <c r="C181" s="14"/>
      <c r="D181" s="14"/>
      <c r="E181" s="14"/>
      <c r="F181" s="14"/>
      <c r="G181" s="14"/>
      <c r="H181" s="1"/>
      <c r="I181" s="14"/>
      <c r="J181" s="14"/>
      <c r="K181" s="14"/>
      <c r="L181" s="14"/>
      <c r="M181" s="14"/>
      <c r="N181" s="14"/>
      <c r="O181" s="14"/>
      <c r="P181" s="14"/>
      <c r="Q181" s="14"/>
      <c r="R181" s="1"/>
      <c r="S181" s="1"/>
      <c r="T181" s="1"/>
    </row>
    <row r="182" spans="1:20" ht="13.8" x14ac:dyDescent="0.25">
      <c r="A182" s="14"/>
      <c r="B182" s="14"/>
      <c r="C182" s="14"/>
      <c r="D182" s="14"/>
      <c r="E182" s="14"/>
      <c r="F182" s="14"/>
      <c r="G182" s="14"/>
      <c r="H182" s="1"/>
      <c r="I182" s="14"/>
      <c r="J182" s="14"/>
      <c r="K182" s="14"/>
      <c r="L182" s="14"/>
      <c r="M182" s="14"/>
      <c r="N182" s="14"/>
      <c r="O182" s="14"/>
      <c r="P182" s="14"/>
      <c r="Q182" s="14"/>
      <c r="R182" s="1"/>
      <c r="S182" s="1"/>
      <c r="T182" s="1"/>
    </row>
    <row r="183" spans="1:20" ht="13.8" x14ac:dyDescent="0.25">
      <c r="A183" s="14"/>
      <c r="B183" s="14"/>
      <c r="C183" s="14"/>
      <c r="D183" s="14"/>
      <c r="E183" s="14"/>
      <c r="F183" s="14"/>
      <c r="G183" s="14"/>
      <c r="H183" s="1"/>
      <c r="I183" s="14"/>
      <c r="J183" s="14"/>
      <c r="K183" s="14"/>
      <c r="L183" s="14"/>
      <c r="M183" s="14"/>
      <c r="N183" s="14"/>
      <c r="O183" s="14"/>
      <c r="P183" s="14"/>
      <c r="Q183" s="14"/>
      <c r="R183" s="1"/>
      <c r="S183" s="1"/>
      <c r="T183" s="1"/>
    </row>
    <row r="184" spans="1:20" ht="13.8" x14ac:dyDescent="0.25">
      <c r="A184" s="14"/>
      <c r="B184" s="14"/>
      <c r="C184" s="14"/>
      <c r="D184" s="14"/>
      <c r="E184" s="14"/>
      <c r="F184" s="14"/>
      <c r="G184" s="14"/>
      <c r="H184" s="1"/>
      <c r="I184" s="14"/>
      <c r="J184" s="14"/>
      <c r="K184" s="14"/>
      <c r="L184" s="14"/>
      <c r="M184" s="14"/>
      <c r="N184" s="14"/>
      <c r="O184" s="14"/>
      <c r="P184" s="14"/>
      <c r="Q184" s="14"/>
      <c r="R184" s="1"/>
      <c r="S184" s="1"/>
      <c r="T184" s="1"/>
    </row>
    <row r="185" spans="1:20" ht="13.8" x14ac:dyDescent="0.25">
      <c r="A185" s="14"/>
      <c r="B185" s="14"/>
      <c r="C185" s="14"/>
      <c r="D185" s="14"/>
      <c r="E185" s="14"/>
      <c r="F185" s="14"/>
      <c r="G185" s="14"/>
      <c r="H185" s="1"/>
      <c r="I185" s="14"/>
      <c r="J185" s="14"/>
      <c r="K185" s="14"/>
      <c r="L185" s="14"/>
      <c r="M185" s="14"/>
      <c r="N185" s="14"/>
      <c r="O185" s="14"/>
      <c r="P185" s="14"/>
      <c r="Q185" s="14"/>
      <c r="R185" s="1"/>
      <c r="S185" s="1"/>
      <c r="T185" s="1"/>
    </row>
    <row r="186" spans="1:20" ht="13.8" x14ac:dyDescent="0.25">
      <c r="A186" s="14"/>
      <c r="B186" s="14"/>
      <c r="C186" s="14"/>
      <c r="D186" s="14"/>
      <c r="E186" s="14"/>
      <c r="F186" s="14"/>
      <c r="G186" s="14"/>
      <c r="H186" s="1"/>
      <c r="I186" s="14"/>
      <c r="J186" s="14"/>
      <c r="K186" s="14"/>
      <c r="L186" s="14"/>
      <c r="M186" s="14"/>
      <c r="N186" s="14"/>
      <c r="O186" s="14"/>
      <c r="P186" s="14"/>
      <c r="Q186" s="14"/>
      <c r="R186" s="1"/>
      <c r="S186" s="1"/>
      <c r="T186" s="1"/>
    </row>
    <row r="187" spans="1:20" ht="13.8" x14ac:dyDescent="0.25">
      <c r="A187" s="14"/>
      <c r="B187" s="14"/>
      <c r="C187" s="14"/>
      <c r="D187" s="14"/>
      <c r="E187" s="14"/>
      <c r="F187" s="14"/>
      <c r="G187" s="14"/>
      <c r="H187" s="1"/>
      <c r="I187" s="14"/>
      <c r="J187" s="14"/>
      <c r="K187" s="14"/>
      <c r="L187" s="14"/>
      <c r="M187" s="14"/>
      <c r="N187" s="14"/>
      <c r="O187" s="14"/>
      <c r="P187" s="14"/>
      <c r="Q187" s="14"/>
      <c r="R187" s="1"/>
      <c r="S187" s="1"/>
      <c r="T187" s="1"/>
    </row>
    <row r="188" spans="1:20" ht="13.8" x14ac:dyDescent="0.25">
      <c r="A188" s="14"/>
      <c r="B188" s="14"/>
      <c r="C188" s="14"/>
      <c r="D188" s="14"/>
      <c r="E188" s="14"/>
      <c r="F188" s="14"/>
      <c r="G188" s="14"/>
      <c r="H188" s="1"/>
      <c r="I188" s="14"/>
      <c r="J188" s="14"/>
      <c r="K188" s="14"/>
      <c r="L188" s="14"/>
      <c r="M188" s="14"/>
      <c r="N188" s="14"/>
      <c r="O188" s="14"/>
      <c r="P188" s="14"/>
      <c r="Q188" s="14"/>
      <c r="R188" s="1"/>
      <c r="S188" s="1"/>
      <c r="T188" s="1"/>
    </row>
    <row r="189" spans="1:20" ht="13.8" x14ac:dyDescent="0.25">
      <c r="A189" s="14"/>
      <c r="B189" s="14"/>
      <c r="C189" s="14"/>
      <c r="D189" s="14"/>
      <c r="E189" s="14"/>
      <c r="F189" s="14"/>
      <c r="G189" s="14"/>
      <c r="H189" s="1"/>
      <c r="I189" s="14"/>
      <c r="J189" s="14"/>
      <c r="K189" s="14"/>
      <c r="L189" s="14"/>
      <c r="M189" s="14"/>
      <c r="N189" s="14"/>
      <c r="O189" s="14"/>
      <c r="P189" s="14"/>
      <c r="Q189" s="14"/>
      <c r="R189" s="1"/>
      <c r="S189" s="1"/>
      <c r="T189" s="1"/>
    </row>
    <row r="190" spans="1:20" ht="13.8" x14ac:dyDescent="0.25">
      <c r="A190" s="14"/>
      <c r="B190" s="14"/>
      <c r="C190" s="14"/>
      <c r="D190" s="14"/>
      <c r="E190" s="14"/>
      <c r="F190" s="14"/>
      <c r="G190" s="14"/>
      <c r="H190" s="1"/>
      <c r="I190" s="14"/>
      <c r="J190" s="14"/>
      <c r="K190" s="14"/>
      <c r="L190" s="14"/>
      <c r="M190" s="14"/>
      <c r="N190" s="14"/>
      <c r="O190" s="14"/>
      <c r="P190" s="14"/>
      <c r="Q190" s="14"/>
      <c r="R190" s="1"/>
      <c r="S190" s="1"/>
      <c r="T190" s="1"/>
    </row>
    <row r="191" spans="1:20" ht="13.8" x14ac:dyDescent="0.25">
      <c r="A191" s="14"/>
      <c r="B191" s="14"/>
      <c r="C191" s="14"/>
      <c r="D191" s="14"/>
      <c r="E191" s="14"/>
      <c r="F191" s="14"/>
      <c r="G191" s="14"/>
      <c r="H191" s="1"/>
      <c r="I191" s="14"/>
      <c r="J191" s="14"/>
      <c r="K191" s="14"/>
      <c r="L191" s="14"/>
      <c r="M191" s="14"/>
      <c r="N191" s="14"/>
      <c r="O191" s="14"/>
      <c r="P191" s="14"/>
      <c r="Q191" s="14"/>
      <c r="R191" s="1"/>
      <c r="S191" s="1"/>
      <c r="T191" s="1"/>
    </row>
    <row r="192" spans="1:20" ht="13.8" x14ac:dyDescent="0.3">
      <c r="M192" s="15"/>
    </row>
    <row r="193" spans="13:13" ht="13.8" x14ac:dyDescent="0.3">
      <c r="M193" s="15"/>
    </row>
    <row r="194" spans="13:13" ht="13.8" x14ac:dyDescent="0.3">
      <c r="M194" s="15"/>
    </row>
    <row r="195" spans="13:13" ht="13.8" x14ac:dyDescent="0.3">
      <c r="M195" s="15"/>
    </row>
    <row r="196" spans="13:13" ht="13.8" x14ac:dyDescent="0.3">
      <c r="M196" s="15"/>
    </row>
    <row r="197" spans="13:13" ht="13.8" x14ac:dyDescent="0.3">
      <c r="M197" s="15"/>
    </row>
    <row r="198" spans="13:13" ht="13.8" x14ac:dyDescent="0.3">
      <c r="M198" s="15"/>
    </row>
    <row r="199" spans="13:13" ht="13.8" x14ac:dyDescent="0.3">
      <c r="M199" s="15"/>
    </row>
    <row r="200" spans="13:13" ht="13.8" x14ac:dyDescent="0.3">
      <c r="M200" s="15"/>
    </row>
    <row r="201" spans="13:13" ht="13.8" x14ac:dyDescent="0.3">
      <c r="M201" s="15"/>
    </row>
    <row r="202" spans="13:13" ht="13.8" x14ac:dyDescent="0.3">
      <c r="M202" s="15"/>
    </row>
    <row r="203" spans="13:13" ht="13.8" x14ac:dyDescent="0.3">
      <c r="M203" s="15"/>
    </row>
    <row r="204" spans="13:13" ht="13.8" x14ac:dyDescent="0.3">
      <c r="M204" s="15"/>
    </row>
    <row r="205" spans="13:13" ht="13.8" x14ac:dyDescent="0.3">
      <c r="M205" s="15"/>
    </row>
    <row r="206" spans="13:13" ht="13.8" x14ac:dyDescent="0.3">
      <c r="M206" s="15"/>
    </row>
    <row r="207" spans="13:13" ht="13.8" x14ac:dyDescent="0.3">
      <c r="M207" s="15"/>
    </row>
    <row r="208" spans="13:13" ht="13.8" x14ac:dyDescent="0.3">
      <c r="M208" s="15"/>
    </row>
    <row r="209" spans="13:13" ht="13.8" x14ac:dyDescent="0.3">
      <c r="M209" s="15"/>
    </row>
    <row r="210" spans="13:13" ht="13.8" x14ac:dyDescent="0.3">
      <c r="M210" s="15"/>
    </row>
    <row r="211" spans="13:13" ht="13.8" x14ac:dyDescent="0.3">
      <c r="M211" s="15"/>
    </row>
    <row r="212" spans="13:13" ht="13.8" x14ac:dyDescent="0.3">
      <c r="M212" s="15"/>
    </row>
    <row r="213" spans="13:13" ht="13.8" x14ac:dyDescent="0.3">
      <c r="M213" s="15"/>
    </row>
    <row r="214" spans="13:13" ht="13.8" x14ac:dyDescent="0.3">
      <c r="M214" s="15"/>
    </row>
    <row r="215" spans="13:13" ht="13.8" x14ac:dyDescent="0.3">
      <c r="M215" s="15"/>
    </row>
    <row r="216" spans="13:13" ht="13.8" x14ac:dyDescent="0.3">
      <c r="M216" s="15"/>
    </row>
    <row r="217" spans="13:13" ht="13.8" x14ac:dyDescent="0.3">
      <c r="M217" s="15"/>
    </row>
    <row r="218" spans="13:13" ht="13.8" x14ac:dyDescent="0.3">
      <c r="M218" s="15"/>
    </row>
    <row r="219" spans="13:13" ht="13.8" x14ac:dyDescent="0.3">
      <c r="M219" s="15"/>
    </row>
    <row r="220" spans="13:13" ht="13.8" x14ac:dyDescent="0.3">
      <c r="M220" s="15"/>
    </row>
    <row r="221" spans="13:13" ht="13.8" x14ac:dyDescent="0.3">
      <c r="M221" s="15"/>
    </row>
    <row r="222" spans="13:13" ht="13.8" x14ac:dyDescent="0.3">
      <c r="M222" s="15"/>
    </row>
    <row r="223" spans="13:13" ht="13.8" x14ac:dyDescent="0.3">
      <c r="M223" s="15"/>
    </row>
    <row r="224" spans="13:13" ht="13.8" x14ac:dyDescent="0.3">
      <c r="M224" s="15"/>
    </row>
    <row r="225" spans="13:13" ht="13.8" x14ac:dyDescent="0.3">
      <c r="M225" s="15"/>
    </row>
    <row r="226" spans="13:13" ht="13.8" x14ac:dyDescent="0.3">
      <c r="M226" s="15"/>
    </row>
    <row r="227" spans="13:13" ht="13.8" x14ac:dyDescent="0.3">
      <c r="M227" s="15"/>
    </row>
    <row r="228" spans="13:13" ht="13.8" x14ac:dyDescent="0.3">
      <c r="M228" s="15"/>
    </row>
    <row r="229" spans="13:13" ht="13.8" x14ac:dyDescent="0.3">
      <c r="M229" s="15"/>
    </row>
    <row r="230" spans="13:13" ht="13.8" x14ac:dyDescent="0.3">
      <c r="M230" s="15"/>
    </row>
    <row r="231" spans="13:13" ht="13.8" x14ac:dyDescent="0.3">
      <c r="M231" s="15"/>
    </row>
    <row r="232" spans="13:13" ht="13.8" x14ac:dyDescent="0.3">
      <c r="M232" s="15"/>
    </row>
    <row r="233" spans="13:13" ht="13.8" x14ac:dyDescent="0.3">
      <c r="M233" s="15"/>
    </row>
    <row r="234" spans="13:13" ht="13.8" x14ac:dyDescent="0.3">
      <c r="M234" s="15"/>
    </row>
    <row r="235" spans="13:13" ht="13.8" x14ac:dyDescent="0.3">
      <c r="M235" s="15"/>
    </row>
    <row r="236" spans="13:13" ht="13.8" x14ac:dyDescent="0.3">
      <c r="M236" s="15"/>
    </row>
    <row r="237" spans="13:13" ht="13.8" x14ac:dyDescent="0.3">
      <c r="M237" s="15"/>
    </row>
    <row r="238" spans="13:13" ht="13.8" x14ac:dyDescent="0.3">
      <c r="M238" s="15"/>
    </row>
    <row r="239" spans="13:13" ht="13.8" x14ac:dyDescent="0.3">
      <c r="M239" s="15"/>
    </row>
    <row r="240" spans="13:13" ht="13.8" x14ac:dyDescent="0.3">
      <c r="M240" s="15"/>
    </row>
    <row r="241" spans="13:13" ht="13.8" x14ac:dyDescent="0.3">
      <c r="M241" s="15"/>
    </row>
    <row r="242" spans="13:13" ht="13.8" x14ac:dyDescent="0.3">
      <c r="M242" s="15"/>
    </row>
    <row r="243" spans="13:13" ht="13.8" x14ac:dyDescent="0.3">
      <c r="M243" s="15"/>
    </row>
    <row r="244" spans="13:13" ht="13.8" x14ac:dyDescent="0.3">
      <c r="M244" s="15"/>
    </row>
    <row r="245" spans="13:13" ht="13.8" x14ac:dyDescent="0.3">
      <c r="M245" s="15"/>
    </row>
    <row r="246" spans="13:13" ht="13.8" x14ac:dyDescent="0.3">
      <c r="M246" s="15"/>
    </row>
    <row r="247" spans="13:13" ht="13.8" x14ac:dyDescent="0.3">
      <c r="M247" s="15"/>
    </row>
    <row r="248" spans="13:13" ht="13.8" x14ac:dyDescent="0.3">
      <c r="M248" s="15"/>
    </row>
    <row r="249" spans="13:13" ht="13.8" x14ac:dyDescent="0.3">
      <c r="M249" s="15"/>
    </row>
    <row r="250" spans="13:13" ht="13.8" x14ac:dyDescent="0.3">
      <c r="M250" s="15"/>
    </row>
    <row r="251" spans="13:13" ht="13.8" x14ac:dyDescent="0.3">
      <c r="M251" s="15"/>
    </row>
    <row r="252" spans="13:13" ht="13.8" x14ac:dyDescent="0.3">
      <c r="M252" s="15"/>
    </row>
    <row r="253" spans="13:13" ht="13.8" x14ac:dyDescent="0.3">
      <c r="M253" s="15"/>
    </row>
    <row r="254" spans="13:13" ht="13.8" x14ac:dyDescent="0.3">
      <c r="M254" s="15"/>
    </row>
    <row r="255" spans="13:13" ht="13.8" x14ac:dyDescent="0.3">
      <c r="M255" s="15"/>
    </row>
    <row r="256" spans="13:13" ht="13.8" x14ac:dyDescent="0.3">
      <c r="M256" s="15"/>
    </row>
    <row r="257" spans="13:13" ht="13.8" x14ac:dyDescent="0.3">
      <c r="M257" s="15"/>
    </row>
    <row r="258" spans="13:13" ht="13.8" x14ac:dyDescent="0.3">
      <c r="M258" s="15"/>
    </row>
    <row r="259" spans="13:13" ht="13.8" x14ac:dyDescent="0.3">
      <c r="M259" s="15"/>
    </row>
    <row r="260" spans="13:13" ht="13.8" x14ac:dyDescent="0.3">
      <c r="M260" s="15"/>
    </row>
    <row r="261" spans="13:13" ht="13.8" x14ac:dyDescent="0.3">
      <c r="M261" s="15"/>
    </row>
    <row r="262" spans="13:13" ht="13.8" x14ac:dyDescent="0.3">
      <c r="M262" s="15"/>
    </row>
    <row r="263" spans="13:13" ht="13.8" x14ac:dyDescent="0.3">
      <c r="M263" s="15"/>
    </row>
    <row r="264" spans="13:13" ht="13.8" x14ac:dyDescent="0.3">
      <c r="M264" s="15"/>
    </row>
    <row r="265" spans="13:13" ht="13.8" x14ac:dyDescent="0.3">
      <c r="M265" s="15"/>
    </row>
    <row r="266" spans="13:13" ht="13.8" x14ac:dyDescent="0.3">
      <c r="M266" s="15"/>
    </row>
    <row r="267" spans="13:13" ht="13.8" x14ac:dyDescent="0.3">
      <c r="M267" s="15"/>
    </row>
    <row r="268" spans="13:13" ht="13.8" x14ac:dyDescent="0.3">
      <c r="M268" s="15"/>
    </row>
    <row r="269" spans="13:13" ht="13.8" x14ac:dyDescent="0.3">
      <c r="M269" s="15"/>
    </row>
    <row r="270" spans="13:13" ht="13.8" x14ac:dyDescent="0.3">
      <c r="M270" s="15"/>
    </row>
    <row r="271" spans="13:13" ht="13.8" x14ac:dyDescent="0.3">
      <c r="M271" s="15"/>
    </row>
    <row r="272" spans="13:13" ht="13.8" x14ac:dyDescent="0.3">
      <c r="M272" s="15"/>
    </row>
    <row r="273" spans="13:13" ht="13.8" x14ac:dyDescent="0.3">
      <c r="M273" s="15"/>
    </row>
    <row r="274" spans="13:13" ht="13.8" x14ac:dyDescent="0.3">
      <c r="M274" s="15"/>
    </row>
    <row r="275" spans="13:13" ht="13.8" x14ac:dyDescent="0.3">
      <c r="M275" s="15"/>
    </row>
    <row r="276" spans="13:13" ht="13.8" x14ac:dyDescent="0.3">
      <c r="M276" s="15"/>
    </row>
    <row r="277" spans="13:13" ht="13.8" x14ac:dyDescent="0.3">
      <c r="M277" s="15"/>
    </row>
    <row r="278" spans="13:13" ht="13.8" x14ac:dyDescent="0.3">
      <c r="M278" s="15"/>
    </row>
    <row r="279" spans="13:13" ht="13.8" x14ac:dyDescent="0.3">
      <c r="M279" s="15"/>
    </row>
    <row r="280" spans="13:13" ht="13.8" x14ac:dyDescent="0.3">
      <c r="M280" s="15"/>
    </row>
    <row r="281" spans="13:13" ht="13.8" x14ac:dyDescent="0.3">
      <c r="M281" s="15"/>
    </row>
    <row r="282" spans="13:13" ht="13.8" x14ac:dyDescent="0.3">
      <c r="M282" s="15"/>
    </row>
    <row r="283" spans="13:13" ht="13.8" x14ac:dyDescent="0.3">
      <c r="M283" s="15"/>
    </row>
    <row r="284" spans="13:13" ht="13.8" x14ac:dyDescent="0.3">
      <c r="M284" s="15"/>
    </row>
    <row r="285" spans="13:13" ht="13.8" x14ac:dyDescent="0.3">
      <c r="M285" s="15"/>
    </row>
    <row r="286" spans="13:13" ht="13.8" x14ac:dyDescent="0.3">
      <c r="M286" s="15"/>
    </row>
    <row r="287" spans="13:13" ht="13.8" x14ac:dyDescent="0.3">
      <c r="M287" s="15"/>
    </row>
    <row r="288" spans="13:13" ht="13.8" x14ac:dyDescent="0.3">
      <c r="M288" s="15"/>
    </row>
    <row r="289" spans="13:13" ht="13.8" x14ac:dyDescent="0.3">
      <c r="M289" s="15"/>
    </row>
    <row r="290" spans="13:13" ht="13.8" x14ac:dyDescent="0.3">
      <c r="M290" s="15"/>
    </row>
    <row r="291" spans="13:13" ht="13.8" x14ac:dyDescent="0.3">
      <c r="M291" s="15"/>
    </row>
    <row r="292" spans="13:13" ht="13.8" x14ac:dyDescent="0.3">
      <c r="M292" s="15"/>
    </row>
    <row r="293" spans="13:13" ht="13.8" x14ac:dyDescent="0.3">
      <c r="M293" s="15"/>
    </row>
    <row r="294" spans="13:13" ht="13.8" x14ac:dyDescent="0.3">
      <c r="M294" s="15"/>
    </row>
    <row r="295" spans="13:13" ht="13.8" x14ac:dyDescent="0.3">
      <c r="M295" s="15"/>
    </row>
    <row r="296" spans="13:13" ht="13.8" x14ac:dyDescent="0.3">
      <c r="M296" s="15"/>
    </row>
    <row r="297" spans="13:13" ht="13.8" x14ac:dyDescent="0.3">
      <c r="M297" s="15"/>
    </row>
    <row r="298" spans="13:13" ht="13.8" x14ac:dyDescent="0.3">
      <c r="M298" s="15"/>
    </row>
    <row r="299" spans="13:13" ht="13.8" x14ac:dyDescent="0.3">
      <c r="M299" s="15"/>
    </row>
    <row r="300" spans="13:13" ht="13.8" x14ac:dyDescent="0.3">
      <c r="M300" s="15"/>
    </row>
    <row r="301" spans="13:13" ht="13.8" x14ac:dyDescent="0.3">
      <c r="M301" s="15"/>
    </row>
    <row r="302" spans="13:13" ht="13.8" x14ac:dyDescent="0.3">
      <c r="M302" s="15"/>
    </row>
    <row r="303" spans="13:13" ht="13.8" x14ac:dyDescent="0.3">
      <c r="M303" s="15"/>
    </row>
    <row r="304" spans="13:13" ht="13.8" x14ac:dyDescent="0.3">
      <c r="M304" s="15"/>
    </row>
    <row r="305" spans="13:13" ht="13.8" x14ac:dyDescent="0.3">
      <c r="M305" s="15"/>
    </row>
    <row r="306" spans="13:13" ht="13.8" x14ac:dyDescent="0.3">
      <c r="M306" s="15"/>
    </row>
    <row r="307" spans="13:13" ht="13.8" x14ac:dyDescent="0.3">
      <c r="M307" s="15"/>
    </row>
    <row r="308" spans="13:13" ht="13.8" x14ac:dyDescent="0.3">
      <c r="M308" s="15"/>
    </row>
    <row r="309" spans="13:13" ht="13.8" x14ac:dyDescent="0.3">
      <c r="M309" s="15"/>
    </row>
    <row r="310" spans="13:13" ht="13.8" x14ac:dyDescent="0.3">
      <c r="M310" s="15"/>
    </row>
    <row r="311" spans="13:13" ht="13.8" x14ac:dyDescent="0.3">
      <c r="M311" s="15"/>
    </row>
    <row r="312" spans="13:13" ht="13.8" x14ac:dyDescent="0.3">
      <c r="M312" s="15"/>
    </row>
    <row r="313" spans="13:13" ht="13.8" x14ac:dyDescent="0.3">
      <c r="M313" s="15"/>
    </row>
    <row r="314" spans="13:13" ht="13.8" x14ac:dyDescent="0.3">
      <c r="M314" s="15"/>
    </row>
    <row r="315" spans="13:13" ht="13.8" x14ac:dyDescent="0.3">
      <c r="M315" s="15"/>
    </row>
    <row r="316" spans="13:13" ht="13.8" x14ac:dyDescent="0.3">
      <c r="M316" s="15"/>
    </row>
    <row r="317" spans="13:13" ht="13.8" x14ac:dyDescent="0.3">
      <c r="M317" s="15"/>
    </row>
    <row r="318" spans="13:13" ht="13.8" x14ac:dyDescent="0.3">
      <c r="M318" s="15"/>
    </row>
    <row r="319" spans="13:13" ht="13.8" x14ac:dyDescent="0.3">
      <c r="M319" s="15"/>
    </row>
    <row r="320" spans="13:13" ht="13.8" x14ac:dyDescent="0.3">
      <c r="M320" s="15"/>
    </row>
    <row r="321" spans="13:13" ht="13.8" x14ac:dyDescent="0.3">
      <c r="M321" s="15"/>
    </row>
    <row r="322" spans="13:13" ht="13.8" x14ac:dyDescent="0.3">
      <c r="M322" s="15"/>
    </row>
    <row r="323" spans="13:13" ht="13.8" x14ac:dyDescent="0.3">
      <c r="M323" s="15"/>
    </row>
    <row r="324" spans="13:13" ht="13.8" x14ac:dyDescent="0.3">
      <c r="M324" s="15"/>
    </row>
    <row r="325" spans="13:13" ht="13.8" x14ac:dyDescent="0.3">
      <c r="M325" s="15"/>
    </row>
    <row r="326" spans="13:13" ht="13.8" x14ac:dyDescent="0.3">
      <c r="M326" s="15"/>
    </row>
    <row r="327" spans="13:13" ht="13.8" x14ac:dyDescent="0.3">
      <c r="M327" s="15"/>
    </row>
    <row r="328" spans="13:13" ht="13.8" x14ac:dyDescent="0.3">
      <c r="M328" s="15"/>
    </row>
    <row r="329" spans="13:13" ht="13.8" x14ac:dyDescent="0.3">
      <c r="M329" s="15"/>
    </row>
    <row r="330" spans="13:13" ht="13.8" x14ac:dyDescent="0.3">
      <c r="M330" s="15"/>
    </row>
    <row r="331" spans="13:13" ht="13.8" x14ac:dyDescent="0.3">
      <c r="M331" s="15"/>
    </row>
    <row r="332" spans="13:13" ht="13.8" x14ac:dyDescent="0.3">
      <c r="M332" s="15"/>
    </row>
    <row r="333" spans="13:13" ht="13.8" x14ac:dyDescent="0.3">
      <c r="M333" s="15"/>
    </row>
    <row r="334" spans="13:13" ht="13.8" x14ac:dyDescent="0.3">
      <c r="M334" s="15"/>
    </row>
    <row r="335" spans="13:13" ht="13.8" x14ac:dyDescent="0.3">
      <c r="M335" s="15"/>
    </row>
    <row r="336" spans="13:13" ht="13.8" x14ac:dyDescent="0.3">
      <c r="M336" s="15"/>
    </row>
    <row r="337" spans="13:13" ht="13.8" x14ac:dyDescent="0.3">
      <c r="M337" s="15"/>
    </row>
    <row r="338" spans="13:13" ht="13.8" x14ac:dyDescent="0.3">
      <c r="M338" s="15"/>
    </row>
    <row r="339" spans="13:13" ht="13.8" x14ac:dyDescent="0.3">
      <c r="M339" s="15"/>
    </row>
    <row r="340" spans="13:13" ht="13.8" x14ac:dyDescent="0.3">
      <c r="M340" s="15"/>
    </row>
    <row r="341" spans="13:13" ht="13.8" x14ac:dyDescent="0.3">
      <c r="M341" s="15"/>
    </row>
    <row r="342" spans="13:13" ht="13.8" x14ac:dyDescent="0.3">
      <c r="M342" s="15"/>
    </row>
    <row r="343" spans="13:13" ht="13.8" x14ac:dyDescent="0.3">
      <c r="M343" s="15"/>
    </row>
    <row r="344" spans="13:13" ht="13.8" x14ac:dyDescent="0.3">
      <c r="M344" s="15"/>
    </row>
    <row r="345" spans="13:13" ht="13.8" x14ac:dyDescent="0.3">
      <c r="M345" s="15"/>
    </row>
    <row r="346" spans="13:13" ht="13.8" x14ac:dyDescent="0.3">
      <c r="M346" s="15"/>
    </row>
    <row r="347" spans="13:13" ht="13.8" x14ac:dyDescent="0.3">
      <c r="M347" s="15"/>
    </row>
    <row r="348" spans="13:13" ht="13.8" x14ac:dyDescent="0.3">
      <c r="M348" s="15"/>
    </row>
    <row r="349" spans="13:13" ht="13.8" x14ac:dyDescent="0.3">
      <c r="M349" s="15"/>
    </row>
    <row r="350" spans="13:13" ht="13.8" x14ac:dyDescent="0.3">
      <c r="M350" s="15"/>
    </row>
    <row r="351" spans="13:13" ht="13.8" x14ac:dyDescent="0.3">
      <c r="M351" s="15"/>
    </row>
    <row r="352" spans="13:13" ht="13.8" x14ac:dyDescent="0.3">
      <c r="M352" s="15"/>
    </row>
    <row r="353" spans="13:13" ht="13.8" x14ac:dyDescent="0.3">
      <c r="M353" s="15"/>
    </row>
    <row r="354" spans="13:13" ht="13.8" x14ac:dyDescent="0.3">
      <c r="M354" s="15"/>
    </row>
    <row r="355" spans="13:13" ht="13.8" x14ac:dyDescent="0.3">
      <c r="M355" s="15"/>
    </row>
    <row r="356" spans="13:13" ht="13.8" x14ac:dyDescent="0.3">
      <c r="M356" s="15"/>
    </row>
    <row r="357" spans="13:13" ht="13.8" x14ac:dyDescent="0.3">
      <c r="M357" s="15"/>
    </row>
    <row r="358" spans="13:13" ht="13.8" x14ac:dyDescent="0.3">
      <c r="M358" s="15"/>
    </row>
    <row r="359" spans="13:13" ht="13.8" x14ac:dyDescent="0.3">
      <c r="M359" s="15"/>
    </row>
    <row r="360" spans="13:13" ht="13.8" x14ac:dyDescent="0.3">
      <c r="M360" s="15"/>
    </row>
    <row r="361" spans="13:13" ht="13.8" x14ac:dyDescent="0.3">
      <c r="M361" s="15"/>
    </row>
    <row r="362" spans="13:13" ht="13.8" x14ac:dyDescent="0.3">
      <c r="M362" s="15"/>
    </row>
    <row r="363" spans="13:13" ht="13.8" x14ac:dyDescent="0.3">
      <c r="M363" s="15"/>
    </row>
    <row r="364" spans="13:13" ht="13.8" x14ac:dyDescent="0.3">
      <c r="M364" s="15"/>
    </row>
    <row r="365" spans="13:13" ht="13.8" x14ac:dyDescent="0.3">
      <c r="M365" s="15"/>
    </row>
    <row r="366" spans="13:13" ht="13.8" x14ac:dyDescent="0.3">
      <c r="M366" s="15"/>
    </row>
    <row r="367" spans="13:13" ht="13.8" x14ac:dyDescent="0.3">
      <c r="M367" s="15"/>
    </row>
    <row r="368" spans="13:13" ht="13.8" x14ac:dyDescent="0.3">
      <c r="M368" s="15"/>
    </row>
    <row r="369" spans="13:13" ht="13.8" x14ac:dyDescent="0.3">
      <c r="M369" s="15"/>
    </row>
    <row r="370" spans="13:13" ht="13.8" x14ac:dyDescent="0.3">
      <c r="M370" s="15"/>
    </row>
    <row r="371" spans="13:13" ht="13.8" x14ac:dyDescent="0.3">
      <c r="M371" s="15"/>
    </row>
    <row r="372" spans="13:13" ht="13.8" x14ac:dyDescent="0.3">
      <c r="M372" s="15"/>
    </row>
    <row r="373" spans="13:13" ht="13.8" x14ac:dyDescent="0.3">
      <c r="M373" s="15"/>
    </row>
    <row r="374" spans="13:13" ht="13.8" x14ac:dyDescent="0.3">
      <c r="M374" s="15"/>
    </row>
    <row r="375" spans="13:13" ht="13.8" x14ac:dyDescent="0.3">
      <c r="M375" s="15"/>
    </row>
    <row r="376" spans="13:13" ht="13.8" x14ac:dyDescent="0.3">
      <c r="M376" s="15"/>
    </row>
    <row r="377" spans="13:13" ht="13.8" x14ac:dyDescent="0.3">
      <c r="M377" s="15"/>
    </row>
    <row r="378" spans="13:13" ht="13.8" x14ac:dyDescent="0.3">
      <c r="M378" s="15"/>
    </row>
    <row r="379" spans="13:13" ht="13.8" x14ac:dyDescent="0.3">
      <c r="M379" s="15"/>
    </row>
    <row r="380" spans="13:13" ht="13.8" x14ac:dyDescent="0.3">
      <c r="M380" s="15"/>
    </row>
    <row r="381" spans="13:13" ht="13.8" x14ac:dyDescent="0.3">
      <c r="M381" s="15"/>
    </row>
    <row r="382" spans="13:13" ht="13.8" x14ac:dyDescent="0.3">
      <c r="M382" s="15"/>
    </row>
    <row r="383" spans="13:13" ht="13.8" x14ac:dyDescent="0.3">
      <c r="M383" s="15"/>
    </row>
    <row r="384" spans="13:13" ht="13.8" x14ac:dyDescent="0.3">
      <c r="M384" s="15"/>
    </row>
    <row r="385" spans="13:13" ht="13.8" x14ac:dyDescent="0.3">
      <c r="M385" s="15"/>
    </row>
    <row r="386" spans="13:13" ht="13.8" x14ac:dyDescent="0.3">
      <c r="M386" s="15"/>
    </row>
    <row r="387" spans="13:13" ht="13.8" x14ac:dyDescent="0.3">
      <c r="M387" s="15"/>
    </row>
    <row r="388" spans="13:13" ht="13.8" x14ac:dyDescent="0.3">
      <c r="M388" s="15"/>
    </row>
    <row r="389" spans="13:13" ht="13.8" x14ac:dyDescent="0.3">
      <c r="M389" s="15"/>
    </row>
    <row r="390" spans="13:13" ht="13.8" x14ac:dyDescent="0.3">
      <c r="M390" s="15"/>
    </row>
    <row r="391" spans="13:13" ht="13.8" x14ac:dyDescent="0.3">
      <c r="M391" s="15"/>
    </row>
    <row r="392" spans="13:13" ht="13.8" x14ac:dyDescent="0.3">
      <c r="M392" s="15"/>
    </row>
    <row r="393" spans="13:13" ht="13.8" x14ac:dyDescent="0.3">
      <c r="M393" s="15"/>
    </row>
    <row r="394" spans="13:13" ht="13.8" x14ac:dyDescent="0.3">
      <c r="M394" s="15"/>
    </row>
    <row r="395" spans="13:13" ht="13.8" x14ac:dyDescent="0.3">
      <c r="M395" s="15"/>
    </row>
    <row r="396" spans="13:13" ht="13.8" x14ac:dyDescent="0.3">
      <c r="M396" s="15"/>
    </row>
    <row r="397" spans="13:13" ht="13.8" x14ac:dyDescent="0.3">
      <c r="M397" s="15"/>
    </row>
    <row r="398" spans="13:13" ht="13.8" x14ac:dyDescent="0.3">
      <c r="M398" s="15"/>
    </row>
    <row r="399" spans="13:13" ht="13.8" x14ac:dyDescent="0.3">
      <c r="M399" s="15"/>
    </row>
    <row r="400" spans="13:13" ht="13.8" x14ac:dyDescent="0.3">
      <c r="M400" s="15"/>
    </row>
    <row r="401" spans="13:13" ht="13.8" x14ac:dyDescent="0.3">
      <c r="M401" s="15"/>
    </row>
    <row r="402" spans="13:13" ht="13.8" x14ac:dyDescent="0.3">
      <c r="M402" s="15"/>
    </row>
    <row r="403" spans="13:13" ht="13.8" x14ac:dyDescent="0.3">
      <c r="M403" s="15"/>
    </row>
    <row r="404" spans="13:13" ht="13.8" x14ac:dyDescent="0.3">
      <c r="M404" s="15"/>
    </row>
    <row r="405" spans="13:13" ht="13.8" x14ac:dyDescent="0.3">
      <c r="M405" s="15"/>
    </row>
    <row r="406" spans="13:13" ht="13.8" x14ac:dyDescent="0.3">
      <c r="M406" s="15"/>
    </row>
    <row r="407" spans="13:13" ht="13.8" x14ac:dyDescent="0.3">
      <c r="M407" s="15"/>
    </row>
    <row r="408" spans="13:13" ht="13.8" x14ac:dyDescent="0.3">
      <c r="M408" s="15"/>
    </row>
    <row r="409" spans="13:13" ht="13.8" x14ac:dyDescent="0.3">
      <c r="M409" s="15"/>
    </row>
    <row r="410" spans="13:13" ht="13.8" x14ac:dyDescent="0.3">
      <c r="M410" s="15"/>
    </row>
    <row r="411" spans="13:13" ht="13.8" x14ac:dyDescent="0.3">
      <c r="M411" s="15"/>
    </row>
    <row r="412" spans="13:13" ht="13.8" x14ac:dyDescent="0.3">
      <c r="M412" s="15"/>
    </row>
    <row r="413" spans="13:13" ht="13.8" x14ac:dyDescent="0.3">
      <c r="M413" s="15"/>
    </row>
    <row r="414" spans="13:13" ht="13.8" x14ac:dyDescent="0.3">
      <c r="M414" s="15"/>
    </row>
    <row r="415" spans="13:13" ht="13.8" x14ac:dyDescent="0.3">
      <c r="M415" s="15"/>
    </row>
    <row r="416" spans="13:13" ht="13.8" x14ac:dyDescent="0.3">
      <c r="M416" s="15"/>
    </row>
    <row r="417" spans="13:13" ht="13.8" x14ac:dyDescent="0.3">
      <c r="M417" s="15"/>
    </row>
    <row r="418" spans="13:13" ht="13.8" x14ac:dyDescent="0.3">
      <c r="M418" s="15"/>
    </row>
    <row r="419" spans="13:13" ht="13.8" x14ac:dyDescent="0.3">
      <c r="M419" s="15"/>
    </row>
    <row r="420" spans="13:13" ht="13.8" x14ac:dyDescent="0.3">
      <c r="M420" s="15"/>
    </row>
    <row r="421" spans="13:13" ht="13.8" x14ac:dyDescent="0.3">
      <c r="M421" s="15"/>
    </row>
    <row r="422" spans="13:13" ht="13.8" x14ac:dyDescent="0.3">
      <c r="M422" s="15"/>
    </row>
    <row r="423" spans="13:13" ht="13.8" x14ac:dyDescent="0.3">
      <c r="M423" s="15"/>
    </row>
    <row r="424" spans="13:13" ht="13.8" x14ac:dyDescent="0.3">
      <c r="M424" s="15"/>
    </row>
    <row r="425" spans="13:13" ht="13.8" x14ac:dyDescent="0.3">
      <c r="M425" s="15"/>
    </row>
    <row r="426" spans="13:13" ht="13.8" x14ac:dyDescent="0.3">
      <c r="M426" s="15"/>
    </row>
    <row r="427" spans="13:13" ht="13.8" x14ac:dyDescent="0.3">
      <c r="M427" s="15"/>
    </row>
    <row r="428" spans="13:13" ht="13.8" x14ac:dyDescent="0.3">
      <c r="M428" s="15"/>
    </row>
    <row r="429" spans="13:13" ht="13.8" x14ac:dyDescent="0.3">
      <c r="M429" s="15"/>
    </row>
    <row r="430" spans="13:13" ht="13.8" x14ac:dyDescent="0.3">
      <c r="M430" s="15"/>
    </row>
    <row r="431" spans="13:13" ht="13.8" x14ac:dyDescent="0.3">
      <c r="M431" s="15"/>
    </row>
    <row r="432" spans="13:13" ht="13.8" x14ac:dyDescent="0.3">
      <c r="M432" s="15"/>
    </row>
    <row r="433" spans="13:13" ht="13.8" x14ac:dyDescent="0.3">
      <c r="M433" s="15"/>
    </row>
    <row r="434" spans="13:13" ht="13.8" x14ac:dyDescent="0.3">
      <c r="M434" s="15"/>
    </row>
    <row r="435" spans="13:13" ht="13.8" x14ac:dyDescent="0.3">
      <c r="M435" s="15"/>
    </row>
    <row r="436" spans="13:13" ht="13.8" x14ac:dyDescent="0.3">
      <c r="M436" s="15"/>
    </row>
    <row r="437" spans="13:13" ht="13.8" x14ac:dyDescent="0.3">
      <c r="M437" s="15"/>
    </row>
    <row r="438" spans="13:13" ht="13.8" x14ac:dyDescent="0.3">
      <c r="M438" s="15"/>
    </row>
    <row r="439" spans="13:13" ht="13.8" x14ac:dyDescent="0.3">
      <c r="M439" s="15"/>
    </row>
    <row r="440" spans="13:13" ht="13.8" x14ac:dyDescent="0.3">
      <c r="M440" s="15"/>
    </row>
    <row r="441" spans="13:13" ht="13.8" x14ac:dyDescent="0.3">
      <c r="M441" s="15"/>
    </row>
    <row r="442" spans="13:13" ht="13.8" x14ac:dyDescent="0.3">
      <c r="M442" s="15"/>
    </row>
    <row r="443" spans="13:13" ht="13.8" x14ac:dyDescent="0.3">
      <c r="M443" s="15"/>
    </row>
    <row r="444" spans="13:13" ht="13.8" x14ac:dyDescent="0.3">
      <c r="M444" s="15"/>
    </row>
    <row r="445" spans="13:13" ht="13.8" x14ac:dyDescent="0.3">
      <c r="M445" s="15"/>
    </row>
    <row r="446" spans="13:13" ht="13.8" x14ac:dyDescent="0.3">
      <c r="M446" s="15"/>
    </row>
    <row r="447" spans="13:13" ht="13.8" x14ac:dyDescent="0.3">
      <c r="M447" s="15"/>
    </row>
    <row r="448" spans="13:13" ht="13.8" x14ac:dyDescent="0.3">
      <c r="M448" s="15"/>
    </row>
    <row r="449" spans="13:13" ht="13.8" x14ac:dyDescent="0.3">
      <c r="M449" s="15"/>
    </row>
    <row r="450" spans="13:13" ht="13.8" x14ac:dyDescent="0.3">
      <c r="M450" s="15"/>
    </row>
    <row r="451" spans="13:13" ht="13.8" x14ac:dyDescent="0.3">
      <c r="M451" s="15"/>
    </row>
    <row r="452" spans="13:13" ht="13.8" x14ac:dyDescent="0.3">
      <c r="M452" s="15"/>
    </row>
    <row r="453" spans="13:13" ht="13.8" x14ac:dyDescent="0.3">
      <c r="M453" s="15"/>
    </row>
    <row r="454" spans="13:13" ht="13.8" x14ac:dyDescent="0.3">
      <c r="M454" s="15"/>
    </row>
    <row r="455" spans="13:13" ht="13.8" x14ac:dyDescent="0.3">
      <c r="M455" s="15"/>
    </row>
    <row r="456" spans="13:13" ht="13.8" x14ac:dyDescent="0.3">
      <c r="M456" s="15"/>
    </row>
    <row r="457" spans="13:13" ht="13.8" x14ac:dyDescent="0.3">
      <c r="M457" s="15"/>
    </row>
    <row r="458" spans="13:13" ht="13.8" x14ac:dyDescent="0.3">
      <c r="M458" s="15"/>
    </row>
    <row r="459" spans="13:13" ht="13.8" x14ac:dyDescent="0.3">
      <c r="M459" s="15"/>
    </row>
    <row r="460" spans="13:13" ht="13.8" x14ac:dyDescent="0.3">
      <c r="M460" s="15"/>
    </row>
    <row r="461" spans="13:13" ht="13.8" x14ac:dyDescent="0.3">
      <c r="M461" s="15"/>
    </row>
    <row r="462" spans="13:13" ht="13.8" x14ac:dyDescent="0.3">
      <c r="M462" s="15"/>
    </row>
    <row r="463" spans="13:13" ht="13.8" x14ac:dyDescent="0.3">
      <c r="M463" s="15"/>
    </row>
    <row r="464" spans="13:13" ht="13.8" x14ac:dyDescent="0.3">
      <c r="M464" s="15"/>
    </row>
    <row r="465" spans="13:13" ht="13.8" x14ac:dyDescent="0.3">
      <c r="M465" s="15"/>
    </row>
    <row r="466" spans="13:13" ht="13.8" x14ac:dyDescent="0.3">
      <c r="M466" s="15"/>
    </row>
    <row r="467" spans="13:13" ht="13.8" x14ac:dyDescent="0.3">
      <c r="M467" s="15"/>
    </row>
    <row r="468" spans="13:13" ht="13.8" x14ac:dyDescent="0.3">
      <c r="M468" s="15"/>
    </row>
    <row r="469" spans="13:13" ht="13.8" x14ac:dyDescent="0.3">
      <c r="M469" s="15"/>
    </row>
    <row r="470" spans="13:13" ht="13.8" x14ac:dyDescent="0.3">
      <c r="M470" s="15"/>
    </row>
    <row r="471" spans="13:13" ht="13.8" x14ac:dyDescent="0.3">
      <c r="M471" s="15"/>
    </row>
    <row r="472" spans="13:13" ht="13.8" x14ac:dyDescent="0.3">
      <c r="M472" s="15"/>
    </row>
    <row r="473" spans="13:13" ht="13.8" x14ac:dyDescent="0.3">
      <c r="M473" s="15"/>
    </row>
    <row r="474" spans="13:13" ht="13.8" x14ac:dyDescent="0.3">
      <c r="M474" s="15"/>
    </row>
    <row r="475" spans="13:13" ht="13.8" x14ac:dyDescent="0.3">
      <c r="M475" s="15"/>
    </row>
    <row r="476" spans="13:13" ht="13.8" x14ac:dyDescent="0.3">
      <c r="M476" s="15"/>
    </row>
    <row r="477" spans="13:13" ht="13.8" x14ac:dyDescent="0.3">
      <c r="M477" s="15"/>
    </row>
    <row r="478" spans="13:13" ht="13.8" x14ac:dyDescent="0.3">
      <c r="M478" s="15"/>
    </row>
    <row r="479" spans="13:13" ht="13.8" x14ac:dyDescent="0.3">
      <c r="M479" s="15"/>
    </row>
    <row r="480" spans="13:13" ht="13.8" x14ac:dyDescent="0.3">
      <c r="M480" s="15"/>
    </row>
    <row r="481" spans="13:13" ht="13.8" x14ac:dyDescent="0.3">
      <c r="M481" s="15"/>
    </row>
    <row r="482" spans="13:13" ht="13.8" x14ac:dyDescent="0.3">
      <c r="M482" s="15"/>
    </row>
    <row r="483" spans="13:13" ht="13.8" x14ac:dyDescent="0.3">
      <c r="M483" s="15"/>
    </row>
    <row r="484" spans="13:13" ht="13.8" x14ac:dyDescent="0.3">
      <c r="M484" s="15"/>
    </row>
    <row r="485" spans="13:13" ht="13.8" x14ac:dyDescent="0.3">
      <c r="M485" s="15"/>
    </row>
    <row r="486" spans="13:13" ht="13.8" x14ac:dyDescent="0.3">
      <c r="M486" s="15"/>
    </row>
    <row r="487" spans="13:13" ht="13.8" x14ac:dyDescent="0.3">
      <c r="M487" s="15"/>
    </row>
    <row r="488" spans="13:13" ht="13.8" x14ac:dyDescent="0.3">
      <c r="M488" s="15"/>
    </row>
    <row r="489" spans="13:13" ht="13.8" x14ac:dyDescent="0.3">
      <c r="M489" s="15"/>
    </row>
    <row r="490" spans="13:13" ht="13.8" x14ac:dyDescent="0.3">
      <c r="M490" s="15"/>
    </row>
    <row r="491" spans="13:13" ht="13.8" x14ac:dyDescent="0.3">
      <c r="M491" s="15"/>
    </row>
    <row r="492" spans="13:13" ht="13.8" x14ac:dyDescent="0.3">
      <c r="M492" s="15"/>
    </row>
    <row r="493" spans="13:13" ht="13.8" x14ac:dyDescent="0.3">
      <c r="M493" s="15"/>
    </row>
    <row r="494" spans="13:13" ht="13.8" x14ac:dyDescent="0.3">
      <c r="M494" s="15"/>
    </row>
    <row r="495" spans="13:13" ht="13.8" x14ac:dyDescent="0.3">
      <c r="M495" s="15"/>
    </row>
    <row r="496" spans="13:13" ht="13.8" x14ac:dyDescent="0.3">
      <c r="M496" s="15"/>
    </row>
    <row r="497" spans="13:13" ht="13.8" x14ac:dyDescent="0.3">
      <c r="M497" s="15"/>
    </row>
    <row r="498" spans="13:13" ht="13.8" x14ac:dyDescent="0.3">
      <c r="M498" s="15"/>
    </row>
    <row r="499" spans="13:13" ht="13.8" x14ac:dyDescent="0.3">
      <c r="M499" s="15"/>
    </row>
    <row r="500" spans="13:13" ht="13.8" x14ac:dyDescent="0.3">
      <c r="M500" s="15"/>
    </row>
    <row r="501" spans="13:13" ht="13.8" x14ac:dyDescent="0.3">
      <c r="M501" s="15"/>
    </row>
    <row r="502" spans="13:13" ht="13.8" x14ac:dyDescent="0.3">
      <c r="M502" s="15"/>
    </row>
    <row r="503" spans="13:13" ht="13.8" x14ac:dyDescent="0.3">
      <c r="M503" s="15"/>
    </row>
    <row r="504" spans="13:13" ht="13.8" x14ac:dyDescent="0.3">
      <c r="M504" s="15"/>
    </row>
    <row r="505" spans="13:13" ht="13.8" x14ac:dyDescent="0.3">
      <c r="M505" s="15"/>
    </row>
    <row r="506" spans="13:13" ht="13.8" x14ac:dyDescent="0.3">
      <c r="M506" s="15"/>
    </row>
    <row r="507" spans="13:13" ht="13.8" x14ac:dyDescent="0.3">
      <c r="M507" s="15"/>
    </row>
    <row r="508" spans="13:13" ht="13.8" x14ac:dyDescent="0.3">
      <c r="M508" s="15"/>
    </row>
    <row r="509" spans="13:13" ht="13.8" x14ac:dyDescent="0.3">
      <c r="M509" s="15"/>
    </row>
    <row r="510" spans="13:13" ht="13.8" x14ac:dyDescent="0.3">
      <c r="M510" s="15"/>
    </row>
    <row r="511" spans="13:13" ht="13.8" x14ac:dyDescent="0.3">
      <c r="M511" s="15"/>
    </row>
    <row r="512" spans="13:13" ht="13.8" x14ac:dyDescent="0.3">
      <c r="M512" s="15"/>
    </row>
    <row r="513" spans="13:13" ht="13.8" x14ac:dyDescent="0.3">
      <c r="M513" s="15"/>
    </row>
    <row r="514" spans="13:13" ht="13.8" x14ac:dyDescent="0.3">
      <c r="M514" s="15"/>
    </row>
    <row r="515" spans="13:13" ht="13.8" x14ac:dyDescent="0.3">
      <c r="M515" s="15"/>
    </row>
    <row r="516" spans="13:13" ht="13.8" x14ac:dyDescent="0.3">
      <c r="M516" s="15"/>
    </row>
    <row r="517" spans="13:13" ht="13.8" x14ac:dyDescent="0.3">
      <c r="M517" s="15"/>
    </row>
    <row r="518" spans="13:13" ht="13.8" x14ac:dyDescent="0.3">
      <c r="M518" s="15"/>
    </row>
    <row r="519" spans="13:13" ht="13.8" x14ac:dyDescent="0.3">
      <c r="M519" s="15"/>
    </row>
    <row r="520" spans="13:13" ht="13.8" x14ac:dyDescent="0.3">
      <c r="M520" s="15"/>
    </row>
    <row r="521" spans="13:13" ht="13.8" x14ac:dyDescent="0.3">
      <c r="M521" s="15"/>
    </row>
    <row r="522" spans="13:13" ht="13.8" x14ac:dyDescent="0.3">
      <c r="M522" s="15"/>
    </row>
    <row r="523" spans="13:13" ht="13.8" x14ac:dyDescent="0.3">
      <c r="M523" s="15"/>
    </row>
    <row r="524" spans="13:13" ht="13.8" x14ac:dyDescent="0.3">
      <c r="M524" s="15"/>
    </row>
    <row r="525" spans="13:13" ht="13.8" x14ac:dyDescent="0.3">
      <c r="M525" s="15"/>
    </row>
    <row r="526" spans="13:13" ht="13.8" x14ac:dyDescent="0.3">
      <c r="M526" s="15"/>
    </row>
    <row r="527" spans="13:13" ht="13.8" x14ac:dyDescent="0.3">
      <c r="M527" s="15"/>
    </row>
    <row r="528" spans="13:13" ht="13.8" x14ac:dyDescent="0.3">
      <c r="M528" s="15"/>
    </row>
    <row r="529" spans="13:13" ht="13.8" x14ac:dyDescent="0.3">
      <c r="M529" s="15"/>
    </row>
    <row r="530" spans="13:13" ht="13.8" x14ac:dyDescent="0.3">
      <c r="M530" s="15"/>
    </row>
    <row r="531" spans="13:13" ht="13.8" x14ac:dyDescent="0.3">
      <c r="M531" s="15"/>
    </row>
    <row r="532" spans="13:13" ht="13.8" x14ac:dyDescent="0.3">
      <c r="M532" s="15"/>
    </row>
    <row r="533" spans="13:13" ht="13.8" x14ac:dyDescent="0.3">
      <c r="M533" s="15"/>
    </row>
    <row r="534" spans="13:13" ht="13.8" x14ac:dyDescent="0.3">
      <c r="M534" s="15"/>
    </row>
    <row r="535" spans="13:13" ht="13.8" x14ac:dyDescent="0.3">
      <c r="M535" s="15"/>
    </row>
    <row r="536" spans="13:13" ht="13.8" x14ac:dyDescent="0.3">
      <c r="M536" s="15"/>
    </row>
    <row r="537" spans="13:13" ht="13.8" x14ac:dyDescent="0.3">
      <c r="M537" s="15"/>
    </row>
    <row r="538" spans="13:13" ht="13.8" x14ac:dyDescent="0.3">
      <c r="M538" s="15"/>
    </row>
    <row r="539" spans="13:13" ht="13.8" x14ac:dyDescent="0.3">
      <c r="M539" s="15"/>
    </row>
    <row r="540" spans="13:13" ht="13.8" x14ac:dyDescent="0.3">
      <c r="M540" s="15"/>
    </row>
    <row r="541" spans="13:13" ht="13.8" x14ac:dyDescent="0.3">
      <c r="M541" s="15"/>
    </row>
    <row r="542" spans="13:13" ht="13.8" x14ac:dyDescent="0.3">
      <c r="M542" s="15"/>
    </row>
    <row r="543" spans="13:13" ht="13.8" x14ac:dyDescent="0.3">
      <c r="M543" s="15"/>
    </row>
    <row r="544" spans="13:13" ht="13.8" x14ac:dyDescent="0.3">
      <c r="M544" s="15"/>
    </row>
    <row r="545" spans="13:13" ht="13.8" x14ac:dyDescent="0.3">
      <c r="M545" s="15"/>
    </row>
    <row r="546" spans="13:13" ht="13.8" x14ac:dyDescent="0.3">
      <c r="M546" s="15"/>
    </row>
    <row r="547" spans="13:13" ht="13.8" x14ac:dyDescent="0.3">
      <c r="M547" s="15"/>
    </row>
    <row r="548" spans="13:13" ht="13.8" x14ac:dyDescent="0.3">
      <c r="M548" s="15"/>
    </row>
    <row r="549" spans="13:13" ht="13.8" x14ac:dyDescent="0.3">
      <c r="M549" s="15"/>
    </row>
    <row r="550" spans="13:13" ht="13.8" x14ac:dyDescent="0.3">
      <c r="M550" s="15"/>
    </row>
    <row r="551" spans="13:13" ht="13.8" x14ac:dyDescent="0.3">
      <c r="M551" s="15"/>
    </row>
    <row r="552" spans="13:13" ht="13.8" x14ac:dyDescent="0.3">
      <c r="M552" s="15"/>
    </row>
    <row r="553" spans="13:13" ht="13.8" x14ac:dyDescent="0.3">
      <c r="M553" s="15"/>
    </row>
    <row r="554" spans="13:13" ht="13.8" x14ac:dyDescent="0.3">
      <c r="M554" s="15"/>
    </row>
    <row r="555" spans="13:13" ht="13.8" x14ac:dyDescent="0.3">
      <c r="M555" s="15"/>
    </row>
    <row r="556" spans="13:13" ht="13.8" x14ac:dyDescent="0.3">
      <c r="M556" s="15"/>
    </row>
    <row r="557" spans="13:13" ht="13.8" x14ac:dyDescent="0.3">
      <c r="M557" s="15"/>
    </row>
    <row r="558" spans="13:13" ht="13.8" x14ac:dyDescent="0.3">
      <c r="M558" s="15"/>
    </row>
    <row r="559" spans="13:13" ht="13.8" x14ac:dyDescent="0.3">
      <c r="M559" s="15"/>
    </row>
    <row r="560" spans="13:13" ht="13.8" x14ac:dyDescent="0.3">
      <c r="M560" s="15"/>
    </row>
    <row r="561" spans="13:13" ht="13.8" x14ac:dyDescent="0.3">
      <c r="M561" s="15"/>
    </row>
    <row r="562" spans="13:13" ht="13.8" x14ac:dyDescent="0.3">
      <c r="M562" s="15"/>
    </row>
    <row r="563" spans="13:13" ht="13.8" x14ac:dyDescent="0.3">
      <c r="M563" s="15"/>
    </row>
    <row r="564" spans="13:13" ht="13.8" x14ac:dyDescent="0.3">
      <c r="M564" s="15"/>
    </row>
    <row r="565" spans="13:13" ht="13.8" x14ac:dyDescent="0.3">
      <c r="M565" s="15"/>
    </row>
    <row r="566" spans="13:13" ht="13.8" x14ac:dyDescent="0.3">
      <c r="M566" s="15"/>
    </row>
    <row r="567" spans="13:13" ht="13.8" x14ac:dyDescent="0.3">
      <c r="M567" s="15"/>
    </row>
    <row r="568" spans="13:13" ht="13.8" x14ac:dyDescent="0.3">
      <c r="M568" s="15"/>
    </row>
    <row r="569" spans="13:13" ht="13.8" x14ac:dyDescent="0.3">
      <c r="M569" s="15"/>
    </row>
    <row r="570" spans="13:13" ht="13.8" x14ac:dyDescent="0.3">
      <c r="M570" s="15"/>
    </row>
    <row r="571" spans="13:13" ht="13.8" x14ac:dyDescent="0.3">
      <c r="M571" s="15"/>
    </row>
    <row r="572" spans="13:13" ht="13.8" x14ac:dyDescent="0.3">
      <c r="M572" s="15"/>
    </row>
    <row r="573" spans="13:13" ht="13.8" x14ac:dyDescent="0.3">
      <c r="M573" s="15"/>
    </row>
    <row r="574" spans="13:13" ht="13.8" x14ac:dyDescent="0.3">
      <c r="M574" s="15"/>
    </row>
    <row r="575" spans="13:13" ht="13.8" x14ac:dyDescent="0.3">
      <c r="M575" s="15"/>
    </row>
    <row r="576" spans="13:13" ht="13.8" x14ac:dyDescent="0.3">
      <c r="M576" s="15"/>
    </row>
    <row r="577" spans="13:13" ht="13.8" x14ac:dyDescent="0.3">
      <c r="M577" s="15"/>
    </row>
    <row r="578" spans="13:13" ht="13.8" x14ac:dyDescent="0.3">
      <c r="M578" s="15"/>
    </row>
    <row r="579" spans="13:13" ht="13.8" x14ac:dyDescent="0.3">
      <c r="M579" s="15"/>
    </row>
    <row r="580" spans="13:13" ht="13.8" x14ac:dyDescent="0.3">
      <c r="M580" s="15"/>
    </row>
    <row r="581" spans="13:13" ht="13.8" x14ac:dyDescent="0.3">
      <c r="M581" s="15"/>
    </row>
    <row r="582" spans="13:13" ht="13.8" x14ac:dyDescent="0.3">
      <c r="M582" s="15"/>
    </row>
    <row r="583" spans="13:13" ht="13.8" x14ac:dyDescent="0.3">
      <c r="M583" s="15"/>
    </row>
    <row r="584" spans="13:13" ht="13.8" x14ac:dyDescent="0.3">
      <c r="M584" s="15"/>
    </row>
    <row r="585" spans="13:13" ht="13.8" x14ac:dyDescent="0.3">
      <c r="M585" s="15"/>
    </row>
    <row r="586" spans="13:13" ht="13.8" x14ac:dyDescent="0.3">
      <c r="M586" s="15"/>
    </row>
    <row r="587" spans="13:13" ht="13.8" x14ac:dyDescent="0.3">
      <c r="M587" s="15"/>
    </row>
    <row r="588" spans="13:13" ht="13.8" x14ac:dyDescent="0.3">
      <c r="M588" s="15"/>
    </row>
    <row r="589" spans="13:13" ht="13.8" x14ac:dyDescent="0.3">
      <c r="M589" s="15"/>
    </row>
    <row r="590" spans="13:13" ht="13.8" x14ac:dyDescent="0.3">
      <c r="M590" s="15"/>
    </row>
    <row r="591" spans="13:13" ht="13.8" x14ac:dyDescent="0.3">
      <c r="M591" s="15"/>
    </row>
    <row r="592" spans="13:13" ht="13.8" x14ac:dyDescent="0.3">
      <c r="M592" s="15"/>
    </row>
    <row r="593" spans="13:13" ht="13.8" x14ac:dyDescent="0.3">
      <c r="M593" s="15"/>
    </row>
    <row r="594" spans="13:13" ht="13.8" x14ac:dyDescent="0.3">
      <c r="M594" s="15"/>
    </row>
    <row r="595" spans="13:13" ht="13.8" x14ac:dyDescent="0.3">
      <c r="M595" s="15"/>
    </row>
    <row r="596" spans="13:13" ht="13.8" x14ac:dyDescent="0.3">
      <c r="M596" s="15"/>
    </row>
    <row r="597" spans="13:13" ht="13.8" x14ac:dyDescent="0.3">
      <c r="M597" s="15"/>
    </row>
    <row r="598" spans="13:13" ht="13.8" x14ac:dyDescent="0.3">
      <c r="M598" s="15"/>
    </row>
    <row r="599" spans="13:13" ht="13.8" x14ac:dyDescent="0.3">
      <c r="M599" s="15"/>
    </row>
    <row r="600" spans="13:13" ht="13.8" x14ac:dyDescent="0.3">
      <c r="M600" s="15"/>
    </row>
    <row r="601" spans="13:13" ht="13.8" x14ac:dyDescent="0.3">
      <c r="M601" s="15"/>
    </row>
    <row r="602" spans="13:13" ht="13.8" x14ac:dyDescent="0.3">
      <c r="M602" s="15"/>
    </row>
    <row r="603" spans="13:13" ht="13.8" x14ac:dyDescent="0.3">
      <c r="M603" s="15"/>
    </row>
    <row r="604" spans="13:13" ht="13.8" x14ac:dyDescent="0.3">
      <c r="M604" s="15"/>
    </row>
    <row r="605" spans="13:13" ht="13.8" x14ac:dyDescent="0.3">
      <c r="M605" s="15"/>
    </row>
    <row r="606" spans="13:13" ht="13.8" x14ac:dyDescent="0.3">
      <c r="M606" s="15"/>
    </row>
    <row r="607" spans="13:13" ht="13.8" x14ac:dyDescent="0.3">
      <c r="M607" s="15"/>
    </row>
    <row r="608" spans="13:13" ht="13.8" x14ac:dyDescent="0.3">
      <c r="M608" s="15"/>
    </row>
    <row r="609" spans="13:13" ht="13.8" x14ac:dyDescent="0.3">
      <c r="M609" s="15"/>
    </row>
    <row r="610" spans="13:13" ht="13.8" x14ac:dyDescent="0.3">
      <c r="M610" s="15"/>
    </row>
    <row r="611" spans="13:13" ht="13.8" x14ac:dyDescent="0.3">
      <c r="M611" s="15"/>
    </row>
    <row r="612" spans="13:13" ht="13.8" x14ac:dyDescent="0.3">
      <c r="M612" s="15"/>
    </row>
    <row r="613" spans="13:13" ht="13.8" x14ac:dyDescent="0.3">
      <c r="M613" s="15"/>
    </row>
    <row r="614" spans="13:13" ht="13.8" x14ac:dyDescent="0.3">
      <c r="M614" s="15"/>
    </row>
    <row r="615" spans="13:13" ht="13.8" x14ac:dyDescent="0.3">
      <c r="M615" s="15"/>
    </row>
    <row r="616" spans="13:13" ht="13.8" x14ac:dyDescent="0.3">
      <c r="M616" s="15"/>
    </row>
    <row r="617" spans="13:13" ht="13.8" x14ac:dyDescent="0.3">
      <c r="M617" s="15"/>
    </row>
    <row r="618" spans="13:13" ht="13.8" x14ac:dyDescent="0.3">
      <c r="M618" s="15"/>
    </row>
    <row r="619" spans="13:13" ht="13.8" x14ac:dyDescent="0.3">
      <c r="M619" s="15"/>
    </row>
    <row r="620" spans="13:13" ht="13.8" x14ac:dyDescent="0.3">
      <c r="M620" s="15"/>
    </row>
    <row r="621" spans="13:13" ht="13.8" x14ac:dyDescent="0.3">
      <c r="M621" s="15"/>
    </row>
    <row r="622" spans="13:13" ht="13.8" x14ac:dyDescent="0.3">
      <c r="M622" s="15"/>
    </row>
    <row r="623" spans="13:13" ht="13.8" x14ac:dyDescent="0.3">
      <c r="M623" s="15"/>
    </row>
    <row r="624" spans="13:13" ht="13.8" x14ac:dyDescent="0.3">
      <c r="M624" s="15"/>
    </row>
    <row r="625" spans="13:13" ht="13.8" x14ac:dyDescent="0.3">
      <c r="M625" s="15"/>
    </row>
    <row r="626" spans="13:13" ht="13.8" x14ac:dyDescent="0.3">
      <c r="M626" s="15"/>
    </row>
    <row r="627" spans="13:13" ht="13.8" x14ac:dyDescent="0.3">
      <c r="M627" s="15"/>
    </row>
    <row r="628" spans="13:13" ht="13.8" x14ac:dyDescent="0.3">
      <c r="M628" s="15"/>
    </row>
    <row r="629" spans="13:13" ht="13.8" x14ac:dyDescent="0.3">
      <c r="M629" s="15"/>
    </row>
    <row r="630" spans="13:13" ht="13.8" x14ac:dyDescent="0.3">
      <c r="M630" s="15"/>
    </row>
    <row r="631" spans="13:13" ht="13.8" x14ac:dyDescent="0.3">
      <c r="M631" s="15"/>
    </row>
    <row r="632" spans="13:13" ht="13.8" x14ac:dyDescent="0.3">
      <c r="M632" s="15"/>
    </row>
    <row r="633" spans="13:13" ht="13.8" x14ac:dyDescent="0.3">
      <c r="M633" s="15"/>
    </row>
    <row r="634" spans="13:13" ht="13.8" x14ac:dyDescent="0.3">
      <c r="M634" s="15"/>
    </row>
    <row r="635" spans="13:13" ht="13.8" x14ac:dyDescent="0.3">
      <c r="M635" s="15"/>
    </row>
    <row r="636" spans="13:13" ht="13.8" x14ac:dyDescent="0.3">
      <c r="M636" s="15"/>
    </row>
    <row r="637" spans="13:13" ht="13.8" x14ac:dyDescent="0.3">
      <c r="M637" s="15"/>
    </row>
    <row r="638" spans="13:13" ht="13.8" x14ac:dyDescent="0.3">
      <c r="M638" s="15"/>
    </row>
    <row r="639" spans="13:13" ht="13.8" x14ac:dyDescent="0.3">
      <c r="M639" s="15"/>
    </row>
    <row r="640" spans="13:13" ht="13.8" x14ac:dyDescent="0.3">
      <c r="M640" s="15"/>
    </row>
    <row r="641" spans="13:13" ht="13.8" x14ac:dyDescent="0.3">
      <c r="M641" s="15"/>
    </row>
    <row r="642" spans="13:13" ht="13.8" x14ac:dyDescent="0.3">
      <c r="M642" s="15"/>
    </row>
    <row r="643" spans="13:13" ht="13.8" x14ac:dyDescent="0.3">
      <c r="M643" s="15"/>
    </row>
    <row r="644" spans="13:13" ht="13.8" x14ac:dyDescent="0.3">
      <c r="M644" s="15"/>
    </row>
    <row r="645" spans="13:13" ht="13.8" x14ac:dyDescent="0.3">
      <c r="M645" s="15"/>
    </row>
    <row r="646" spans="13:13" ht="13.8" x14ac:dyDescent="0.3">
      <c r="M646" s="15"/>
    </row>
    <row r="647" spans="13:13" ht="13.8" x14ac:dyDescent="0.3">
      <c r="M647" s="15"/>
    </row>
    <row r="648" spans="13:13" ht="13.8" x14ac:dyDescent="0.3">
      <c r="M648" s="15"/>
    </row>
    <row r="649" spans="13:13" ht="13.8" x14ac:dyDescent="0.3">
      <c r="M649" s="15"/>
    </row>
    <row r="650" spans="13:13" ht="13.8" x14ac:dyDescent="0.3">
      <c r="M650" s="15"/>
    </row>
    <row r="651" spans="13:13" ht="13.8" x14ac:dyDescent="0.3">
      <c r="M651" s="15"/>
    </row>
    <row r="652" spans="13:13" ht="13.8" x14ac:dyDescent="0.3">
      <c r="M652" s="15"/>
    </row>
    <row r="653" spans="13:13" ht="13.8" x14ac:dyDescent="0.3">
      <c r="M653" s="15"/>
    </row>
    <row r="654" spans="13:13" ht="13.8" x14ac:dyDescent="0.3">
      <c r="M654" s="15"/>
    </row>
    <row r="655" spans="13:13" ht="13.8" x14ac:dyDescent="0.3">
      <c r="M655" s="15"/>
    </row>
    <row r="656" spans="13:13" ht="13.8" x14ac:dyDescent="0.3">
      <c r="M656" s="15"/>
    </row>
    <row r="657" spans="13:13" ht="13.8" x14ac:dyDescent="0.3">
      <c r="M657" s="15"/>
    </row>
    <row r="658" spans="13:13" ht="13.8" x14ac:dyDescent="0.3">
      <c r="M658" s="15"/>
    </row>
    <row r="659" spans="13:13" ht="13.8" x14ac:dyDescent="0.3">
      <c r="M659" s="15"/>
    </row>
    <row r="660" spans="13:13" ht="13.8" x14ac:dyDescent="0.3">
      <c r="M660" s="15"/>
    </row>
    <row r="661" spans="13:13" ht="13.8" x14ac:dyDescent="0.3">
      <c r="M661" s="15"/>
    </row>
    <row r="662" spans="13:13" ht="13.8" x14ac:dyDescent="0.3">
      <c r="M662" s="15"/>
    </row>
    <row r="663" spans="13:13" ht="13.8" x14ac:dyDescent="0.3">
      <c r="M663" s="15"/>
    </row>
    <row r="664" spans="13:13" ht="13.8" x14ac:dyDescent="0.3">
      <c r="M664" s="15"/>
    </row>
    <row r="665" spans="13:13" ht="13.8" x14ac:dyDescent="0.3">
      <c r="M665" s="15"/>
    </row>
    <row r="666" spans="13:13" ht="13.8" x14ac:dyDescent="0.3">
      <c r="M666" s="15"/>
    </row>
    <row r="667" spans="13:13" ht="13.8" x14ac:dyDescent="0.3">
      <c r="M667" s="15"/>
    </row>
    <row r="668" spans="13:13" ht="13.8" x14ac:dyDescent="0.3">
      <c r="M668" s="15"/>
    </row>
    <row r="669" spans="13:13" ht="13.8" x14ac:dyDescent="0.3">
      <c r="M669" s="15"/>
    </row>
    <row r="670" spans="13:13" ht="13.8" x14ac:dyDescent="0.3">
      <c r="M670" s="15"/>
    </row>
    <row r="671" spans="13:13" ht="13.8" x14ac:dyDescent="0.3">
      <c r="M671" s="15"/>
    </row>
    <row r="672" spans="13:13" ht="13.8" x14ac:dyDescent="0.3">
      <c r="M672" s="15"/>
    </row>
    <row r="673" spans="13:13" ht="13.8" x14ac:dyDescent="0.3">
      <c r="M673" s="15"/>
    </row>
    <row r="674" spans="13:13" ht="13.8" x14ac:dyDescent="0.3">
      <c r="M674" s="15"/>
    </row>
    <row r="675" spans="13:13" ht="13.8" x14ac:dyDescent="0.3">
      <c r="M675" s="15"/>
    </row>
    <row r="676" spans="13:13" ht="13.8" x14ac:dyDescent="0.3">
      <c r="M676" s="15"/>
    </row>
    <row r="677" spans="13:13" ht="13.8" x14ac:dyDescent="0.3">
      <c r="M677" s="15"/>
    </row>
    <row r="678" spans="13:13" ht="13.8" x14ac:dyDescent="0.3">
      <c r="M678" s="15"/>
    </row>
    <row r="679" spans="13:13" ht="13.8" x14ac:dyDescent="0.3">
      <c r="M679" s="15"/>
    </row>
    <row r="680" spans="13:13" ht="13.8" x14ac:dyDescent="0.3">
      <c r="M680" s="15"/>
    </row>
    <row r="681" spans="13:13" ht="13.8" x14ac:dyDescent="0.3">
      <c r="M681" s="15"/>
    </row>
    <row r="682" spans="13:13" ht="13.8" x14ac:dyDescent="0.3">
      <c r="M682" s="15"/>
    </row>
    <row r="683" spans="13:13" ht="13.8" x14ac:dyDescent="0.3">
      <c r="M683" s="15"/>
    </row>
    <row r="684" spans="13:13" ht="13.8" x14ac:dyDescent="0.3">
      <c r="M684" s="15"/>
    </row>
    <row r="685" spans="13:13" ht="13.8" x14ac:dyDescent="0.3">
      <c r="M685" s="15"/>
    </row>
    <row r="686" spans="13:13" ht="13.8" x14ac:dyDescent="0.3">
      <c r="M686" s="15"/>
    </row>
    <row r="687" spans="13:13" ht="13.8" x14ac:dyDescent="0.3">
      <c r="M687" s="15"/>
    </row>
    <row r="688" spans="13:13" ht="13.8" x14ac:dyDescent="0.3">
      <c r="M688" s="15"/>
    </row>
    <row r="689" spans="13:13" ht="13.8" x14ac:dyDescent="0.3">
      <c r="M689" s="15"/>
    </row>
    <row r="690" spans="13:13" ht="13.8" x14ac:dyDescent="0.3">
      <c r="M690" s="15"/>
    </row>
    <row r="691" spans="13:13" ht="13.8" x14ac:dyDescent="0.3">
      <c r="M691" s="15"/>
    </row>
    <row r="692" spans="13:13" ht="13.8" x14ac:dyDescent="0.3">
      <c r="M692" s="15"/>
    </row>
    <row r="693" spans="13:13" ht="13.8" x14ac:dyDescent="0.3">
      <c r="M693" s="15"/>
    </row>
    <row r="694" spans="13:13" ht="13.8" x14ac:dyDescent="0.3">
      <c r="M694" s="15"/>
    </row>
    <row r="695" spans="13:13" ht="13.8" x14ac:dyDescent="0.3">
      <c r="M695" s="15"/>
    </row>
    <row r="696" spans="13:13" ht="13.8" x14ac:dyDescent="0.3">
      <c r="M696" s="15"/>
    </row>
    <row r="697" spans="13:13" ht="13.8" x14ac:dyDescent="0.3">
      <c r="M697" s="15"/>
    </row>
    <row r="698" spans="13:13" ht="13.8" x14ac:dyDescent="0.3">
      <c r="M698" s="15"/>
    </row>
    <row r="699" spans="13:13" ht="13.8" x14ac:dyDescent="0.3">
      <c r="M699" s="15"/>
    </row>
    <row r="700" spans="13:13" ht="13.8" x14ac:dyDescent="0.3">
      <c r="M700" s="15"/>
    </row>
    <row r="701" spans="13:13" ht="13.8" x14ac:dyDescent="0.3">
      <c r="M701" s="15"/>
    </row>
    <row r="702" spans="13:13" ht="13.8" x14ac:dyDescent="0.3">
      <c r="M702" s="15"/>
    </row>
    <row r="703" spans="13:13" ht="13.8" x14ac:dyDescent="0.3">
      <c r="M703" s="15"/>
    </row>
    <row r="704" spans="13:13" ht="13.8" x14ac:dyDescent="0.3">
      <c r="M704" s="15"/>
    </row>
    <row r="705" spans="13:13" ht="13.8" x14ac:dyDescent="0.3">
      <c r="M705" s="15"/>
    </row>
    <row r="706" spans="13:13" ht="13.8" x14ac:dyDescent="0.3">
      <c r="M706" s="15"/>
    </row>
    <row r="707" spans="13:13" ht="13.8" x14ac:dyDescent="0.3">
      <c r="M707" s="15"/>
    </row>
    <row r="708" spans="13:13" ht="13.8" x14ac:dyDescent="0.3">
      <c r="M708" s="15"/>
    </row>
    <row r="709" spans="13:13" ht="13.8" x14ac:dyDescent="0.3">
      <c r="M709" s="15"/>
    </row>
    <row r="710" spans="13:13" ht="13.8" x14ac:dyDescent="0.3">
      <c r="M710" s="15"/>
    </row>
    <row r="711" spans="13:13" ht="13.8" x14ac:dyDescent="0.3">
      <c r="M711" s="15"/>
    </row>
    <row r="712" spans="13:13" ht="13.8" x14ac:dyDescent="0.3">
      <c r="M712" s="15"/>
    </row>
    <row r="713" spans="13:13" ht="13.8" x14ac:dyDescent="0.3">
      <c r="M713" s="15"/>
    </row>
    <row r="714" spans="13:13" ht="13.8" x14ac:dyDescent="0.3">
      <c r="M714" s="15"/>
    </row>
    <row r="715" spans="13:13" ht="13.8" x14ac:dyDescent="0.3">
      <c r="M715" s="15"/>
    </row>
    <row r="716" spans="13:13" ht="13.8" x14ac:dyDescent="0.3">
      <c r="M716" s="15"/>
    </row>
    <row r="717" spans="13:13" ht="13.8" x14ac:dyDescent="0.3">
      <c r="M717" s="15"/>
    </row>
    <row r="718" spans="13:13" ht="13.8" x14ac:dyDescent="0.3">
      <c r="M718" s="15"/>
    </row>
    <row r="719" spans="13:13" ht="13.8" x14ac:dyDescent="0.3">
      <c r="M719" s="15"/>
    </row>
    <row r="720" spans="13:13" ht="13.8" x14ac:dyDescent="0.3">
      <c r="M720" s="15"/>
    </row>
    <row r="721" spans="13:13" ht="13.8" x14ac:dyDescent="0.3">
      <c r="M721" s="15"/>
    </row>
    <row r="722" spans="13:13" ht="13.8" x14ac:dyDescent="0.3">
      <c r="M722" s="15"/>
    </row>
    <row r="723" spans="13:13" ht="13.8" x14ac:dyDescent="0.3">
      <c r="M723" s="15"/>
    </row>
    <row r="724" spans="13:13" ht="13.8" x14ac:dyDescent="0.3">
      <c r="M724" s="15"/>
    </row>
    <row r="725" spans="13:13" ht="13.8" x14ac:dyDescent="0.3">
      <c r="M725" s="15"/>
    </row>
    <row r="726" spans="13:13" ht="13.8" x14ac:dyDescent="0.3">
      <c r="M726" s="15"/>
    </row>
    <row r="727" spans="13:13" ht="13.8" x14ac:dyDescent="0.3">
      <c r="M727" s="15"/>
    </row>
    <row r="728" spans="13:13" ht="13.8" x14ac:dyDescent="0.3">
      <c r="M728" s="15"/>
    </row>
    <row r="729" spans="13:13" ht="13.8" x14ac:dyDescent="0.3">
      <c r="M729" s="15"/>
    </row>
    <row r="730" spans="13:13" ht="13.8" x14ac:dyDescent="0.3">
      <c r="M730" s="15"/>
    </row>
    <row r="731" spans="13:13" ht="13.8" x14ac:dyDescent="0.3">
      <c r="M731" s="15"/>
    </row>
    <row r="732" spans="13:13" ht="13.8" x14ac:dyDescent="0.3">
      <c r="M732" s="15"/>
    </row>
    <row r="733" spans="13:13" ht="13.8" x14ac:dyDescent="0.3">
      <c r="M733" s="15"/>
    </row>
    <row r="734" spans="13:13" ht="13.8" x14ac:dyDescent="0.3">
      <c r="M734" s="15"/>
    </row>
    <row r="735" spans="13:13" ht="13.8" x14ac:dyDescent="0.3">
      <c r="M735" s="15"/>
    </row>
    <row r="736" spans="13:13" ht="13.8" x14ac:dyDescent="0.3">
      <c r="M736" s="15"/>
    </row>
    <row r="737" spans="13:13" ht="13.8" x14ac:dyDescent="0.3">
      <c r="M737" s="15"/>
    </row>
    <row r="738" spans="13:13" ht="13.8" x14ac:dyDescent="0.3">
      <c r="M738" s="15"/>
    </row>
    <row r="739" spans="13:13" ht="13.8" x14ac:dyDescent="0.3">
      <c r="M739" s="15"/>
    </row>
    <row r="740" spans="13:13" ht="13.8" x14ac:dyDescent="0.3">
      <c r="M740" s="15"/>
    </row>
    <row r="741" spans="13:13" ht="13.8" x14ac:dyDescent="0.3">
      <c r="M741" s="15"/>
    </row>
    <row r="742" spans="13:13" ht="13.8" x14ac:dyDescent="0.3">
      <c r="M742" s="15"/>
    </row>
    <row r="743" spans="13:13" ht="13.8" x14ac:dyDescent="0.3">
      <c r="M743" s="15"/>
    </row>
    <row r="744" spans="13:13" ht="13.8" x14ac:dyDescent="0.3">
      <c r="M744" s="15"/>
    </row>
    <row r="745" spans="13:13" ht="13.8" x14ac:dyDescent="0.3">
      <c r="M745" s="15"/>
    </row>
    <row r="746" spans="13:13" ht="13.8" x14ac:dyDescent="0.3">
      <c r="M746" s="15"/>
    </row>
    <row r="747" spans="13:13" ht="13.8" x14ac:dyDescent="0.3">
      <c r="M747" s="15"/>
    </row>
    <row r="748" spans="13:13" ht="13.8" x14ac:dyDescent="0.3">
      <c r="M748" s="15"/>
    </row>
    <row r="749" spans="13:13" ht="13.8" x14ac:dyDescent="0.3">
      <c r="M749" s="15"/>
    </row>
    <row r="750" spans="13:13" ht="13.8" x14ac:dyDescent="0.3">
      <c r="M750" s="15"/>
    </row>
    <row r="751" spans="13:13" ht="13.8" x14ac:dyDescent="0.3">
      <c r="M751" s="15"/>
    </row>
    <row r="752" spans="13:13" ht="13.8" x14ac:dyDescent="0.3">
      <c r="M752" s="15"/>
    </row>
    <row r="753" spans="13:13" ht="13.8" x14ac:dyDescent="0.3">
      <c r="M753" s="15"/>
    </row>
    <row r="754" spans="13:13" ht="13.8" x14ac:dyDescent="0.3">
      <c r="M754" s="15"/>
    </row>
    <row r="755" spans="13:13" ht="13.8" x14ac:dyDescent="0.3">
      <c r="M755" s="15"/>
    </row>
    <row r="756" spans="13:13" ht="13.8" x14ac:dyDescent="0.3">
      <c r="M756" s="15"/>
    </row>
    <row r="757" spans="13:13" ht="13.8" x14ac:dyDescent="0.3">
      <c r="M757" s="15"/>
    </row>
    <row r="758" spans="13:13" ht="13.8" x14ac:dyDescent="0.3">
      <c r="M758" s="15"/>
    </row>
    <row r="759" spans="13:13" ht="13.8" x14ac:dyDescent="0.3">
      <c r="M759" s="15"/>
    </row>
    <row r="760" spans="13:13" ht="13.8" x14ac:dyDescent="0.3">
      <c r="M760" s="15"/>
    </row>
    <row r="761" spans="13:13" ht="13.8" x14ac:dyDescent="0.3">
      <c r="M761" s="15"/>
    </row>
    <row r="762" spans="13:13" ht="13.8" x14ac:dyDescent="0.3">
      <c r="M762" s="15"/>
    </row>
    <row r="763" spans="13:13" ht="13.8" x14ac:dyDescent="0.3">
      <c r="M763" s="15"/>
    </row>
    <row r="764" spans="13:13" ht="13.8" x14ac:dyDescent="0.3">
      <c r="M764" s="15"/>
    </row>
    <row r="765" spans="13:13" ht="13.8" x14ac:dyDescent="0.3">
      <c r="M765" s="15"/>
    </row>
    <row r="766" spans="13:13" ht="13.8" x14ac:dyDescent="0.3">
      <c r="M766" s="15"/>
    </row>
    <row r="767" spans="13:13" ht="13.8" x14ac:dyDescent="0.3">
      <c r="M767" s="15"/>
    </row>
    <row r="768" spans="13:13" ht="13.8" x14ac:dyDescent="0.3">
      <c r="M768" s="15"/>
    </row>
    <row r="769" spans="13:13" ht="13.8" x14ac:dyDescent="0.3">
      <c r="M769" s="15"/>
    </row>
    <row r="770" spans="13:13" ht="13.8" x14ac:dyDescent="0.3">
      <c r="M770" s="15"/>
    </row>
    <row r="771" spans="13:13" ht="13.8" x14ac:dyDescent="0.3">
      <c r="M771" s="15"/>
    </row>
    <row r="772" spans="13:13" ht="13.8" x14ac:dyDescent="0.3">
      <c r="M772" s="15"/>
    </row>
    <row r="773" spans="13:13" ht="13.8" x14ac:dyDescent="0.3">
      <c r="M773" s="15"/>
    </row>
    <row r="774" spans="13:13" ht="13.8" x14ac:dyDescent="0.3">
      <c r="M774" s="15"/>
    </row>
    <row r="775" spans="13:13" ht="13.8" x14ac:dyDescent="0.3">
      <c r="M775" s="15"/>
    </row>
    <row r="776" spans="13:13" ht="13.8" x14ac:dyDescent="0.3">
      <c r="M776" s="15"/>
    </row>
    <row r="777" spans="13:13" ht="13.8" x14ac:dyDescent="0.3">
      <c r="M777" s="15"/>
    </row>
    <row r="778" spans="13:13" ht="13.8" x14ac:dyDescent="0.3">
      <c r="M778" s="15"/>
    </row>
    <row r="779" spans="13:13" ht="13.8" x14ac:dyDescent="0.3">
      <c r="M779" s="15"/>
    </row>
    <row r="780" spans="13:13" ht="13.8" x14ac:dyDescent="0.3">
      <c r="M780" s="15"/>
    </row>
    <row r="781" spans="13:13" ht="13.8" x14ac:dyDescent="0.3">
      <c r="M781" s="15"/>
    </row>
    <row r="782" spans="13:13" ht="13.8" x14ac:dyDescent="0.3">
      <c r="M782" s="15"/>
    </row>
    <row r="783" spans="13:13" ht="13.8" x14ac:dyDescent="0.3">
      <c r="M783" s="15"/>
    </row>
    <row r="784" spans="13:13" ht="13.8" x14ac:dyDescent="0.3">
      <c r="M784" s="15"/>
    </row>
    <row r="785" spans="13:13" ht="13.8" x14ac:dyDescent="0.3">
      <c r="M785" s="15"/>
    </row>
    <row r="786" spans="13:13" ht="13.8" x14ac:dyDescent="0.3">
      <c r="M786" s="15"/>
    </row>
    <row r="787" spans="13:13" ht="13.8" x14ac:dyDescent="0.3">
      <c r="M787" s="15"/>
    </row>
    <row r="788" spans="13:13" ht="13.8" x14ac:dyDescent="0.3">
      <c r="M788" s="15"/>
    </row>
    <row r="789" spans="13:13" ht="13.8" x14ac:dyDescent="0.3">
      <c r="M789" s="15"/>
    </row>
    <row r="790" spans="13:13" ht="13.8" x14ac:dyDescent="0.3">
      <c r="M790" s="15"/>
    </row>
    <row r="791" spans="13:13" ht="13.8" x14ac:dyDescent="0.3">
      <c r="M791" s="15"/>
    </row>
    <row r="792" spans="13:13" ht="13.8" x14ac:dyDescent="0.3">
      <c r="M792" s="15"/>
    </row>
    <row r="793" spans="13:13" ht="13.8" x14ac:dyDescent="0.3">
      <c r="M793" s="15"/>
    </row>
    <row r="794" spans="13:13" ht="13.8" x14ac:dyDescent="0.3">
      <c r="M794" s="15"/>
    </row>
    <row r="795" spans="13:13" ht="13.8" x14ac:dyDescent="0.3">
      <c r="M795" s="15"/>
    </row>
    <row r="796" spans="13:13" ht="13.8" x14ac:dyDescent="0.3">
      <c r="M796" s="15"/>
    </row>
    <row r="797" spans="13:13" ht="13.8" x14ac:dyDescent="0.3">
      <c r="M797" s="15"/>
    </row>
    <row r="798" spans="13:13" ht="13.8" x14ac:dyDescent="0.3">
      <c r="M798" s="15"/>
    </row>
    <row r="799" spans="13:13" ht="13.8" x14ac:dyDescent="0.3">
      <c r="M799" s="15"/>
    </row>
    <row r="800" spans="13:13" ht="13.8" x14ac:dyDescent="0.3">
      <c r="M800" s="15"/>
    </row>
    <row r="801" spans="13:13" ht="13.8" x14ac:dyDescent="0.3">
      <c r="M801" s="15"/>
    </row>
    <row r="802" spans="13:13" ht="13.8" x14ac:dyDescent="0.3">
      <c r="M802" s="15"/>
    </row>
    <row r="803" spans="13:13" ht="13.8" x14ac:dyDescent="0.3">
      <c r="M803" s="15"/>
    </row>
    <row r="804" spans="13:13" ht="13.8" x14ac:dyDescent="0.3">
      <c r="M804" s="15"/>
    </row>
    <row r="805" spans="13:13" ht="13.8" x14ac:dyDescent="0.3">
      <c r="M805" s="15"/>
    </row>
    <row r="806" spans="13:13" ht="13.8" x14ac:dyDescent="0.3">
      <c r="M806" s="15"/>
    </row>
    <row r="807" spans="13:13" ht="13.8" x14ac:dyDescent="0.3">
      <c r="M807" s="15"/>
    </row>
    <row r="808" spans="13:13" ht="13.8" x14ac:dyDescent="0.3">
      <c r="M808" s="15"/>
    </row>
    <row r="809" spans="13:13" ht="13.8" x14ac:dyDescent="0.3">
      <c r="M809" s="15"/>
    </row>
    <row r="810" spans="13:13" ht="13.8" x14ac:dyDescent="0.3">
      <c r="M810" s="15"/>
    </row>
    <row r="811" spans="13:13" ht="13.8" x14ac:dyDescent="0.3">
      <c r="M811" s="15"/>
    </row>
    <row r="812" spans="13:13" ht="13.8" x14ac:dyDescent="0.3">
      <c r="M812" s="15"/>
    </row>
    <row r="813" spans="13:13" ht="13.8" x14ac:dyDescent="0.3">
      <c r="M813" s="15"/>
    </row>
    <row r="814" spans="13:13" ht="13.8" x14ac:dyDescent="0.3">
      <c r="M814" s="15"/>
    </row>
    <row r="815" spans="13:13" ht="13.8" x14ac:dyDescent="0.3">
      <c r="M815" s="15"/>
    </row>
    <row r="816" spans="13:13" ht="13.8" x14ac:dyDescent="0.3">
      <c r="M816" s="15"/>
    </row>
    <row r="817" spans="13:13" ht="13.8" x14ac:dyDescent="0.3">
      <c r="M817" s="15"/>
    </row>
    <row r="818" spans="13:13" ht="13.8" x14ac:dyDescent="0.3">
      <c r="M818" s="15"/>
    </row>
    <row r="819" spans="13:13" ht="13.8" x14ac:dyDescent="0.3">
      <c r="M819" s="15"/>
    </row>
    <row r="820" spans="13:13" ht="13.8" x14ac:dyDescent="0.3">
      <c r="M820" s="15"/>
    </row>
    <row r="821" spans="13:13" ht="13.8" x14ac:dyDescent="0.3">
      <c r="M821" s="15"/>
    </row>
    <row r="822" spans="13:13" ht="13.8" x14ac:dyDescent="0.3">
      <c r="M822" s="15"/>
    </row>
    <row r="823" spans="13:13" ht="13.8" x14ac:dyDescent="0.3">
      <c r="M823" s="15"/>
    </row>
    <row r="824" spans="13:13" ht="13.8" x14ac:dyDescent="0.3">
      <c r="M824" s="15"/>
    </row>
    <row r="825" spans="13:13" ht="13.8" x14ac:dyDescent="0.3">
      <c r="M825" s="15"/>
    </row>
    <row r="826" spans="13:13" ht="13.8" x14ac:dyDescent="0.3">
      <c r="M826" s="15"/>
    </row>
    <row r="827" spans="13:13" ht="13.8" x14ac:dyDescent="0.3">
      <c r="M827" s="15"/>
    </row>
    <row r="828" spans="13:13" ht="13.8" x14ac:dyDescent="0.3">
      <c r="M828" s="15"/>
    </row>
    <row r="829" spans="13:13" ht="13.8" x14ac:dyDescent="0.3">
      <c r="M829" s="15"/>
    </row>
    <row r="830" spans="13:13" ht="13.8" x14ac:dyDescent="0.3">
      <c r="M830" s="15"/>
    </row>
    <row r="831" spans="13:13" ht="13.8" x14ac:dyDescent="0.3">
      <c r="M831" s="15"/>
    </row>
    <row r="832" spans="13:13" ht="13.8" x14ac:dyDescent="0.3">
      <c r="M832" s="15"/>
    </row>
    <row r="833" spans="13:13" ht="13.8" x14ac:dyDescent="0.3">
      <c r="M833" s="15"/>
    </row>
    <row r="834" spans="13:13" ht="13.8" x14ac:dyDescent="0.3">
      <c r="M834" s="15"/>
    </row>
    <row r="835" spans="13:13" ht="13.8" x14ac:dyDescent="0.3">
      <c r="M835" s="15"/>
    </row>
    <row r="836" spans="13:13" ht="13.8" x14ac:dyDescent="0.3">
      <c r="M836" s="15"/>
    </row>
    <row r="837" spans="13:13" ht="13.8" x14ac:dyDescent="0.3">
      <c r="M837" s="15"/>
    </row>
    <row r="838" spans="13:13" ht="13.8" x14ac:dyDescent="0.3">
      <c r="M838" s="15"/>
    </row>
    <row r="839" spans="13:13" ht="13.8" x14ac:dyDescent="0.3">
      <c r="M839" s="15"/>
    </row>
    <row r="840" spans="13:13" ht="13.8" x14ac:dyDescent="0.3">
      <c r="M840" s="15"/>
    </row>
    <row r="841" spans="13:13" ht="13.8" x14ac:dyDescent="0.3">
      <c r="M841" s="15"/>
    </row>
    <row r="842" spans="13:13" ht="13.8" x14ac:dyDescent="0.3">
      <c r="M842" s="15"/>
    </row>
    <row r="843" spans="13:13" ht="13.8" x14ac:dyDescent="0.3">
      <c r="M843" s="15"/>
    </row>
    <row r="844" spans="13:13" ht="13.8" x14ac:dyDescent="0.3">
      <c r="M844" s="15"/>
    </row>
    <row r="845" spans="13:13" ht="13.8" x14ac:dyDescent="0.3">
      <c r="M845" s="15"/>
    </row>
    <row r="846" spans="13:13" ht="13.8" x14ac:dyDescent="0.3">
      <c r="M846" s="15"/>
    </row>
    <row r="847" spans="13:13" ht="13.8" x14ac:dyDescent="0.3">
      <c r="M847" s="15"/>
    </row>
    <row r="848" spans="13:13" ht="13.8" x14ac:dyDescent="0.3">
      <c r="M848" s="15"/>
    </row>
    <row r="849" spans="13:13" ht="13.8" x14ac:dyDescent="0.3">
      <c r="M849" s="15"/>
    </row>
    <row r="850" spans="13:13" ht="13.8" x14ac:dyDescent="0.3">
      <c r="M850" s="15"/>
    </row>
    <row r="851" spans="13:13" ht="13.8" x14ac:dyDescent="0.3">
      <c r="M851" s="15"/>
    </row>
    <row r="852" spans="13:13" ht="13.8" x14ac:dyDescent="0.3">
      <c r="M852" s="15"/>
    </row>
    <row r="853" spans="13:13" ht="13.8" x14ac:dyDescent="0.3">
      <c r="M853" s="15"/>
    </row>
    <row r="854" spans="13:13" ht="13.8" x14ac:dyDescent="0.3">
      <c r="M854" s="15"/>
    </row>
    <row r="855" spans="13:13" ht="13.8" x14ac:dyDescent="0.3">
      <c r="M855" s="15"/>
    </row>
    <row r="856" spans="13:13" ht="13.8" x14ac:dyDescent="0.3">
      <c r="M856" s="15"/>
    </row>
    <row r="857" spans="13:13" ht="13.8" x14ac:dyDescent="0.3">
      <c r="M857" s="15"/>
    </row>
    <row r="858" spans="13:13" ht="13.8" x14ac:dyDescent="0.3">
      <c r="M858" s="15"/>
    </row>
    <row r="859" spans="13:13" ht="13.8" x14ac:dyDescent="0.3">
      <c r="M859" s="15"/>
    </row>
    <row r="860" spans="13:13" ht="13.8" x14ac:dyDescent="0.3">
      <c r="M860" s="15"/>
    </row>
    <row r="861" spans="13:13" ht="13.8" x14ac:dyDescent="0.3">
      <c r="M861" s="15"/>
    </row>
    <row r="862" spans="13:13" ht="13.8" x14ac:dyDescent="0.3">
      <c r="M862" s="15"/>
    </row>
    <row r="863" spans="13:13" ht="13.8" x14ac:dyDescent="0.3">
      <c r="M863" s="15"/>
    </row>
    <row r="864" spans="13:13" ht="13.8" x14ac:dyDescent="0.3">
      <c r="M864" s="15"/>
    </row>
    <row r="865" spans="13:13" ht="13.8" x14ac:dyDescent="0.3">
      <c r="M865" s="15"/>
    </row>
    <row r="866" spans="13:13" ht="13.8" x14ac:dyDescent="0.3">
      <c r="M866" s="15"/>
    </row>
    <row r="867" spans="13:13" ht="13.8" x14ac:dyDescent="0.3">
      <c r="M867" s="15"/>
    </row>
    <row r="868" spans="13:13" ht="13.8" x14ac:dyDescent="0.3">
      <c r="M868" s="15"/>
    </row>
    <row r="869" spans="13:13" ht="13.8" x14ac:dyDescent="0.3">
      <c r="M869" s="15"/>
    </row>
    <row r="870" spans="13:13" ht="13.8" x14ac:dyDescent="0.3">
      <c r="M870" s="15"/>
    </row>
    <row r="871" spans="13:13" ht="13.8" x14ac:dyDescent="0.3">
      <c r="M871" s="15"/>
    </row>
    <row r="872" spans="13:13" ht="13.8" x14ac:dyDescent="0.3">
      <c r="M872" s="15"/>
    </row>
    <row r="873" spans="13:13" ht="13.8" x14ac:dyDescent="0.3">
      <c r="M873" s="15"/>
    </row>
    <row r="874" spans="13:13" ht="13.8" x14ac:dyDescent="0.3">
      <c r="M874" s="15"/>
    </row>
    <row r="875" spans="13:13" ht="13.8" x14ac:dyDescent="0.3">
      <c r="M875" s="15"/>
    </row>
    <row r="876" spans="13:13" ht="13.8" x14ac:dyDescent="0.3">
      <c r="M876" s="15"/>
    </row>
    <row r="877" spans="13:13" ht="13.8" x14ac:dyDescent="0.3">
      <c r="M877" s="15"/>
    </row>
    <row r="878" spans="13:13" ht="13.8" x14ac:dyDescent="0.3">
      <c r="M878" s="15"/>
    </row>
    <row r="879" spans="13:13" ht="13.8" x14ac:dyDescent="0.3">
      <c r="M879" s="15"/>
    </row>
    <row r="880" spans="13:13" ht="13.8" x14ac:dyDescent="0.3">
      <c r="M880" s="15"/>
    </row>
    <row r="881" spans="13:13" ht="13.8" x14ac:dyDescent="0.3">
      <c r="M881" s="15"/>
    </row>
    <row r="882" spans="13:13" ht="13.8" x14ac:dyDescent="0.3">
      <c r="M882" s="15"/>
    </row>
    <row r="883" spans="13:13" ht="13.8" x14ac:dyDescent="0.3">
      <c r="M883" s="15"/>
    </row>
    <row r="884" spans="13:13" ht="13.8" x14ac:dyDescent="0.3">
      <c r="M884" s="15"/>
    </row>
    <row r="885" spans="13:13" ht="13.8" x14ac:dyDescent="0.3">
      <c r="M885" s="15"/>
    </row>
    <row r="886" spans="13:13" ht="13.8" x14ac:dyDescent="0.3">
      <c r="M886" s="15"/>
    </row>
    <row r="887" spans="13:13" ht="13.8" x14ac:dyDescent="0.3">
      <c r="M887" s="15"/>
    </row>
    <row r="888" spans="13:13" ht="13.8" x14ac:dyDescent="0.3">
      <c r="M888" s="15"/>
    </row>
    <row r="889" spans="13:13" ht="13.8" x14ac:dyDescent="0.3">
      <c r="M889" s="15"/>
    </row>
    <row r="890" spans="13:13" ht="13.8" x14ac:dyDescent="0.3">
      <c r="M890" s="15"/>
    </row>
    <row r="891" spans="13:13" ht="13.8" x14ac:dyDescent="0.3">
      <c r="M891" s="15"/>
    </row>
    <row r="892" spans="13:13" ht="13.8" x14ac:dyDescent="0.3">
      <c r="M892" s="15"/>
    </row>
    <row r="893" spans="13:13" ht="13.8" x14ac:dyDescent="0.3">
      <c r="M893" s="15"/>
    </row>
    <row r="894" spans="13:13" ht="13.8" x14ac:dyDescent="0.3">
      <c r="M894" s="15"/>
    </row>
    <row r="895" spans="13:13" ht="13.8" x14ac:dyDescent="0.3">
      <c r="M895" s="15"/>
    </row>
    <row r="896" spans="13:13" ht="13.8" x14ac:dyDescent="0.3">
      <c r="M896" s="15"/>
    </row>
    <row r="897" spans="13:13" ht="13.8" x14ac:dyDescent="0.3">
      <c r="M897" s="15"/>
    </row>
    <row r="898" spans="13:13" ht="13.8" x14ac:dyDescent="0.3">
      <c r="M898" s="15"/>
    </row>
    <row r="899" spans="13:13" ht="13.8" x14ac:dyDescent="0.3">
      <c r="M899" s="15"/>
    </row>
    <row r="900" spans="13:13" ht="13.8" x14ac:dyDescent="0.3">
      <c r="M900" s="15"/>
    </row>
    <row r="901" spans="13:13" ht="13.8" x14ac:dyDescent="0.3">
      <c r="M901" s="15"/>
    </row>
    <row r="902" spans="13:13" ht="13.8" x14ac:dyDescent="0.3">
      <c r="M902" s="15"/>
    </row>
    <row r="903" spans="13:13" ht="13.8" x14ac:dyDescent="0.3">
      <c r="M903" s="15"/>
    </row>
    <row r="904" spans="13:13" ht="13.8" x14ac:dyDescent="0.3">
      <c r="M904" s="15"/>
    </row>
    <row r="905" spans="13:13" ht="13.8" x14ac:dyDescent="0.3">
      <c r="M905" s="15"/>
    </row>
    <row r="906" spans="13:13" ht="13.8" x14ac:dyDescent="0.3">
      <c r="M906" s="15"/>
    </row>
    <row r="907" spans="13:13" ht="13.8" x14ac:dyDescent="0.3">
      <c r="M907" s="15"/>
    </row>
    <row r="908" spans="13:13" ht="13.8" x14ac:dyDescent="0.3">
      <c r="M908" s="15"/>
    </row>
    <row r="909" spans="13:13" ht="13.8" x14ac:dyDescent="0.3">
      <c r="M909" s="15"/>
    </row>
    <row r="910" spans="13:13" ht="13.8" x14ac:dyDescent="0.3">
      <c r="M910" s="15"/>
    </row>
    <row r="911" spans="13:13" ht="13.8" x14ac:dyDescent="0.3">
      <c r="M911" s="15"/>
    </row>
    <row r="912" spans="13:13" ht="13.8" x14ac:dyDescent="0.3">
      <c r="M912" s="15"/>
    </row>
    <row r="913" spans="13:13" ht="13.8" x14ac:dyDescent="0.3">
      <c r="M913" s="15"/>
    </row>
    <row r="914" spans="13:13" ht="13.8" x14ac:dyDescent="0.3">
      <c r="M914" s="15"/>
    </row>
    <row r="915" spans="13:13" ht="13.8" x14ac:dyDescent="0.3">
      <c r="M915" s="15"/>
    </row>
    <row r="916" spans="13:13" ht="13.8" x14ac:dyDescent="0.3">
      <c r="M916" s="15"/>
    </row>
    <row r="917" spans="13:13" ht="13.8" x14ac:dyDescent="0.3">
      <c r="M917" s="15"/>
    </row>
  </sheetData>
  <mergeCells count="23">
    <mergeCell ref="A19:C19"/>
    <mergeCell ref="A30:C30"/>
    <mergeCell ref="A31:G31"/>
    <mergeCell ref="A65:G65"/>
    <mergeCell ref="A66:G66"/>
    <mergeCell ref="A42:C42"/>
    <mergeCell ref="A43:G43"/>
    <mergeCell ref="A54:C54"/>
    <mergeCell ref="A55:G55"/>
    <mergeCell ref="A61:C61"/>
    <mergeCell ref="A62:C62"/>
    <mergeCell ref="A64:G64"/>
    <mergeCell ref="E5:G5"/>
    <mergeCell ref="A5:D5"/>
    <mergeCell ref="A6:G6"/>
    <mergeCell ref="A7:G7"/>
    <mergeCell ref="A8:G8"/>
    <mergeCell ref="A1:G1"/>
    <mergeCell ref="A2:G2"/>
    <mergeCell ref="A3:D3"/>
    <mergeCell ref="E3:G3"/>
    <mergeCell ref="A4:D4"/>
    <mergeCell ref="E4:G4"/>
  </mergeCells>
  <printOptions horizontalCentered="1"/>
  <pageMargins left="0.25" right="0.25" top="0.75" bottom="0.75" header="0" footer="0"/>
  <pageSetup paperSize="9" fitToHeight="0" pageOrder="overThenDown" orientation="portrait"/>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pageSetUpPr fitToPage="1"/>
  </sheetPr>
  <dimension ref="A1:Y886"/>
  <sheetViews>
    <sheetView workbookViewId="0"/>
  </sheetViews>
  <sheetFormatPr defaultColWidth="12.5546875" defaultRowHeight="15.75" customHeight="1" x14ac:dyDescent="0.25"/>
  <cols>
    <col min="1" max="1" width="5.5546875" customWidth="1"/>
    <col min="2" max="2" width="51" customWidth="1"/>
    <col min="3" max="3" width="7.5546875" customWidth="1"/>
    <col min="4" max="4" width="7.109375" customWidth="1"/>
    <col min="5" max="5" width="16.44140625" customWidth="1"/>
    <col min="6" max="6" width="12.33203125" customWidth="1"/>
    <col min="7" max="7" width="15.88671875" customWidth="1"/>
    <col min="8" max="8" width="7.88671875" customWidth="1"/>
    <col min="9" max="10" width="12.33203125" customWidth="1"/>
    <col min="11" max="11" width="11.109375" customWidth="1"/>
    <col min="12" max="12" width="12.33203125" customWidth="1"/>
    <col min="13" max="13" width="12.44140625" customWidth="1"/>
    <col min="14" max="17" width="12.33203125" customWidth="1"/>
    <col min="18" max="19" width="11" customWidth="1"/>
    <col min="20" max="20" width="16.6640625" customWidth="1"/>
    <col min="21" max="25" width="11" customWidth="1"/>
  </cols>
  <sheetData>
    <row r="1" spans="1:25" ht="141" customHeight="1" x14ac:dyDescent="0.3">
      <c r="A1" s="94"/>
      <c r="B1" s="95"/>
      <c r="C1" s="95"/>
      <c r="D1" s="95"/>
      <c r="E1" s="95"/>
      <c r="F1" s="95"/>
      <c r="G1" s="95"/>
      <c r="M1" s="15"/>
    </row>
    <row r="2" spans="1:25" ht="67.5" customHeight="1" x14ac:dyDescent="0.25">
      <c r="A2" s="108" t="s">
        <v>308</v>
      </c>
      <c r="B2" s="95"/>
      <c r="C2" s="95"/>
      <c r="D2" s="95"/>
      <c r="E2" s="95"/>
      <c r="F2" s="95"/>
      <c r="G2" s="95"/>
      <c r="H2" s="1"/>
      <c r="I2" s="1"/>
      <c r="J2" s="1"/>
      <c r="K2" s="1"/>
      <c r="L2" s="1"/>
      <c r="M2" s="1"/>
      <c r="N2" s="1"/>
      <c r="O2" s="1"/>
      <c r="P2" s="1"/>
      <c r="Q2" s="1"/>
      <c r="R2" s="1"/>
      <c r="S2" s="1"/>
      <c r="T2" s="1"/>
    </row>
    <row r="3" spans="1:25" ht="13.8" x14ac:dyDescent="0.3">
      <c r="A3" s="97" t="s">
        <v>309</v>
      </c>
      <c r="B3" s="95"/>
      <c r="C3" s="95"/>
      <c r="D3" s="95"/>
      <c r="E3" s="97" t="s">
        <v>265</v>
      </c>
      <c r="F3" s="95"/>
      <c r="G3" s="95"/>
      <c r="H3" s="3"/>
      <c r="I3" s="3"/>
      <c r="J3" s="3"/>
      <c r="K3" s="3"/>
      <c r="L3" s="3"/>
      <c r="M3" s="3"/>
      <c r="N3" s="3"/>
      <c r="O3" s="3"/>
      <c r="P3" s="3"/>
      <c r="Q3" s="3"/>
      <c r="R3" s="3"/>
      <c r="S3" s="3"/>
      <c r="T3" s="3"/>
      <c r="U3" s="4"/>
      <c r="V3" s="4"/>
      <c r="W3" s="4"/>
      <c r="X3" s="4"/>
      <c r="Y3" s="4"/>
    </row>
    <row r="4" spans="1:25" ht="24.75" customHeight="1" x14ac:dyDescent="0.3">
      <c r="A4" s="97" t="s">
        <v>2</v>
      </c>
      <c r="B4" s="95"/>
      <c r="C4" s="95"/>
      <c r="D4" s="95"/>
      <c r="E4" s="97" t="s">
        <v>267</v>
      </c>
      <c r="F4" s="95"/>
      <c r="G4" s="95"/>
      <c r="H4" s="3"/>
      <c r="I4" s="3"/>
      <c r="J4" s="3"/>
      <c r="K4" s="3"/>
      <c r="L4" s="3"/>
      <c r="M4" s="3"/>
      <c r="N4" s="3"/>
      <c r="O4" s="3"/>
      <c r="P4" s="3"/>
      <c r="Q4" s="3"/>
      <c r="R4" s="3"/>
      <c r="S4" s="3"/>
      <c r="T4" s="3"/>
      <c r="U4" s="4"/>
      <c r="V4" s="4"/>
      <c r="W4" s="4"/>
      <c r="X4" s="4"/>
      <c r="Y4" s="4"/>
    </row>
    <row r="5" spans="1:25" ht="24.75" customHeight="1" x14ac:dyDescent="0.3">
      <c r="A5" s="97" t="s">
        <v>44</v>
      </c>
      <c r="B5" s="95"/>
      <c r="C5" s="95"/>
      <c r="D5" s="95"/>
      <c r="E5" s="97" t="s">
        <v>269</v>
      </c>
      <c r="F5" s="95"/>
      <c r="G5" s="95"/>
      <c r="H5" s="3"/>
      <c r="I5" s="3"/>
      <c r="J5" s="3"/>
      <c r="K5" s="3"/>
      <c r="L5" s="3"/>
      <c r="M5" s="3"/>
      <c r="N5" s="3"/>
      <c r="O5" s="3"/>
      <c r="P5" s="3"/>
      <c r="Q5" s="3"/>
      <c r="R5" s="3"/>
      <c r="S5" s="3"/>
      <c r="T5" s="3"/>
      <c r="U5" s="4"/>
      <c r="V5" s="4"/>
      <c r="W5" s="4"/>
      <c r="X5" s="4"/>
      <c r="Y5" s="4"/>
    </row>
    <row r="6" spans="1:25" ht="24.75" customHeight="1" x14ac:dyDescent="0.3">
      <c r="A6" s="100" t="s">
        <v>45</v>
      </c>
      <c r="B6" s="95"/>
      <c r="C6" s="95"/>
      <c r="D6" s="95"/>
      <c r="E6" s="95"/>
      <c r="F6" s="95"/>
      <c r="G6" s="95"/>
      <c r="H6" s="3"/>
      <c r="I6" s="3"/>
      <c r="J6" s="3"/>
      <c r="K6" s="3"/>
      <c r="L6" s="3"/>
      <c r="M6" s="3"/>
      <c r="N6" s="3"/>
      <c r="O6" s="3"/>
      <c r="P6" s="3"/>
      <c r="Q6" s="3"/>
      <c r="R6" s="3"/>
      <c r="S6" s="3"/>
      <c r="T6" s="3"/>
      <c r="U6" s="4"/>
      <c r="V6" s="4"/>
      <c r="W6" s="4"/>
      <c r="X6" s="4"/>
      <c r="Y6" s="4"/>
    </row>
    <row r="7" spans="1:25" ht="24.75" customHeight="1" x14ac:dyDescent="0.3">
      <c r="A7" s="97"/>
      <c r="B7" s="95"/>
      <c r="C7" s="95"/>
      <c r="D7" s="95"/>
      <c r="E7" s="95"/>
      <c r="F7" s="95"/>
      <c r="G7" s="95"/>
      <c r="H7" s="3"/>
      <c r="I7" s="3"/>
      <c r="J7" s="3"/>
      <c r="K7" s="3"/>
      <c r="L7" s="3"/>
      <c r="M7" s="3"/>
      <c r="N7" s="3"/>
      <c r="O7" s="3"/>
      <c r="P7" s="3"/>
      <c r="Q7" s="3"/>
      <c r="R7" s="3"/>
      <c r="S7" s="3"/>
      <c r="T7" s="3"/>
      <c r="U7" s="4"/>
      <c r="V7" s="4"/>
      <c r="W7" s="4"/>
      <c r="X7" s="4"/>
      <c r="Y7" s="4"/>
    </row>
    <row r="8" spans="1:25" ht="36" customHeight="1" x14ac:dyDescent="0.3">
      <c r="A8" s="134" t="s">
        <v>286</v>
      </c>
      <c r="B8" s="102"/>
      <c r="C8" s="102"/>
      <c r="D8" s="102"/>
      <c r="E8" s="102"/>
      <c r="F8" s="102"/>
      <c r="G8" s="103"/>
      <c r="H8" s="41"/>
      <c r="I8" s="42"/>
      <c r="J8" s="42"/>
      <c r="K8" s="42"/>
      <c r="L8" s="42"/>
      <c r="M8" s="43"/>
      <c r="N8" s="44"/>
      <c r="O8" s="44"/>
      <c r="P8" s="44"/>
      <c r="Q8" s="44"/>
      <c r="R8" s="41"/>
      <c r="S8" s="41"/>
      <c r="T8" s="41"/>
      <c r="U8" s="4"/>
      <c r="V8" s="4"/>
      <c r="W8" s="4"/>
      <c r="X8" s="4"/>
      <c r="Y8" s="4"/>
    </row>
    <row r="9" spans="1:25" ht="36" customHeight="1" x14ac:dyDescent="0.3">
      <c r="A9" s="45" t="s">
        <v>5</v>
      </c>
      <c r="B9" s="45" t="s">
        <v>49</v>
      </c>
      <c r="C9" s="45" t="s">
        <v>50</v>
      </c>
      <c r="D9" s="45" t="s">
        <v>6</v>
      </c>
      <c r="E9" s="46"/>
      <c r="F9" s="46" t="s">
        <v>51</v>
      </c>
      <c r="G9" s="46" t="s">
        <v>52</v>
      </c>
      <c r="H9" s="41"/>
      <c r="I9" s="47" t="s">
        <v>53</v>
      </c>
      <c r="J9" s="47" t="s">
        <v>51</v>
      </c>
      <c r="K9" s="47" t="s">
        <v>54</v>
      </c>
      <c r="L9" s="47" t="s">
        <v>55</v>
      </c>
      <c r="M9" s="43"/>
      <c r="N9" s="44"/>
      <c r="O9" s="48" t="s">
        <v>47</v>
      </c>
      <c r="P9" s="26">
        <v>0</v>
      </c>
      <c r="Q9" s="49" t="e">
        <f t="shared" ref="Q9:Q14" si="0">P9/#REF!</f>
        <v>#REF!</v>
      </c>
      <c r="R9" s="41"/>
      <c r="S9" s="41"/>
      <c r="T9" s="41"/>
      <c r="U9" s="4"/>
      <c r="V9" s="4"/>
      <c r="W9" s="4"/>
      <c r="X9" s="4"/>
      <c r="Y9" s="4"/>
    </row>
    <row r="10" spans="1:25" ht="15.6" x14ac:dyDescent="0.3">
      <c r="A10" s="7">
        <v>1</v>
      </c>
      <c r="B10" s="33" t="s">
        <v>310</v>
      </c>
      <c r="C10" s="7" t="s">
        <v>9</v>
      </c>
      <c r="D10" s="13">
        <v>15</v>
      </c>
      <c r="E10" s="13">
        <v>2480000</v>
      </c>
      <c r="F10" s="13">
        <f t="shared" ref="F10:F19" si="1">D10*E10</f>
        <v>37200000</v>
      </c>
      <c r="G10" s="26" t="s">
        <v>10</v>
      </c>
      <c r="H10" s="10"/>
      <c r="I10" s="9">
        <v>2260000</v>
      </c>
      <c r="J10" s="9">
        <f t="shared" ref="J10:J19" si="2">I10*D10</f>
        <v>33900000</v>
      </c>
      <c r="K10" s="9">
        <f t="shared" ref="K10:L10" si="3">E10-I10</f>
        <v>220000</v>
      </c>
      <c r="L10" s="9">
        <f t="shared" si="3"/>
        <v>3300000</v>
      </c>
      <c r="M10" s="16">
        <f t="shared" ref="M10:M31" si="4">L10/F10</f>
        <v>8.8709677419354843E-2</v>
      </c>
      <c r="N10" s="23"/>
      <c r="O10" s="48" t="s">
        <v>287</v>
      </c>
      <c r="P10" s="26">
        <v>0</v>
      </c>
      <c r="Q10" s="49" t="e">
        <f t="shared" si="0"/>
        <v>#REF!</v>
      </c>
      <c r="R10" s="10"/>
      <c r="S10" s="10"/>
      <c r="T10" s="10"/>
      <c r="U10" s="10"/>
      <c r="V10" s="10"/>
      <c r="W10" s="10"/>
      <c r="X10" s="10"/>
      <c r="Y10" s="10"/>
    </row>
    <row r="11" spans="1:25" ht="15.6" x14ac:dyDescent="0.3">
      <c r="A11" s="7">
        <f t="shared" ref="A11:A19" si="5">A10+1</f>
        <v>2</v>
      </c>
      <c r="B11" s="33" t="s">
        <v>193</v>
      </c>
      <c r="C11" s="7" t="s">
        <v>9</v>
      </c>
      <c r="D11" s="13">
        <v>15</v>
      </c>
      <c r="E11" s="13">
        <v>300000</v>
      </c>
      <c r="F11" s="13">
        <f t="shared" si="1"/>
        <v>4500000</v>
      </c>
      <c r="G11" s="26" t="s">
        <v>20</v>
      </c>
      <c r="H11" s="10"/>
      <c r="I11" s="9">
        <v>190000</v>
      </c>
      <c r="J11" s="9">
        <f t="shared" si="2"/>
        <v>2850000</v>
      </c>
      <c r="K11" s="9">
        <f t="shared" ref="K11:L11" si="6">E11-I11</f>
        <v>110000</v>
      </c>
      <c r="L11" s="9">
        <f t="shared" si="6"/>
        <v>1650000</v>
      </c>
      <c r="M11" s="16">
        <f t="shared" si="4"/>
        <v>0.36666666666666664</v>
      </c>
      <c r="N11" s="23"/>
      <c r="O11" s="48" t="s">
        <v>287</v>
      </c>
      <c r="P11" s="26">
        <v>3000000</v>
      </c>
      <c r="Q11" s="49" t="e">
        <f t="shared" si="0"/>
        <v>#REF!</v>
      </c>
      <c r="R11" s="10"/>
      <c r="S11" s="10"/>
      <c r="T11" s="10"/>
      <c r="U11" s="10"/>
      <c r="V11" s="10"/>
      <c r="W11" s="10"/>
      <c r="X11" s="10"/>
      <c r="Y11" s="10"/>
    </row>
    <row r="12" spans="1:25" ht="15.6" x14ac:dyDescent="0.3">
      <c r="A12" s="7">
        <f t="shared" si="5"/>
        <v>3</v>
      </c>
      <c r="B12" s="33" t="s">
        <v>288</v>
      </c>
      <c r="C12" s="7" t="s">
        <v>9</v>
      </c>
      <c r="D12" s="13">
        <v>15</v>
      </c>
      <c r="E12" s="13">
        <v>1850000</v>
      </c>
      <c r="F12" s="13">
        <f t="shared" si="1"/>
        <v>27750000</v>
      </c>
      <c r="G12" s="26" t="s">
        <v>10</v>
      </c>
      <c r="H12" s="10"/>
      <c r="I12" s="9">
        <v>1520000</v>
      </c>
      <c r="J12" s="9">
        <f t="shared" si="2"/>
        <v>22800000</v>
      </c>
      <c r="K12" s="9">
        <f t="shared" ref="K12:L12" si="7">E12-I12</f>
        <v>330000</v>
      </c>
      <c r="L12" s="9">
        <f t="shared" si="7"/>
        <v>4950000</v>
      </c>
      <c r="M12" s="16">
        <f t="shared" si="4"/>
        <v>0.17837837837837839</v>
      </c>
      <c r="N12" s="23"/>
      <c r="O12" s="48" t="s">
        <v>241</v>
      </c>
      <c r="P12" s="26">
        <v>2000000</v>
      </c>
      <c r="Q12" s="49" t="e">
        <f t="shared" si="0"/>
        <v>#REF!</v>
      </c>
      <c r="R12" s="10"/>
      <c r="S12" s="10"/>
      <c r="T12" s="10"/>
      <c r="U12" s="10"/>
      <c r="V12" s="10"/>
      <c r="W12" s="10"/>
      <c r="X12" s="10"/>
      <c r="Y12" s="10"/>
    </row>
    <row r="13" spans="1:25" ht="31.2" x14ac:dyDescent="0.3">
      <c r="A13" s="7">
        <f t="shared" si="5"/>
        <v>4</v>
      </c>
      <c r="B13" s="33" t="s">
        <v>14</v>
      </c>
      <c r="C13" s="7" t="s">
        <v>9</v>
      </c>
      <c r="D13" s="13">
        <v>15</v>
      </c>
      <c r="E13" s="13">
        <v>850000</v>
      </c>
      <c r="F13" s="13">
        <f t="shared" si="1"/>
        <v>12750000</v>
      </c>
      <c r="G13" s="26" t="s">
        <v>10</v>
      </c>
      <c r="H13" s="10"/>
      <c r="I13" s="9">
        <v>590000</v>
      </c>
      <c r="J13" s="9">
        <f t="shared" si="2"/>
        <v>8850000</v>
      </c>
      <c r="K13" s="9">
        <f t="shared" ref="K13:L13" si="8">E13-I13</f>
        <v>260000</v>
      </c>
      <c r="L13" s="9">
        <f t="shared" si="8"/>
        <v>3900000</v>
      </c>
      <c r="M13" s="16">
        <f t="shared" si="4"/>
        <v>0.30588235294117649</v>
      </c>
      <c r="N13" s="23"/>
      <c r="O13" s="48" t="s">
        <v>290</v>
      </c>
      <c r="P13" s="26">
        <v>0</v>
      </c>
      <c r="Q13" s="49" t="e">
        <f t="shared" si="0"/>
        <v>#REF!</v>
      </c>
      <c r="R13" s="10"/>
      <c r="S13" s="10"/>
      <c r="T13" s="10"/>
      <c r="U13" s="50"/>
      <c r="V13" s="50"/>
      <c r="W13" s="50"/>
      <c r="X13" s="50"/>
      <c r="Y13" s="50"/>
    </row>
    <row r="14" spans="1:25" ht="31.2" x14ac:dyDescent="0.3">
      <c r="A14" s="7">
        <f t="shared" si="5"/>
        <v>5</v>
      </c>
      <c r="B14" s="33" t="s">
        <v>102</v>
      </c>
      <c r="C14" s="7" t="s">
        <v>9</v>
      </c>
      <c r="D14" s="13">
        <v>15</v>
      </c>
      <c r="E14" s="13">
        <v>530000</v>
      </c>
      <c r="F14" s="13">
        <f t="shared" si="1"/>
        <v>7950000</v>
      </c>
      <c r="G14" s="26" t="s">
        <v>10</v>
      </c>
      <c r="H14" s="10"/>
      <c r="I14" s="9">
        <v>410000</v>
      </c>
      <c r="J14" s="9">
        <f t="shared" si="2"/>
        <v>6150000</v>
      </c>
      <c r="K14" s="9">
        <f t="shared" ref="K14:L14" si="9">E14-I14</f>
        <v>120000</v>
      </c>
      <c r="L14" s="9">
        <f t="shared" si="9"/>
        <v>1800000</v>
      </c>
      <c r="M14" s="16">
        <f t="shared" si="4"/>
        <v>0.22641509433962265</v>
      </c>
      <c r="N14" s="23"/>
      <c r="O14" s="48" t="s">
        <v>291</v>
      </c>
      <c r="P14" s="26">
        <f>SUM(P9:P13)</f>
        <v>5000000</v>
      </c>
      <c r="Q14" s="49" t="e">
        <f t="shared" si="0"/>
        <v>#REF!</v>
      </c>
      <c r="R14" s="10"/>
      <c r="S14" s="10"/>
      <c r="T14" s="10"/>
      <c r="U14" s="50"/>
      <c r="V14" s="50"/>
      <c r="W14" s="50"/>
      <c r="X14" s="50"/>
      <c r="Y14" s="50"/>
    </row>
    <row r="15" spans="1:25" ht="46.8" x14ac:dyDescent="0.3">
      <c r="A15" s="7">
        <f t="shared" si="5"/>
        <v>6</v>
      </c>
      <c r="B15" s="33" t="s">
        <v>182</v>
      </c>
      <c r="C15" s="7" t="s">
        <v>9</v>
      </c>
      <c r="D15" s="13">
        <v>15</v>
      </c>
      <c r="E15" s="13">
        <v>5400000</v>
      </c>
      <c r="F15" s="13">
        <f t="shared" si="1"/>
        <v>81000000</v>
      </c>
      <c r="G15" s="26" t="s">
        <v>10</v>
      </c>
      <c r="H15" s="10"/>
      <c r="I15" s="9">
        <v>4800000</v>
      </c>
      <c r="J15" s="9">
        <f t="shared" si="2"/>
        <v>72000000</v>
      </c>
      <c r="K15" s="9">
        <f t="shared" ref="K15:L15" si="10">E15-I15</f>
        <v>600000</v>
      </c>
      <c r="L15" s="9">
        <f t="shared" si="10"/>
        <v>9000000</v>
      </c>
      <c r="M15" s="16">
        <f t="shared" si="4"/>
        <v>0.1111111111111111</v>
      </c>
      <c r="N15" s="23"/>
      <c r="O15" s="48" t="s">
        <v>62</v>
      </c>
      <c r="P15" s="26">
        <f>L20-P14</f>
        <v>27940000</v>
      </c>
      <c r="Q15" s="49">
        <f>P15/F20</f>
        <v>0.11483764899301274</v>
      </c>
      <c r="R15" s="10"/>
      <c r="S15" s="10"/>
      <c r="T15" s="10"/>
      <c r="U15" s="50"/>
      <c r="V15" s="50"/>
      <c r="W15" s="50"/>
      <c r="X15" s="50"/>
      <c r="Y15" s="50"/>
    </row>
    <row r="16" spans="1:25" ht="31.2" x14ac:dyDescent="0.3">
      <c r="A16" s="7">
        <f t="shared" si="5"/>
        <v>7</v>
      </c>
      <c r="B16" s="33" t="s">
        <v>311</v>
      </c>
      <c r="C16" s="7" t="s">
        <v>9</v>
      </c>
      <c r="D16" s="13">
        <v>15</v>
      </c>
      <c r="E16" s="13">
        <v>3650000</v>
      </c>
      <c r="F16" s="13">
        <f t="shared" si="1"/>
        <v>54750000</v>
      </c>
      <c r="G16" s="26" t="s">
        <v>10</v>
      </c>
      <c r="H16" s="10"/>
      <c r="I16" s="9">
        <v>3270000</v>
      </c>
      <c r="J16" s="9">
        <f t="shared" si="2"/>
        <v>49050000</v>
      </c>
      <c r="K16" s="9">
        <f t="shared" ref="K16:L16" si="11">E16-I16</f>
        <v>380000</v>
      </c>
      <c r="L16" s="9">
        <f t="shared" si="11"/>
        <v>5700000</v>
      </c>
      <c r="M16" s="16">
        <f t="shared" si="4"/>
        <v>0.10410958904109589</v>
      </c>
      <c r="N16" s="23"/>
      <c r="O16" s="23"/>
      <c r="P16" s="23"/>
      <c r="Q16" s="23"/>
      <c r="R16" s="10"/>
      <c r="S16" s="10"/>
      <c r="T16" s="10"/>
      <c r="U16" s="10"/>
      <c r="V16" s="10"/>
      <c r="W16" s="10"/>
      <c r="X16" s="10"/>
      <c r="Y16" s="10"/>
    </row>
    <row r="17" spans="1:25" ht="31.2" x14ac:dyDescent="0.3">
      <c r="A17" s="7">
        <f t="shared" si="5"/>
        <v>8</v>
      </c>
      <c r="B17" s="33" t="s">
        <v>245</v>
      </c>
      <c r="C17" s="7" t="s">
        <v>9</v>
      </c>
      <c r="D17" s="13">
        <v>15</v>
      </c>
      <c r="E17" s="13">
        <v>760000</v>
      </c>
      <c r="F17" s="13">
        <f t="shared" si="1"/>
        <v>11400000</v>
      </c>
      <c r="G17" s="26" t="s">
        <v>20</v>
      </c>
      <c r="H17" s="10"/>
      <c r="I17" s="9">
        <v>650000</v>
      </c>
      <c r="J17" s="9">
        <f t="shared" si="2"/>
        <v>9750000</v>
      </c>
      <c r="K17" s="9">
        <f t="shared" ref="K17:L17" si="12">E17-I17</f>
        <v>110000</v>
      </c>
      <c r="L17" s="9">
        <f t="shared" si="12"/>
        <v>1650000</v>
      </c>
      <c r="M17" s="16">
        <f t="shared" si="4"/>
        <v>0.14473684210526316</v>
      </c>
      <c r="N17" s="23"/>
      <c r="O17" s="23"/>
      <c r="P17" s="23"/>
      <c r="Q17" s="23"/>
      <c r="R17" s="10"/>
      <c r="S17" s="10"/>
      <c r="T17" s="10"/>
      <c r="U17" s="50"/>
      <c r="V17" s="50"/>
      <c r="W17" s="50"/>
      <c r="X17" s="50"/>
      <c r="Y17" s="50"/>
    </row>
    <row r="18" spans="1:25" ht="15.6" x14ac:dyDescent="0.3">
      <c r="A18" s="7">
        <f t="shared" si="5"/>
        <v>9</v>
      </c>
      <c r="B18" s="33" t="s">
        <v>21</v>
      </c>
      <c r="C18" s="7" t="s">
        <v>9</v>
      </c>
      <c r="D18" s="13">
        <v>15</v>
      </c>
      <c r="E18" s="13">
        <v>110000</v>
      </c>
      <c r="F18" s="13">
        <f t="shared" si="1"/>
        <v>1650000</v>
      </c>
      <c r="G18" s="26" t="s">
        <v>20</v>
      </c>
      <c r="H18" s="10"/>
      <c r="I18" s="9">
        <v>94000</v>
      </c>
      <c r="J18" s="9">
        <f t="shared" si="2"/>
        <v>1410000</v>
      </c>
      <c r="K18" s="9">
        <f t="shared" ref="K18:L18" si="13">E18-I18</f>
        <v>16000</v>
      </c>
      <c r="L18" s="9">
        <f t="shared" si="13"/>
        <v>240000</v>
      </c>
      <c r="M18" s="16">
        <f t="shared" si="4"/>
        <v>0.14545454545454545</v>
      </c>
      <c r="N18" s="23"/>
      <c r="O18" s="23"/>
      <c r="P18" s="23"/>
      <c r="Q18" s="23"/>
      <c r="R18" s="10"/>
      <c r="S18" s="10"/>
      <c r="T18" s="10"/>
      <c r="U18" s="50"/>
      <c r="V18" s="50"/>
      <c r="W18" s="50"/>
      <c r="X18" s="50"/>
      <c r="Y18" s="50"/>
    </row>
    <row r="19" spans="1:25" ht="15.6" x14ac:dyDescent="0.3">
      <c r="A19" s="7">
        <f t="shared" si="5"/>
        <v>10</v>
      </c>
      <c r="B19" s="33" t="s">
        <v>23</v>
      </c>
      <c r="C19" s="7" t="s">
        <v>9</v>
      </c>
      <c r="D19" s="13">
        <v>15</v>
      </c>
      <c r="E19" s="13">
        <v>290000</v>
      </c>
      <c r="F19" s="13">
        <f t="shared" si="1"/>
        <v>4350000</v>
      </c>
      <c r="G19" s="26" t="s">
        <v>20</v>
      </c>
      <c r="H19" s="10"/>
      <c r="I19" s="9">
        <v>240000</v>
      </c>
      <c r="J19" s="9">
        <f t="shared" si="2"/>
        <v>3600000</v>
      </c>
      <c r="K19" s="9">
        <f t="shared" ref="K19:L19" si="14">E19-I19</f>
        <v>50000</v>
      </c>
      <c r="L19" s="9">
        <f t="shared" si="14"/>
        <v>750000</v>
      </c>
      <c r="M19" s="16">
        <f t="shared" si="4"/>
        <v>0.17241379310344829</v>
      </c>
      <c r="N19" s="23"/>
      <c r="O19" s="23"/>
      <c r="P19" s="23"/>
      <c r="Q19" s="23"/>
      <c r="R19" s="10"/>
      <c r="S19" s="10"/>
      <c r="T19" s="10"/>
      <c r="U19" s="10"/>
      <c r="V19" s="10"/>
      <c r="W19" s="10"/>
      <c r="X19" s="10"/>
      <c r="Y19" s="10"/>
    </row>
    <row r="20" spans="1:25" ht="24.75" customHeight="1" x14ac:dyDescent="0.3">
      <c r="A20" s="135" t="s">
        <v>27</v>
      </c>
      <c r="B20" s="102"/>
      <c r="C20" s="103"/>
      <c r="D20" s="51"/>
      <c r="E20" s="51">
        <f t="shared" ref="E20:F20" si="15">SUM(E10:E19)</f>
        <v>16220000</v>
      </c>
      <c r="F20" s="51">
        <f t="shared" si="15"/>
        <v>243300000</v>
      </c>
      <c r="G20" s="52"/>
      <c r="H20" s="11"/>
      <c r="I20" s="52">
        <f>SUM(I10:I19)</f>
        <v>14024000</v>
      </c>
      <c r="J20" s="52">
        <f t="shared" ref="J20:K20" si="16">SUM(J10:J18)</f>
        <v>206760000</v>
      </c>
      <c r="K20" s="52">
        <f t="shared" si="16"/>
        <v>2146000</v>
      </c>
      <c r="L20" s="52">
        <f>SUM(L10:L19)</f>
        <v>32940000</v>
      </c>
      <c r="M20" s="49">
        <f t="shared" si="4"/>
        <v>0.13538840937114674</v>
      </c>
      <c r="N20" s="53"/>
      <c r="O20" s="53"/>
      <c r="P20" s="53"/>
      <c r="Q20" s="53"/>
      <c r="R20" s="11"/>
      <c r="S20" s="11"/>
      <c r="T20" s="11"/>
      <c r="U20" s="50"/>
      <c r="V20" s="50"/>
      <c r="W20" s="50"/>
      <c r="X20" s="50"/>
      <c r="Y20" s="50"/>
    </row>
    <row r="21" spans="1:25" ht="15.6" x14ac:dyDescent="0.3">
      <c r="A21" s="7">
        <v>1</v>
      </c>
      <c r="B21" s="33" t="s">
        <v>310</v>
      </c>
      <c r="C21" s="7" t="s">
        <v>9</v>
      </c>
      <c r="D21" s="13">
        <v>15</v>
      </c>
      <c r="E21" s="13">
        <v>2480000</v>
      </c>
      <c r="F21" s="13">
        <f t="shared" ref="F21:F30" si="17">D21*E21</f>
        <v>37200000</v>
      </c>
      <c r="G21" s="26" t="s">
        <v>10</v>
      </c>
      <c r="H21" s="10"/>
      <c r="I21" s="9">
        <v>2260000</v>
      </c>
      <c r="J21" s="9">
        <f t="shared" ref="J21:J30" si="18">I21*D21</f>
        <v>33900000</v>
      </c>
      <c r="K21" s="9">
        <f t="shared" ref="K21:L21" si="19">E21-I21</f>
        <v>220000</v>
      </c>
      <c r="L21" s="9">
        <f t="shared" si="19"/>
        <v>3300000</v>
      </c>
      <c r="M21" s="16">
        <f t="shared" si="4"/>
        <v>8.8709677419354843E-2</v>
      </c>
      <c r="N21" s="23"/>
      <c r="O21" s="48" t="s">
        <v>287</v>
      </c>
      <c r="P21" s="26">
        <v>0</v>
      </c>
      <c r="Q21" s="49" t="e">
        <f t="shared" ref="Q21:Q25" si="20">P21/#REF!</f>
        <v>#REF!</v>
      </c>
      <c r="R21" s="10"/>
      <c r="S21" s="10"/>
      <c r="T21" s="10"/>
      <c r="U21" s="10"/>
      <c r="V21" s="10"/>
      <c r="W21" s="10"/>
      <c r="X21" s="10"/>
      <c r="Y21" s="10"/>
    </row>
    <row r="22" spans="1:25" ht="15.6" x14ac:dyDescent="0.3">
      <c r="A22" s="7">
        <f t="shared" ref="A22:A30" si="21">A21+1</f>
        <v>2</v>
      </c>
      <c r="B22" s="33" t="s">
        <v>193</v>
      </c>
      <c r="C22" s="7" t="s">
        <v>9</v>
      </c>
      <c r="D22" s="13">
        <v>15</v>
      </c>
      <c r="E22" s="13">
        <v>300000</v>
      </c>
      <c r="F22" s="13">
        <f t="shared" si="17"/>
        <v>4500000</v>
      </c>
      <c r="G22" s="26" t="s">
        <v>20</v>
      </c>
      <c r="H22" s="10"/>
      <c r="I22" s="9">
        <v>190000</v>
      </c>
      <c r="J22" s="9">
        <f t="shared" si="18"/>
        <v>2850000</v>
      </c>
      <c r="K22" s="9">
        <f t="shared" ref="K22:L22" si="22">E22-I22</f>
        <v>110000</v>
      </c>
      <c r="L22" s="9">
        <f t="shared" si="22"/>
        <v>1650000</v>
      </c>
      <c r="M22" s="16">
        <f t="shared" si="4"/>
        <v>0.36666666666666664</v>
      </c>
      <c r="N22" s="23"/>
      <c r="O22" s="48" t="s">
        <v>287</v>
      </c>
      <c r="P22" s="26">
        <v>3000000</v>
      </c>
      <c r="Q22" s="49" t="e">
        <f t="shared" si="20"/>
        <v>#REF!</v>
      </c>
      <c r="R22" s="10"/>
      <c r="S22" s="10"/>
      <c r="T22" s="10"/>
      <c r="U22" s="10"/>
      <c r="V22" s="10"/>
      <c r="W22" s="10"/>
      <c r="X22" s="10"/>
      <c r="Y22" s="10"/>
    </row>
    <row r="23" spans="1:25" ht="15.6" x14ac:dyDescent="0.3">
      <c r="A23" s="7">
        <f t="shared" si="21"/>
        <v>3</v>
      </c>
      <c r="B23" s="33" t="s">
        <v>288</v>
      </c>
      <c r="C23" s="7" t="s">
        <v>9</v>
      </c>
      <c r="D23" s="13">
        <v>15</v>
      </c>
      <c r="E23" s="13">
        <v>1850000</v>
      </c>
      <c r="F23" s="13">
        <f t="shared" si="17"/>
        <v>27750000</v>
      </c>
      <c r="G23" s="26" t="s">
        <v>10</v>
      </c>
      <c r="H23" s="10"/>
      <c r="I23" s="9">
        <v>1520000</v>
      </c>
      <c r="J23" s="9">
        <f t="shared" si="18"/>
        <v>22800000</v>
      </c>
      <c r="K23" s="9">
        <f t="shared" ref="K23:L23" si="23">E23-I23</f>
        <v>330000</v>
      </c>
      <c r="L23" s="9">
        <f t="shared" si="23"/>
        <v>4950000</v>
      </c>
      <c r="M23" s="16">
        <f t="shared" si="4"/>
        <v>0.17837837837837839</v>
      </c>
      <c r="N23" s="23"/>
      <c r="O23" s="48" t="s">
        <v>241</v>
      </c>
      <c r="P23" s="26">
        <v>2000000</v>
      </c>
      <c r="Q23" s="49" t="e">
        <f t="shared" si="20"/>
        <v>#REF!</v>
      </c>
      <c r="R23" s="10"/>
      <c r="S23" s="10"/>
      <c r="T23" s="10"/>
      <c r="U23" s="10"/>
      <c r="V23" s="10"/>
      <c r="W23" s="10"/>
      <c r="X23" s="10"/>
      <c r="Y23" s="10"/>
    </row>
    <row r="24" spans="1:25" ht="31.2" x14ac:dyDescent="0.3">
      <c r="A24" s="7">
        <f t="shared" si="21"/>
        <v>4</v>
      </c>
      <c r="B24" s="33" t="s">
        <v>14</v>
      </c>
      <c r="C24" s="7" t="s">
        <v>9</v>
      </c>
      <c r="D24" s="13">
        <v>15</v>
      </c>
      <c r="E24" s="13">
        <v>850000</v>
      </c>
      <c r="F24" s="13">
        <f t="shared" si="17"/>
        <v>12750000</v>
      </c>
      <c r="G24" s="26" t="s">
        <v>10</v>
      </c>
      <c r="H24" s="10"/>
      <c r="I24" s="9">
        <v>590000</v>
      </c>
      <c r="J24" s="9">
        <f t="shared" si="18"/>
        <v>8850000</v>
      </c>
      <c r="K24" s="9">
        <f t="shared" ref="K24:L24" si="24">E24-I24</f>
        <v>260000</v>
      </c>
      <c r="L24" s="9">
        <f t="shared" si="24"/>
        <v>3900000</v>
      </c>
      <c r="M24" s="16">
        <f t="shared" si="4"/>
        <v>0.30588235294117649</v>
      </c>
      <c r="N24" s="23"/>
      <c r="O24" s="48" t="s">
        <v>290</v>
      </c>
      <c r="P24" s="26">
        <v>0</v>
      </c>
      <c r="Q24" s="49" t="e">
        <f t="shared" si="20"/>
        <v>#REF!</v>
      </c>
      <c r="R24" s="10"/>
      <c r="S24" s="10"/>
      <c r="T24" s="10"/>
      <c r="U24" s="50"/>
      <c r="V24" s="50"/>
      <c r="W24" s="50"/>
      <c r="X24" s="50"/>
      <c r="Y24" s="50"/>
    </row>
    <row r="25" spans="1:25" ht="31.2" x14ac:dyDescent="0.3">
      <c r="A25" s="7">
        <f t="shared" si="21"/>
        <v>5</v>
      </c>
      <c r="B25" s="33" t="s">
        <v>102</v>
      </c>
      <c r="C25" s="7" t="s">
        <v>9</v>
      </c>
      <c r="D25" s="13">
        <v>15</v>
      </c>
      <c r="E25" s="13">
        <v>530000</v>
      </c>
      <c r="F25" s="13">
        <f t="shared" si="17"/>
        <v>7950000</v>
      </c>
      <c r="G25" s="26" t="s">
        <v>10</v>
      </c>
      <c r="H25" s="10"/>
      <c r="I25" s="9">
        <v>410000</v>
      </c>
      <c r="J25" s="9">
        <f t="shared" si="18"/>
        <v>6150000</v>
      </c>
      <c r="K25" s="9">
        <f t="shared" ref="K25:L25" si="25">E25-I25</f>
        <v>120000</v>
      </c>
      <c r="L25" s="9">
        <f t="shared" si="25"/>
        <v>1800000</v>
      </c>
      <c r="M25" s="16">
        <f t="shared" si="4"/>
        <v>0.22641509433962265</v>
      </c>
      <c r="N25" s="23"/>
      <c r="O25" s="48" t="s">
        <v>291</v>
      </c>
      <c r="P25" s="26">
        <f>SUM(P20:P24)</f>
        <v>5000000</v>
      </c>
      <c r="Q25" s="49" t="e">
        <f t="shared" si="20"/>
        <v>#REF!</v>
      </c>
      <c r="R25" s="10"/>
      <c r="S25" s="10"/>
      <c r="T25" s="10"/>
      <c r="U25" s="50"/>
      <c r="V25" s="50"/>
      <c r="W25" s="50"/>
      <c r="X25" s="50"/>
      <c r="Y25" s="50"/>
    </row>
    <row r="26" spans="1:25" ht="15.6" x14ac:dyDescent="0.3">
      <c r="A26" s="7">
        <f t="shared" si="21"/>
        <v>6</v>
      </c>
      <c r="B26" s="33" t="s">
        <v>312</v>
      </c>
      <c r="C26" s="7" t="s">
        <v>9</v>
      </c>
      <c r="D26" s="13">
        <v>15</v>
      </c>
      <c r="E26" s="13">
        <v>3450000</v>
      </c>
      <c r="F26" s="13">
        <f t="shared" si="17"/>
        <v>51750000</v>
      </c>
      <c r="G26" s="26" t="s">
        <v>20</v>
      </c>
      <c r="H26" s="10"/>
      <c r="I26" s="9">
        <v>3100000</v>
      </c>
      <c r="J26" s="9">
        <f t="shared" si="18"/>
        <v>46500000</v>
      </c>
      <c r="K26" s="9">
        <f t="shared" ref="K26:L26" si="26">E26-I26</f>
        <v>350000</v>
      </c>
      <c r="L26" s="9">
        <f t="shared" si="26"/>
        <v>5250000</v>
      </c>
      <c r="M26" s="16">
        <f t="shared" si="4"/>
        <v>0.10144927536231885</v>
      </c>
      <c r="N26" s="23"/>
      <c r="O26" s="48" t="s">
        <v>62</v>
      </c>
      <c r="P26" s="26">
        <f>L31-P25</f>
        <v>22990000</v>
      </c>
      <c r="Q26" s="49">
        <f>P26/F31</f>
        <v>0.11050228310502283</v>
      </c>
      <c r="R26" s="10"/>
      <c r="S26" s="10"/>
      <c r="T26" s="10"/>
      <c r="U26" s="50"/>
      <c r="V26" s="50"/>
      <c r="W26" s="50"/>
      <c r="X26" s="50"/>
      <c r="Y26" s="50"/>
    </row>
    <row r="27" spans="1:25" ht="31.2" x14ac:dyDescent="0.3">
      <c r="A27" s="7">
        <f t="shared" si="21"/>
        <v>7</v>
      </c>
      <c r="B27" s="33" t="s">
        <v>19</v>
      </c>
      <c r="C27" s="7" t="s">
        <v>9</v>
      </c>
      <c r="D27" s="13">
        <v>15</v>
      </c>
      <c r="E27" s="13">
        <v>3250000</v>
      </c>
      <c r="F27" s="13">
        <f t="shared" si="17"/>
        <v>48750000</v>
      </c>
      <c r="G27" s="26" t="s">
        <v>10</v>
      </c>
      <c r="H27" s="10"/>
      <c r="I27" s="9">
        <v>2950000</v>
      </c>
      <c r="J27" s="9">
        <f t="shared" si="18"/>
        <v>44250000</v>
      </c>
      <c r="K27" s="9">
        <f t="shared" ref="K27:L27" si="27">E27-I27</f>
        <v>300000</v>
      </c>
      <c r="L27" s="9">
        <f t="shared" si="27"/>
        <v>4500000</v>
      </c>
      <c r="M27" s="16">
        <f t="shared" si="4"/>
        <v>9.2307692307692313E-2</v>
      </c>
      <c r="N27" s="23"/>
      <c r="O27" s="23"/>
      <c r="P27" s="23"/>
      <c r="Q27" s="23"/>
      <c r="R27" s="10"/>
      <c r="S27" s="10"/>
      <c r="T27" s="10"/>
      <c r="U27" s="10"/>
      <c r="V27" s="10"/>
      <c r="W27" s="10"/>
      <c r="X27" s="10"/>
      <c r="Y27" s="10"/>
    </row>
    <row r="28" spans="1:25" ht="31.2" x14ac:dyDescent="0.3">
      <c r="A28" s="7">
        <f t="shared" si="21"/>
        <v>8</v>
      </c>
      <c r="B28" s="33" t="s">
        <v>245</v>
      </c>
      <c r="C28" s="7" t="s">
        <v>9</v>
      </c>
      <c r="D28" s="13">
        <v>15</v>
      </c>
      <c r="E28" s="13">
        <v>760000</v>
      </c>
      <c r="F28" s="13">
        <f t="shared" si="17"/>
        <v>11400000</v>
      </c>
      <c r="G28" s="26" t="s">
        <v>20</v>
      </c>
      <c r="H28" s="10"/>
      <c r="I28" s="9">
        <v>650000</v>
      </c>
      <c r="J28" s="9">
        <f t="shared" si="18"/>
        <v>9750000</v>
      </c>
      <c r="K28" s="9">
        <f t="shared" ref="K28:L28" si="28">E28-I28</f>
        <v>110000</v>
      </c>
      <c r="L28" s="9">
        <f t="shared" si="28"/>
        <v>1650000</v>
      </c>
      <c r="M28" s="16">
        <f t="shared" si="4"/>
        <v>0.14473684210526316</v>
      </c>
      <c r="N28" s="23"/>
      <c r="O28" s="23"/>
      <c r="P28" s="23"/>
      <c r="Q28" s="23"/>
      <c r="R28" s="10"/>
      <c r="S28" s="10"/>
      <c r="T28" s="10"/>
      <c r="U28" s="50"/>
      <c r="V28" s="50"/>
      <c r="W28" s="50"/>
      <c r="X28" s="50"/>
      <c r="Y28" s="50"/>
    </row>
    <row r="29" spans="1:25" ht="15.6" x14ac:dyDescent="0.3">
      <c r="A29" s="7">
        <f t="shared" si="21"/>
        <v>9</v>
      </c>
      <c r="B29" s="33" t="s">
        <v>21</v>
      </c>
      <c r="C29" s="7" t="s">
        <v>9</v>
      </c>
      <c r="D29" s="13">
        <v>15</v>
      </c>
      <c r="E29" s="13">
        <v>110000</v>
      </c>
      <c r="F29" s="13">
        <f t="shared" si="17"/>
        <v>1650000</v>
      </c>
      <c r="G29" s="26" t="s">
        <v>20</v>
      </c>
      <c r="H29" s="10"/>
      <c r="I29" s="9">
        <v>94000</v>
      </c>
      <c r="J29" s="9">
        <f t="shared" si="18"/>
        <v>1410000</v>
      </c>
      <c r="K29" s="9">
        <f t="shared" ref="K29:L29" si="29">E29-I29</f>
        <v>16000</v>
      </c>
      <c r="L29" s="9">
        <f t="shared" si="29"/>
        <v>240000</v>
      </c>
      <c r="M29" s="16">
        <f t="shared" si="4"/>
        <v>0.14545454545454545</v>
      </c>
      <c r="N29" s="23"/>
      <c r="O29" s="23"/>
      <c r="P29" s="23"/>
      <c r="Q29" s="23"/>
      <c r="R29" s="10"/>
      <c r="S29" s="10"/>
      <c r="T29" s="10"/>
      <c r="U29" s="50"/>
      <c r="V29" s="50"/>
      <c r="W29" s="50"/>
      <c r="X29" s="50"/>
      <c r="Y29" s="50"/>
    </row>
    <row r="30" spans="1:25" ht="15.6" x14ac:dyDescent="0.3">
      <c r="A30" s="7">
        <f t="shared" si="21"/>
        <v>10</v>
      </c>
      <c r="B30" s="33" t="s">
        <v>23</v>
      </c>
      <c r="C30" s="7" t="s">
        <v>9</v>
      </c>
      <c r="D30" s="13">
        <v>15</v>
      </c>
      <c r="E30" s="13">
        <v>290000</v>
      </c>
      <c r="F30" s="13">
        <f t="shared" si="17"/>
        <v>4350000</v>
      </c>
      <c r="G30" s="26" t="s">
        <v>20</v>
      </c>
      <c r="H30" s="10"/>
      <c r="I30" s="9">
        <v>240000</v>
      </c>
      <c r="J30" s="9">
        <f t="shared" si="18"/>
        <v>3600000</v>
      </c>
      <c r="K30" s="9">
        <f t="shared" ref="K30:L30" si="30">E30-I30</f>
        <v>50000</v>
      </c>
      <c r="L30" s="9">
        <f t="shared" si="30"/>
        <v>750000</v>
      </c>
      <c r="M30" s="16">
        <f t="shared" si="4"/>
        <v>0.17241379310344829</v>
      </c>
      <c r="N30" s="23"/>
      <c r="O30" s="23"/>
      <c r="P30" s="23"/>
      <c r="Q30" s="23"/>
      <c r="R30" s="10"/>
      <c r="S30" s="10"/>
      <c r="T30" s="10"/>
      <c r="U30" s="10"/>
      <c r="V30" s="10"/>
      <c r="W30" s="10"/>
      <c r="X30" s="10"/>
      <c r="Y30" s="10"/>
    </row>
    <row r="31" spans="1:25" ht="24.75" customHeight="1" x14ac:dyDescent="0.3">
      <c r="A31" s="135" t="s">
        <v>27</v>
      </c>
      <c r="B31" s="102"/>
      <c r="C31" s="103"/>
      <c r="D31" s="51"/>
      <c r="E31" s="51">
        <f t="shared" ref="E31:F31" si="31">SUM(E21:E30)</f>
        <v>13870000</v>
      </c>
      <c r="F31" s="51">
        <f t="shared" si="31"/>
        <v>208050000</v>
      </c>
      <c r="G31" s="52"/>
      <c r="H31" s="11"/>
      <c r="I31" s="52">
        <f>SUM(I21:I30)</f>
        <v>12004000</v>
      </c>
      <c r="J31" s="52">
        <f t="shared" ref="J31:K31" si="32">SUM(J21:J29)</f>
        <v>176460000</v>
      </c>
      <c r="K31" s="52">
        <f t="shared" si="32"/>
        <v>1816000</v>
      </c>
      <c r="L31" s="52">
        <f>SUM(L21:L30)</f>
        <v>27990000</v>
      </c>
      <c r="M31" s="49">
        <f t="shared" si="4"/>
        <v>0.13453496755587599</v>
      </c>
      <c r="N31" s="53"/>
      <c r="O31" s="53"/>
      <c r="P31" s="53"/>
      <c r="Q31" s="53"/>
      <c r="R31" s="11"/>
      <c r="S31" s="11"/>
      <c r="T31" s="11"/>
      <c r="U31" s="50"/>
      <c r="V31" s="50"/>
      <c r="W31" s="50"/>
      <c r="X31" s="50"/>
      <c r="Y31" s="50"/>
    </row>
    <row r="32" spans="1:25" ht="15.6" x14ac:dyDescent="0.25">
      <c r="A32" s="2"/>
      <c r="B32" s="2"/>
      <c r="C32" s="2"/>
      <c r="D32" s="2"/>
      <c r="E32" s="2"/>
      <c r="F32" s="2"/>
      <c r="G32" s="2"/>
      <c r="H32" s="1"/>
      <c r="I32" s="14"/>
      <c r="J32" s="14"/>
      <c r="N32" s="14"/>
      <c r="O32" s="14"/>
      <c r="P32" s="14"/>
      <c r="Q32" s="14"/>
      <c r="R32" s="1"/>
      <c r="S32" s="1"/>
      <c r="T32" s="1"/>
    </row>
    <row r="33" spans="1:20" ht="13.8" x14ac:dyDescent="0.25">
      <c r="A33" s="98" t="s">
        <v>39</v>
      </c>
      <c r="B33" s="95"/>
      <c r="C33" s="95"/>
      <c r="D33" s="95"/>
      <c r="E33" s="95"/>
      <c r="F33" s="95"/>
      <c r="G33" s="95"/>
      <c r="H33" s="1"/>
      <c r="I33" s="14"/>
      <c r="J33" s="14"/>
      <c r="N33" s="14"/>
      <c r="O33" s="14"/>
      <c r="P33" s="14"/>
      <c r="Q33" s="14"/>
      <c r="R33" s="1"/>
      <c r="S33" s="1"/>
      <c r="T33" s="1"/>
    </row>
    <row r="34" spans="1:20" ht="13.8" x14ac:dyDescent="0.25">
      <c r="A34" s="98" t="s">
        <v>40</v>
      </c>
      <c r="B34" s="95"/>
      <c r="C34" s="95"/>
      <c r="D34" s="95"/>
      <c r="E34" s="95"/>
      <c r="F34" s="95"/>
      <c r="G34" s="95"/>
      <c r="H34" s="1"/>
      <c r="I34" s="14"/>
      <c r="J34" s="14"/>
      <c r="N34" s="14"/>
      <c r="O34" s="14"/>
      <c r="P34" s="14"/>
      <c r="Q34" s="14"/>
      <c r="R34" s="1"/>
      <c r="S34" s="1"/>
      <c r="T34" s="1"/>
    </row>
    <row r="35" spans="1:20" ht="13.8" x14ac:dyDescent="0.25">
      <c r="A35" s="99" t="s">
        <v>313</v>
      </c>
      <c r="B35" s="95"/>
      <c r="C35" s="95"/>
      <c r="D35" s="95"/>
      <c r="E35" s="95"/>
      <c r="F35" s="95"/>
      <c r="G35" s="95"/>
      <c r="H35" s="1"/>
      <c r="I35" s="14"/>
      <c r="J35" s="14"/>
      <c r="N35" s="14"/>
      <c r="O35" s="14"/>
      <c r="P35" s="14"/>
      <c r="Q35" s="14"/>
      <c r="R35" s="1"/>
      <c r="S35" s="1"/>
      <c r="T35" s="1"/>
    </row>
    <row r="36" spans="1:20" ht="13.8" x14ac:dyDescent="0.25">
      <c r="A36" s="14"/>
      <c r="B36" s="14"/>
      <c r="C36" s="14"/>
      <c r="D36" s="14"/>
      <c r="E36" s="14"/>
      <c r="F36" s="14"/>
      <c r="G36" s="14"/>
      <c r="H36" s="1"/>
      <c r="I36" s="14"/>
      <c r="J36" s="14"/>
      <c r="N36" s="14"/>
      <c r="O36" s="14"/>
      <c r="P36" s="14"/>
      <c r="Q36" s="14"/>
      <c r="R36" s="1"/>
      <c r="S36" s="1"/>
      <c r="T36" s="1"/>
    </row>
    <row r="37" spans="1:20" ht="13.8" x14ac:dyDescent="0.25">
      <c r="A37" s="14"/>
      <c r="B37" s="14"/>
      <c r="C37" s="14"/>
      <c r="D37" s="14"/>
      <c r="E37" s="14"/>
      <c r="F37" s="14"/>
      <c r="G37" s="14"/>
      <c r="H37" s="1"/>
      <c r="I37" s="14"/>
      <c r="J37" s="14"/>
      <c r="K37" s="14"/>
      <c r="L37" s="14"/>
      <c r="M37" s="14"/>
      <c r="N37" s="14"/>
      <c r="O37" s="14"/>
      <c r="P37" s="14"/>
      <c r="Q37" s="14"/>
      <c r="R37" s="1"/>
      <c r="S37" s="1"/>
      <c r="T37" s="1"/>
    </row>
    <row r="38" spans="1:20" ht="13.8" x14ac:dyDescent="0.25">
      <c r="A38" s="14"/>
      <c r="B38" s="14"/>
      <c r="C38" s="14"/>
      <c r="D38" s="14"/>
      <c r="E38" s="14"/>
      <c r="F38" s="14"/>
      <c r="G38" s="14"/>
      <c r="H38" s="1"/>
      <c r="I38" s="14"/>
      <c r="J38" s="14"/>
      <c r="K38" s="14"/>
      <c r="L38" s="14"/>
      <c r="M38" s="14"/>
      <c r="N38" s="14"/>
      <c r="O38" s="14"/>
      <c r="P38" s="14"/>
      <c r="Q38" s="14"/>
      <c r="R38" s="1"/>
      <c r="S38" s="1"/>
      <c r="T38" s="1"/>
    </row>
    <row r="39" spans="1:20" ht="13.8" x14ac:dyDescent="0.25">
      <c r="A39" s="14"/>
      <c r="B39" s="14"/>
      <c r="C39" s="14"/>
      <c r="D39" s="14"/>
      <c r="E39" s="14"/>
      <c r="F39" s="14"/>
      <c r="G39" s="14"/>
      <c r="H39" s="1"/>
      <c r="I39" s="14"/>
      <c r="J39" s="14"/>
      <c r="K39" s="14"/>
      <c r="L39" s="14"/>
      <c r="M39" s="14"/>
      <c r="N39" s="14"/>
      <c r="O39" s="14"/>
      <c r="P39" s="14"/>
      <c r="Q39" s="14"/>
      <c r="R39" s="1"/>
      <c r="S39" s="1"/>
      <c r="T39" s="1"/>
    </row>
    <row r="40" spans="1:20" ht="13.8" x14ac:dyDescent="0.25">
      <c r="A40" s="14"/>
      <c r="B40" s="14"/>
      <c r="C40" s="14"/>
      <c r="D40" s="14"/>
      <c r="E40" s="14"/>
      <c r="F40" s="14"/>
      <c r="G40" s="14"/>
      <c r="H40" s="1"/>
      <c r="I40" s="14"/>
      <c r="J40" s="14"/>
      <c r="K40" s="14"/>
      <c r="L40" s="14"/>
      <c r="M40" s="14"/>
      <c r="N40" s="14"/>
      <c r="O40" s="14"/>
      <c r="P40" s="14"/>
      <c r="Q40" s="14"/>
      <c r="R40" s="1"/>
      <c r="S40" s="1"/>
      <c r="T40" s="1"/>
    </row>
    <row r="41" spans="1:20" ht="13.8" x14ac:dyDescent="0.25">
      <c r="A41" s="14"/>
      <c r="B41" s="14"/>
      <c r="C41" s="14"/>
      <c r="D41" s="14"/>
      <c r="E41" s="14"/>
      <c r="F41" s="14"/>
      <c r="G41" s="14"/>
      <c r="H41" s="1"/>
      <c r="I41" s="14"/>
      <c r="J41" s="14"/>
      <c r="K41" s="14"/>
      <c r="L41" s="14"/>
      <c r="M41" s="14"/>
      <c r="N41" s="14"/>
      <c r="O41" s="14"/>
      <c r="P41" s="14"/>
      <c r="Q41" s="14"/>
      <c r="R41" s="1"/>
      <c r="S41" s="1"/>
      <c r="T41" s="1"/>
    </row>
    <row r="42" spans="1:20" ht="13.8" x14ac:dyDescent="0.25">
      <c r="A42" s="14"/>
      <c r="B42" s="14"/>
      <c r="C42" s="14"/>
      <c r="D42" s="14"/>
      <c r="E42" s="14"/>
      <c r="F42" s="14"/>
      <c r="G42" s="14"/>
      <c r="H42" s="1"/>
      <c r="I42" s="14"/>
      <c r="J42" s="14"/>
      <c r="K42" s="14"/>
      <c r="L42" s="14"/>
      <c r="M42" s="14"/>
      <c r="N42" s="14"/>
      <c r="O42" s="14"/>
      <c r="P42" s="14"/>
      <c r="Q42" s="14"/>
      <c r="R42" s="1"/>
      <c r="S42" s="1"/>
      <c r="T42" s="1"/>
    </row>
    <row r="43" spans="1:20" ht="13.8" x14ac:dyDescent="0.25">
      <c r="A43" s="14"/>
      <c r="B43" s="14"/>
      <c r="C43" s="14"/>
      <c r="D43" s="14"/>
      <c r="E43" s="14"/>
      <c r="F43" s="14"/>
      <c r="G43" s="14"/>
      <c r="H43" s="1"/>
      <c r="I43" s="14"/>
      <c r="J43" s="14"/>
      <c r="K43" s="14"/>
      <c r="L43" s="14"/>
      <c r="M43" s="14"/>
      <c r="N43" s="14"/>
      <c r="O43" s="14"/>
      <c r="P43" s="14"/>
      <c r="Q43" s="14"/>
      <c r="R43" s="1"/>
      <c r="S43" s="1"/>
      <c r="T43" s="1"/>
    </row>
    <row r="44" spans="1:20" ht="13.8" x14ac:dyDescent="0.25">
      <c r="A44" s="14"/>
      <c r="B44" s="14"/>
      <c r="C44" s="14"/>
      <c r="D44" s="14"/>
      <c r="E44" s="14"/>
      <c r="F44" s="14"/>
      <c r="G44" s="14"/>
      <c r="H44" s="1"/>
      <c r="I44" s="14"/>
      <c r="J44" s="14"/>
      <c r="K44" s="14"/>
      <c r="L44" s="14"/>
      <c r="M44" s="14"/>
      <c r="N44" s="14"/>
      <c r="O44" s="14"/>
      <c r="P44" s="14"/>
      <c r="Q44" s="14"/>
      <c r="R44" s="1"/>
      <c r="S44" s="1"/>
      <c r="T44" s="1"/>
    </row>
    <row r="45" spans="1:20" ht="13.8" x14ac:dyDescent="0.25">
      <c r="A45" s="14"/>
      <c r="B45" s="14"/>
      <c r="C45" s="14"/>
      <c r="D45" s="14"/>
      <c r="E45" s="14"/>
      <c r="F45" s="14"/>
      <c r="G45" s="14"/>
      <c r="H45" s="1"/>
      <c r="I45" s="14"/>
      <c r="J45" s="14"/>
      <c r="K45" s="14"/>
      <c r="L45" s="14"/>
      <c r="M45" s="14"/>
      <c r="N45" s="14"/>
      <c r="O45" s="14"/>
      <c r="P45" s="14"/>
      <c r="Q45" s="14"/>
      <c r="R45" s="1"/>
      <c r="S45" s="1"/>
      <c r="T45" s="1"/>
    </row>
    <row r="46" spans="1:20" ht="13.8" x14ac:dyDescent="0.25">
      <c r="A46" s="14"/>
      <c r="B46" s="14"/>
      <c r="C46" s="14"/>
      <c r="D46" s="14"/>
      <c r="E46" s="14"/>
      <c r="F46" s="14"/>
      <c r="G46" s="14"/>
      <c r="H46" s="1"/>
      <c r="I46" s="14"/>
      <c r="J46" s="14"/>
      <c r="K46" s="14"/>
      <c r="L46" s="14"/>
      <c r="M46" s="14"/>
      <c r="N46" s="14"/>
      <c r="O46" s="14"/>
      <c r="P46" s="14"/>
      <c r="Q46" s="14"/>
      <c r="R46" s="1"/>
      <c r="S46" s="1"/>
      <c r="T46" s="1"/>
    </row>
    <row r="47" spans="1:20" ht="13.8" x14ac:dyDescent="0.25">
      <c r="A47" s="14"/>
      <c r="B47" s="14"/>
      <c r="C47" s="14"/>
      <c r="D47" s="14"/>
      <c r="E47" s="14"/>
      <c r="F47" s="14"/>
      <c r="G47" s="14"/>
      <c r="H47" s="1"/>
      <c r="I47" s="14"/>
      <c r="J47" s="14"/>
      <c r="K47" s="14"/>
      <c r="L47" s="14"/>
      <c r="M47" s="14"/>
      <c r="N47" s="14"/>
      <c r="O47" s="14"/>
      <c r="P47" s="14"/>
      <c r="Q47" s="14"/>
      <c r="R47" s="1"/>
      <c r="S47" s="1"/>
      <c r="T47" s="1"/>
    </row>
    <row r="48" spans="1:20" ht="13.8" x14ac:dyDescent="0.25">
      <c r="A48" s="14"/>
      <c r="B48" s="14"/>
      <c r="C48" s="14"/>
      <c r="D48" s="14"/>
      <c r="E48" s="14"/>
      <c r="F48" s="14"/>
      <c r="G48" s="14"/>
      <c r="H48" s="1"/>
      <c r="I48" s="14"/>
      <c r="J48" s="14"/>
      <c r="K48" s="14"/>
      <c r="L48" s="14"/>
      <c r="M48" s="14"/>
      <c r="N48" s="14"/>
      <c r="O48" s="14"/>
      <c r="P48" s="14"/>
      <c r="Q48" s="14"/>
      <c r="R48" s="1"/>
      <c r="S48" s="1"/>
      <c r="T48" s="1"/>
    </row>
    <row r="49" spans="1:20" ht="13.8" x14ac:dyDescent="0.25">
      <c r="A49" s="14"/>
      <c r="B49" s="14"/>
      <c r="C49" s="14"/>
      <c r="D49" s="14"/>
      <c r="E49" s="14"/>
      <c r="F49" s="14"/>
      <c r="G49" s="14"/>
      <c r="H49" s="1"/>
      <c r="I49" s="14"/>
      <c r="J49" s="14"/>
      <c r="K49" s="14"/>
      <c r="L49" s="14"/>
      <c r="M49" s="14"/>
      <c r="N49" s="14"/>
      <c r="O49" s="14"/>
      <c r="P49" s="14"/>
      <c r="Q49" s="14"/>
      <c r="R49" s="1"/>
      <c r="S49" s="1"/>
      <c r="T49" s="1"/>
    </row>
    <row r="50" spans="1:20" ht="13.8" x14ac:dyDescent="0.25">
      <c r="A50" s="14"/>
      <c r="B50" s="14"/>
      <c r="C50" s="14"/>
      <c r="D50" s="14"/>
      <c r="E50" s="14"/>
      <c r="F50" s="14"/>
      <c r="G50" s="14"/>
      <c r="H50" s="1"/>
      <c r="I50" s="14"/>
      <c r="J50" s="14"/>
      <c r="K50" s="14"/>
      <c r="L50" s="14"/>
      <c r="M50" s="14"/>
      <c r="N50" s="14"/>
      <c r="O50" s="14"/>
      <c r="P50" s="14"/>
      <c r="Q50" s="14"/>
      <c r="R50" s="1"/>
      <c r="S50" s="1"/>
      <c r="T50" s="1"/>
    </row>
    <row r="51" spans="1:20" ht="13.8" x14ac:dyDescent="0.25">
      <c r="A51" s="14"/>
      <c r="B51" s="14"/>
      <c r="C51" s="14"/>
      <c r="D51" s="14"/>
      <c r="E51" s="14"/>
      <c r="F51" s="14"/>
      <c r="G51" s="14"/>
      <c r="H51" s="1"/>
      <c r="I51" s="14"/>
      <c r="J51" s="14"/>
      <c r="K51" s="14"/>
      <c r="L51" s="14"/>
      <c r="M51" s="14"/>
      <c r="N51" s="14"/>
      <c r="O51" s="14"/>
      <c r="P51" s="14"/>
      <c r="Q51" s="14"/>
      <c r="R51" s="1"/>
      <c r="S51" s="1"/>
      <c r="T51" s="1"/>
    </row>
    <row r="52" spans="1:20" ht="13.8" x14ac:dyDescent="0.25">
      <c r="A52" s="14"/>
      <c r="B52" s="14"/>
      <c r="C52" s="14"/>
      <c r="D52" s="14"/>
      <c r="E52" s="14"/>
      <c r="F52" s="14"/>
      <c r="G52" s="14"/>
      <c r="H52" s="1"/>
      <c r="I52" s="14"/>
      <c r="J52" s="14"/>
      <c r="K52" s="14"/>
      <c r="L52" s="14"/>
      <c r="M52" s="14"/>
      <c r="N52" s="14"/>
      <c r="O52" s="14"/>
      <c r="P52" s="14"/>
      <c r="Q52" s="14"/>
      <c r="R52" s="1"/>
      <c r="S52" s="1"/>
      <c r="T52" s="1"/>
    </row>
    <row r="53" spans="1:20" ht="13.8" x14ac:dyDescent="0.25">
      <c r="A53" s="14"/>
      <c r="B53" s="14"/>
      <c r="C53" s="14"/>
      <c r="D53" s="14"/>
      <c r="E53" s="14"/>
      <c r="F53" s="14"/>
      <c r="G53" s="14"/>
      <c r="H53" s="1"/>
      <c r="I53" s="14"/>
      <c r="J53" s="14"/>
      <c r="K53" s="14"/>
      <c r="L53" s="14"/>
      <c r="M53" s="14"/>
      <c r="N53" s="14"/>
      <c r="O53" s="14"/>
      <c r="P53" s="14"/>
      <c r="Q53" s="14"/>
      <c r="R53" s="1"/>
      <c r="S53" s="1"/>
      <c r="T53" s="1"/>
    </row>
    <row r="54" spans="1:20" ht="13.8" x14ac:dyDescent="0.25">
      <c r="A54" s="14"/>
      <c r="B54" s="14"/>
      <c r="C54" s="14"/>
      <c r="D54" s="14"/>
      <c r="E54" s="14"/>
      <c r="F54" s="14"/>
      <c r="G54" s="14"/>
      <c r="H54" s="1"/>
      <c r="I54" s="14"/>
      <c r="J54" s="14"/>
      <c r="K54" s="14"/>
      <c r="L54" s="14"/>
      <c r="M54" s="14"/>
      <c r="N54" s="14"/>
      <c r="O54" s="14"/>
      <c r="P54" s="14"/>
      <c r="Q54" s="14"/>
      <c r="R54" s="1"/>
      <c r="S54" s="1"/>
      <c r="T54" s="1"/>
    </row>
    <row r="55" spans="1:20" ht="13.8" x14ac:dyDescent="0.25">
      <c r="A55" s="14"/>
      <c r="B55" s="14"/>
      <c r="C55" s="14"/>
      <c r="D55" s="14"/>
      <c r="E55" s="14"/>
      <c r="F55" s="14"/>
      <c r="G55" s="14"/>
      <c r="H55" s="1"/>
      <c r="I55" s="14"/>
      <c r="J55" s="14"/>
      <c r="K55" s="14"/>
      <c r="L55" s="14"/>
      <c r="M55" s="14"/>
      <c r="N55" s="14"/>
      <c r="O55" s="14"/>
      <c r="P55" s="14"/>
      <c r="Q55" s="14"/>
      <c r="R55" s="1"/>
      <c r="S55" s="1"/>
      <c r="T55" s="1"/>
    </row>
    <row r="56" spans="1:20" ht="13.8" x14ac:dyDescent="0.25">
      <c r="A56" s="14"/>
      <c r="B56" s="14"/>
      <c r="C56" s="14"/>
      <c r="D56" s="14"/>
      <c r="E56" s="14"/>
      <c r="F56" s="14"/>
      <c r="G56" s="14"/>
      <c r="H56" s="1"/>
      <c r="I56" s="14"/>
      <c r="J56" s="14"/>
      <c r="K56" s="14"/>
      <c r="L56" s="14"/>
      <c r="M56" s="14"/>
      <c r="N56" s="14"/>
      <c r="O56" s="14"/>
      <c r="P56" s="14"/>
      <c r="Q56" s="14"/>
      <c r="R56" s="1"/>
      <c r="S56" s="1"/>
      <c r="T56" s="1"/>
    </row>
    <row r="57" spans="1:20" ht="13.8" x14ac:dyDescent="0.25">
      <c r="A57" s="14"/>
      <c r="B57" s="14"/>
      <c r="C57" s="14"/>
      <c r="D57" s="14"/>
      <c r="E57" s="14"/>
      <c r="F57" s="14"/>
      <c r="G57" s="14"/>
      <c r="H57" s="1"/>
      <c r="I57" s="14"/>
      <c r="J57" s="14"/>
      <c r="K57" s="14"/>
      <c r="L57" s="14"/>
      <c r="M57" s="14"/>
      <c r="N57" s="14"/>
      <c r="O57" s="14"/>
      <c r="P57" s="14"/>
      <c r="Q57" s="14"/>
      <c r="R57" s="1"/>
      <c r="S57" s="1"/>
      <c r="T57" s="1"/>
    </row>
    <row r="58" spans="1:20" ht="13.8" x14ac:dyDescent="0.25">
      <c r="A58" s="14"/>
      <c r="B58" s="14"/>
      <c r="C58" s="14"/>
      <c r="D58" s="14"/>
      <c r="E58" s="14"/>
      <c r="F58" s="14"/>
      <c r="G58" s="14"/>
      <c r="H58" s="1"/>
      <c r="I58" s="14"/>
      <c r="J58" s="14"/>
      <c r="K58" s="14"/>
      <c r="L58" s="14"/>
      <c r="M58" s="14"/>
      <c r="N58" s="14"/>
      <c r="O58" s="14"/>
      <c r="P58" s="14"/>
      <c r="Q58" s="14"/>
      <c r="R58" s="1"/>
      <c r="S58" s="1"/>
      <c r="T58" s="1"/>
    </row>
    <row r="59" spans="1:20" ht="13.8" x14ac:dyDescent="0.25">
      <c r="A59" s="14"/>
      <c r="B59" s="14"/>
      <c r="C59" s="14"/>
      <c r="D59" s="14"/>
      <c r="E59" s="14"/>
      <c r="F59" s="14"/>
      <c r="G59" s="14"/>
      <c r="H59" s="1"/>
      <c r="I59" s="14"/>
      <c r="J59" s="14"/>
      <c r="K59" s="14"/>
      <c r="L59" s="14"/>
      <c r="M59" s="14"/>
      <c r="N59" s="14"/>
      <c r="O59" s="14"/>
      <c r="P59" s="14"/>
      <c r="Q59" s="14"/>
      <c r="R59" s="1"/>
      <c r="S59" s="1"/>
      <c r="T59" s="1"/>
    </row>
    <row r="60" spans="1:20" ht="13.8" x14ac:dyDescent="0.25">
      <c r="A60" s="14"/>
      <c r="B60" s="14"/>
      <c r="C60" s="14"/>
      <c r="D60" s="14"/>
      <c r="E60" s="14"/>
      <c r="F60" s="14"/>
      <c r="G60" s="14"/>
      <c r="H60" s="1"/>
      <c r="I60" s="14"/>
      <c r="J60" s="14"/>
      <c r="K60" s="14"/>
      <c r="L60" s="14"/>
      <c r="M60" s="14"/>
      <c r="N60" s="14"/>
      <c r="O60" s="14"/>
      <c r="P60" s="14"/>
      <c r="Q60" s="14"/>
      <c r="R60" s="1"/>
      <c r="S60" s="1"/>
      <c r="T60" s="1"/>
    </row>
    <row r="61" spans="1:20" ht="13.8" x14ac:dyDescent="0.25">
      <c r="A61" s="14"/>
      <c r="B61" s="14"/>
      <c r="C61" s="14"/>
      <c r="D61" s="14"/>
      <c r="E61" s="14"/>
      <c r="F61" s="14"/>
      <c r="G61" s="14"/>
      <c r="H61" s="1"/>
      <c r="I61" s="14"/>
      <c r="J61" s="14"/>
      <c r="K61" s="14"/>
      <c r="L61" s="14"/>
      <c r="M61" s="14"/>
      <c r="N61" s="14"/>
      <c r="O61" s="14"/>
      <c r="P61" s="14"/>
      <c r="Q61" s="14"/>
      <c r="R61" s="1"/>
      <c r="S61" s="1"/>
      <c r="T61" s="1"/>
    </row>
    <row r="62" spans="1:20" ht="13.8" x14ac:dyDescent="0.25">
      <c r="A62" s="14"/>
      <c r="B62" s="14"/>
      <c r="C62" s="14"/>
      <c r="D62" s="14"/>
      <c r="E62" s="14"/>
      <c r="F62" s="14"/>
      <c r="G62" s="14"/>
      <c r="H62" s="1"/>
      <c r="I62" s="14"/>
      <c r="J62" s="14"/>
      <c r="K62" s="14"/>
      <c r="L62" s="14"/>
      <c r="M62" s="14"/>
      <c r="N62" s="14"/>
      <c r="O62" s="14"/>
      <c r="P62" s="14"/>
      <c r="Q62" s="14"/>
      <c r="R62" s="1"/>
      <c r="S62" s="1"/>
      <c r="T62" s="1"/>
    </row>
    <row r="63" spans="1:20" ht="13.8" x14ac:dyDescent="0.25">
      <c r="A63" s="14"/>
      <c r="B63" s="14"/>
      <c r="C63" s="14"/>
      <c r="D63" s="14"/>
      <c r="E63" s="14"/>
      <c r="F63" s="14"/>
      <c r="G63" s="14"/>
      <c r="H63" s="1"/>
      <c r="I63" s="14"/>
      <c r="J63" s="14"/>
      <c r="K63" s="14"/>
      <c r="L63" s="14"/>
      <c r="M63" s="14"/>
      <c r="N63" s="14"/>
      <c r="O63" s="14"/>
      <c r="P63" s="14"/>
      <c r="Q63" s="14"/>
      <c r="R63" s="1"/>
      <c r="S63" s="1"/>
      <c r="T63" s="1"/>
    </row>
    <row r="64" spans="1:20" ht="13.8" x14ac:dyDescent="0.25">
      <c r="A64" s="14"/>
      <c r="B64" s="14"/>
      <c r="C64" s="14"/>
      <c r="D64" s="14"/>
      <c r="E64" s="14"/>
      <c r="F64" s="14"/>
      <c r="G64" s="14"/>
      <c r="H64" s="1"/>
      <c r="I64" s="14"/>
      <c r="J64" s="14"/>
      <c r="K64" s="14"/>
      <c r="L64" s="14"/>
      <c r="M64" s="14"/>
      <c r="N64" s="14"/>
      <c r="O64" s="14"/>
      <c r="P64" s="14"/>
      <c r="Q64" s="14"/>
      <c r="R64" s="1"/>
      <c r="S64" s="1"/>
      <c r="T64" s="1"/>
    </row>
    <row r="65" spans="1:20" ht="13.8" x14ac:dyDescent="0.25">
      <c r="A65" s="14"/>
      <c r="B65" s="14"/>
      <c r="C65" s="14"/>
      <c r="D65" s="14"/>
      <c r="E65" s="14"/>
      <c r="F65" s="14"/>
      <c r="G65" s="14"/>
      <c r="H65" s="1"/>
      <c r="I65" s="14"/>
      <c r="J65" s="14"/>
      <c r="K65" s="14"/>
      <c r="L65" s="14"/>
      <c r="M65" s="14"/>
      <c r="N65" s="14"/>
      <c r="O65" s="14"/>
      <c r="P65" s="14"/>
      <c r="Q65" s="14"/>
      <c r="R65" s="1"/>
      <c r="S65" s="1"/>
      <c r="T65" s="1"/>
    </row>
    <row r="66" spans="1:20" ht="13.8" x14ac:dyDescent="0.25">
      <c r="A66" s="14"/>
      <c r="B66" s="14"/>
      <c r="C66" s="14"/>
      <c r="D66" s="14"/>
      <c r="E66" s="14"/>
      <c r="F66" s="14"/>
      <c r="G66" s="14"/>
      <c r="H66" s="1"/>
      <c r="I66" s="14"/>
      <c r="J66" s="14"/>
      <c r="K66" s="14"/>
      <c r="L66" s="14"/>
      <c r="M66" s="14"/>
      <c r="N66" s="14"/>
      <c r="O66" s="14"/>
      <c r="P66" s="14"/>
      <c r="Q66" s="14"/>
      <c r="R66" s="1"/>
      <c r="S66" s="1"/>
      <c r="T66" s="1"/>
    </row>
    <row r="67" spans="1:20" ht="13.8" x14ac:dyDescent="0.25">
      <c r="A67" s="14"/>
      <c r="B67" s="14"/>
      <c r="C67" s="14"/>
      <c r="D67" s="14"/>
      <c r="E67" s="14"/>
      <c r="F67" s="14"/>
      <c r="G67" s="14"/>
      <c r="H67" s="1"/>
      <c r="I67" s="14"/>
      <c r="J67" s="14"/>
      <c r="K67" s="14"/>
      <c r="L67" s="14"/>
      <c r="M67" s="14"/>
      <c r="N67" s="14"/>
      <c r="O67" s="14"/>
      <c r="P67" s="14"/>
      <c r="Q67" s="14"/>
      <c r="R67" s="1"/>
      <c r="S67" s="1"/>
      <c r="T67" s="1"/>
    </row>
    <row r="68" spans="1:20" ht="13.8" x14ac:dyDescent="0.25">
      <c r="A68" s="14"/>
      <c r="B68" s="14"/>
      <c r="C68" s="14"/>
      <c r="D68" s="14"/>
      <c r="E68" s="14"/>
      <c r="F68" s="14"/>
      <c r="G68" s="14"/>
      <c r="H68" s="1"/>
      <c r="I68" s="14"/>
      <c r="J68" s="14"/>
      <c r="K68" s="14"/>
      <c r="L68" s="14"/>
      <c r="M68" s="14"/>
      <c r="N68" s="14"/>
      <c r="O68" s="14"/>
      <c r="P68" s="14"/>
      <c r="Q68" s="14"/>
      <c r="R68" s="1"/>
      <c r="S68" s="1"/>
      <c r="T68" s="1"/>
    </row>
    <row r="69" spans="1:20" ht="13.8" x14ac:dyDescent="0.25">
      <c r="A69" s="14"/>
      <c r="B69" s="14"/>
      <c r="C69" s="14"/>
      <c r="D69" s="14"/>
      <c r="E69" s="14"/>
      <c r="F69" s="14"/>
      <c r="G69" s="14"/>
      <c r="H69" s="1"/>
      <c r="I69" s="14"/>
      <c r="J69" s="14"/>
      <c r="K69" s="14"/>
      <c r="L69" s="14"/>
      <c r="M69" s="14"/>
      <c r="N69" s="14"/>
      <c r="O69" s="14"/>
      <c r="P69" s="14"/>
      <c r="Q69" s="14"/>
      <c r="R69" s="1"/>
      <c r="S69" s="1"/>
      <c r="T69" s="1"/>
    </row>
    <row r="70" spans="1:20" ht="13.8" x14ac:dyDescent="0.25">
      <c r="A70" s="14"/>
      <c r="B70" s="14"/>
      <c r="C70" s="14"/>
      <c r="D70" s="14"/>
      <c r="E70" s="14"/>
      <c r="F70" s="14"/>
      <c r="G70" s="14"/>
      <c r="H70" s="1"/>
      <c r="I70" s="14"/>
      <c r="J70" s="14"/>
      <c r="K70" s="14"/>
      <c r="L70" s="14"/>
      <c r="M70" s="14"/>
      <c r="N70" s="14"/>
      <c r="O70" s="14"/>
      <c r="P70" s="14"/>
      <c r="Q70" s="14"/>
      <c r="R70" s="1"/>
      <c r="S70" s="1"/>
      <c r="T70" s="1"/>
    </row>
    <row r="71" spans="1:20" ht="13.8" x14ac:dyDescent="0.25">
      <c r="A71" s="14"/>
      <c r="B71" s="14"/>
      <c r="C71" s="14"/>
      <c r="D71" s="14"/>
      <c r="E71" s="14"/>
      <c r="F71" s="14"/>
      <c r="G71" s="14"/>
      <c r="H71" s="1"/>
      <c r="I71" s="14"/>
      <c r="J71" s="14"/>
      <c r="K71" s="14"/>
      <c r="L71" s="14"/>
      <c r="M71" s="14"/>
      <c r="N71" s="14"/>
      <c r="O71" s="14"/>
      <c r="P71" s="14"/>
      <c r="Q71" s="14"/>
      <c r="R71" s="1"/>
      <c r="S71" s="1"/>
      <c r="T71" s="1"/>
    </row>
    <row r="72" spans="1:20" ht="13.8" x14ac:dyDescent="0.25">
      <c r="A72" s="14"/>
      <c r="B72" s="14"/>
      <c r="C72" s="14"/>
      <c r="D72" s="14"/>
      <c r="E72" s="14"/>
      <c r="F72" s="14"/>
      <c r="G72" s="14"/>
      <c r="H72" s="1"/>
      <c r="I72" s="14"/>
      <c r="J72" s="14"/>
      <c r="K72" s="14"/>
      <c r="L72" s="14"/>
      <c r="M72" s="14"/>
      <c r="N72" s="14"/>
      <c r="O72" s="14"/>
      <c r="P72" s="14"/>
      <c r="Q72" s="14"/>
      <c r="R72" s="1"/>
      <c r="S72" s="1"/>
      <c r="T72" s="1"/>
    </row>
    <row r="73" spans="1:20" ht="13.8" x14ac:dyDescent="0.25">
      <c r="A73" s="14"/>
      <c r="B73" s="14"/>
      <c r="C73" s="14"/>
      <c r="D73" s="14"/>
      <c r="E73" s="14"/>
      <c r="F73" s="14"/>
      <c r="G73" s="14"/>
      <c r="H73" s="1"/>
      <c r="I73" s="14"/>
      <c r="J73" s="14"/>
      <c r="K73" s="14"/>
      <c r="L73" s="14"/>
      <c r="M73" s="14"/>
      <c r="N73" s="14"/>
      <c r="O73" s="14"/>
      <c r="P73" s="14"/>
      <c r="Q73" s="14"/>
      <c r="R73" s="1"/>
      <c r="S73" s="1"/>
      <c r="T73" s="1"/>
    </row>
    <row r="74" spans="1:20" ht="13.8" x14ac:dyDescent="0.25">
      <c r="A74" s="14"/>
      <c r="B74" s="14"/>
      <c r="C74" s="14"/>
      <c r="D74" s="14"/>
      <c r="E74" s="14"/>
      <c r="F74" s="14"/>
      <c r="G74" s="14"/>
      <c r="H74" s="1"/>
      <c r="I74" s="14"/>
      <c r="J74" s="14"/>
      <c r="K74" s="14"/>
      <c r="L74" s="14"/>
      <c r="M74" s="14"/>
      <c r="N74" s="14"/>
      <c r="O74" s="14"/>
      <c r="P74" s="14"/>
      <c r="Q74" s="14"/>
      <c r="R74" s="1"/>
      <c r="S74" s="1"/>
      <c r="T74" s="1"/>
    </row>
    <row r="75" spans="1:20" ht="13.8" x14ac:dyDescent="0.25">
      <c r="A75" s="14"/>
      <c r="B75" s="14"/>
      <c r="C75" s="14"/>
      <c r="D75" s="14"/>
      <c r="E75" s="14"/>
      <c r="F75" s="14"/>
      <c r="G75" s="14"/>
      <c r="H75" s="1"/>
      <c r="I75" s="14"/>
      <c r="J75" s="14"/>
      <c r="K75" s="14"/>
      <c r="L75" s="14"/>
      <c r="M75" s="14"/>
      <c r="N75" s="14"/>
      <c r="O75" s="14"/>
      <c r="P75" s="14"/>
      <c r="Q75" s="14"/>
      <c r="R75" s="1"/>
      <c r="S75" s="1"/>
      <c r="T75" s="1"/>
    </row>
    <row r="76" spans="1:20" ht="13.8" x14ac:dyDescent="0.25">
      <c r="A76" s="14"/>
      <c r="B76" s="14"/>
      <c r="C76" s="14"/>
      <c r="D76" s="14"/>
      <c r="E76" s="14"/>
      <c r="F76" s="14"/>
      <c r="G76" s="14"/>
      <c r="H76" s="1"/>
      <c r="I76" s="14"/>
      <c r="J76" s="14"/>
      <c r="K76" s="14"/>
      <c r="L76" s="14"/>
      <c r="M76" s="14"/>
      <c r="N76" s="14"/>
      <c r="O76" s="14"/>
      <c r="P76" s="14"/>
      <c r="Q76" s="14"/>
      <c r="R76" s="1"/>
      <c r="S76" s="1"/>
      <c r="T76" s="1"/>
    </row>
    <row r="77" spans="1:20" ht="13.8" x14ac:dyDescent="0.25">
      <c r="A77" s="14"/>
      <c r="B77" s="14"/>
      <c r="C77" s="14"/>
      <c r="D77" s="14"/>
      <c r="E77" s="14"/>
      <c r="F77" s="14"/>
      <c r="G77" s="14"/>
      <c r="H77" s="1"/>
      <c r="I77" s="14"/>
      <c r="J77" s="14"/>
      <c r="K77" s="14"/>
      <c r="L77" s="14"/>
      <c r="M77" s="14"/>
      <c r="N77" s="14"/>
      <c r="O77" s="14"/>
      <c r="P77" s="14"/>
      <c r="Q77" s="14"/>
      <c r="R77" s="1"/>
      <c r="S77" s="1"/>
      <c r="T77" s="1"/>
    </row>
    <row r="78" spans="1:20" ht="13.8" x14ac:dyDescent="0.25">
      <c r="A78" s="14"/>
      <c r="B78" s="14"/>
      <c r="C78" s="14"/>
      <c r="D78" s="14"/>
      <c r="E78" s="14"/>
      <c r="F78" s="14"/>
      <c r="G78" s="14"/>
      <c r="H78" s="1"/>
      <c r="I78" s="14"/>
      <c r="J78" s="14"/>
      <c r="K78" s="14"/>
      <c r="L78" s="14"/>
      <c r="M78" s="14"/>
      <c r="N78" s="14"/>
      <c r="O78" s="14"/>
      <c r="P78" s="14"/>
      <c r="Q78" s="14"/>
      <c r="R78" s="1"/>
      <c r="S78" s="1"/>
      <c r="T78" s="1"/>
    </row>
    <row r="79" spans="1:20" ht="13.8" x14ac:dyDescent="0.25">
      <c r="A79" s="14"/>
      <c r="B79" s="14"/>
      <c r="C79" s="14"/>
      <c r="D79" s="14"/>
      <c r="E79" s="14"/>
      <c r="F79" s="14"/>
      <c r="G79" s="14"/>
      <c r="H79" s="1"/>
      <c r="I79" s="14"/>
      <c r="J79" s="14"/>
      <c r="K79" s="14"/>
      <c r="L79" s="14"/>
      <c r="M79" s="14"/>
      <c r="N79" s="14"/>
      <c r="O79" s="14"/>
      <c r="P79" s="14"/>
      <c r="Q79" s="14"/>
      <c r="R79" s="1"/>
      <c r="S79" s="1"/>
      <c r="T79" s="1"/>
    </row>
    <row r="80" spans="1:20" ht="13.8" x14ac:dyDescent="0.25">
      <c r="A80" s="14"/>
      <c r="B80" s="14"/>
      <c r="C80" s="14"/>
      <c r="D80" s="14"/>
      <c r="E80" s="14"/>
      <c r="F80" s="14"/>
      <c r="G80" s="14"/>
      <c r="H80" s="1"/>
      <c r="I80" s="14"/>
      <c r="J80" s="14"/>
      <c r="K80" s="14"/>
      <c r="L80" s="14"/>
      <c r="M80" s="14"/>
      <c r="N80" s="14"/>
      <c r="O80" s="14"/>
      <c r="P80" s="14"/>
      <c r="Q80" s="14"/>
      <c r="R80" s="1"/>
      <c r="S80" s="1"/>
      <c r="T80" s="1"/>
    </row>
    <row r="81" spans="1:20" ht="13.8" x14ac:dyDescent="0.25">
      <c r="A81" s="14"/>
      <c r="B81" s="14"/>
      <c r="C81" s="14"/>
      <c r="D81" s="14"/>
      <c r="E81" s="14"/>
      <c r="F81" s="14"/>
      <c r="G81" s="14"/>
      <c r="H81" s="1"/>
      <c r="I81" s="14"/>
      <c r="J81" s="14"/>
      <c r="K81" s="14"/>
      <c r="L81" s="14"/>
      <c r="M81" s="14"/>
      <c r="N81" s="14"/>
      <c r="O81" s="14"/>
      <c r="P81" s="14"/>
      <c r="Q81" s="14"/>
      <c r="R81" s="1"/>
      <c r="S81" s="1"/>
      <c r="T81" s="1"/>
    </row>
    <row r="82" spans="1:20" ht="13.8" x14ac:dyDescent="0.25">
      <c r="A82" s="14"/>
      <c r="B82" s="14"/>
      <c r="C82" s="14"/>
      <c r="D82" s="14"/>
      <c r="E82" s="14"/>
      <c r="F82" s="14"/>
      <c r="G82" s="14"/>
      <c r="H82" s="1"/>
      <c r="I82" s="14"/>
      <c r="J82" s="14"/>
      <c r="K82" s="14"/>
      <c r="L82" s="14"/>
      <c r="M82" s="14"/>
      <c r="N82" s="14"/>
      <c r="O82" s="14"/>
      <c r="P82" s="14"/>
      <c r="Q82" s="14"/>
      <c r="R82" s="1"/>
      <c r="S82" s="1"/>
      <c r="T82" s="1"/>
    </row>
    <row r="83" spans="1:20" ht="13.8" x14ac:dyDescent="0.25">
      <c r="A83" s="14"/>
      <c r="B83" s="14"/>
      <c r="C83" s="14"/>
      <c r="D83" s="14"/>
      <c r="E83" s="14"/>
      <c r="F83" s="14"/>
      <c r="G83" s="14"/>
      <c r="H83" s="1"/>
      <c r="I83" s="14"/>
      <c r="J83" s="14"/>
      <c r="K83" s="14"/>
      <c r="L83" s="14"/>
      <c r="M83" s="14"/>
      <c r="N83" s="14"/>
      <c r="O83" s="14"/>
      <c r="P83" s="14"/>
      <c r="Q83" s="14"/>
      <c r="R83" s="1"/>
      <c r="S83" s="1"/>
      <c r="T83" s="1"/>
    </row>
    <row r="84" spans="1:20" ht="13.8" x14ac:dyDescent="0.25">
      <c r="A84" s="14"/>
      <c r="B84" s="14"/>
      <c r="C84" s="14"/>
      <c r="D84" s="14"/>
      <c r="E84" s="14"/>
      <c r="F84" s="14"/>
      <c r="G84" s="14"/>
      <c r="H84" s="1"/>
      <c r="I84" s="14"/>
      <c r="J84" s="14"/>
      <c r="K84" s="14"/>
      <c r="L84" s="14"/>
      <c r="M84" s="14"/>
      <c r="N84" s="14"/>
      <c r="O84" s="14"/>
      <c r="P84" s="14"/>
      <c r="Q84" s="14"/>
      <c r="R84" s="1"/>
      <c r="S84" s="1"/>
      <c r="T84" s="1"/>
    </row>
    <row r="85" spans="1:20" ht="13.8" x14ac:dyDescent="0.25">
      <c r="A85" s="14"/>
      <c r="B85" s="14"/>
      <c r="C85" s="14"/>
      <c r="D85" s="14"/>
      <c r="E85" s="14"/>
      <c r="F85" s="14"/>
      <c r="G85" s="14"/>
      <c r="H85" s="1"/>
      <c r="I85" s="14"/>
      <c r="J85" s="14"/>
      <c r="K85" s="14"/>
      <c r="L85" s="14"/>
      <c r="M85" s="14"/>
      <c r="N85" s="14"/>
      <c r="O85" s="14"/>
      <c r="P85" s="14"/>
      <c r="Q85" s="14"/>
      <c r="R85" s="1"/>
      <c r="S85" s="1"/>
      <c r="T85" s="1"/>
    </row>
    <row r="86" spans="1:20" ht="13.8" x14ac:dyDescent="0.25">
      <c r="A86" s="14"/>
      <c r="B86" s="14"/>
      <c r="C86" s="14"/>
      <c r="D86" s="14"/>
      <c r="E86" s="14"/>
      <c r="F86" s="14"/>
      <c r="G86" s="14"/>
      <c r="H86" s="1"/>
      <c r="I86" s="14"/>
      <c r="J86" s="14"/>
      <c r="K86" s="14"/>
      <c r="L86" s="14"/>
      <c r="M86" s="14"/>
      <c r="N86" s="14"/>
      <c r="O86" s="14"/>
      <c r="P86" s="14"/>
      <c r="Q86" s="14"/>
      <c r="R86" s="1"/>
      <c r="S86" s="1"/>
      <c r="T86" s="1"/>
    </row>
    <row r="87" spans="1:20" ht="13.8" x14ac:dyDescent="0.25">
      <c r="A87" s="14"/>
      <c r="B87" s="14"/>
      <c r="C87" s="14"/>
      <c r="D87" s="14"/>
      <c r="E87" s="14"/>
      <c r="F87" s="14"/>
      <c r="G87" s="14"/>
      <c r="H87" s="1"/>
      <c r="I87" s="14"/>
      <c r="J87" s="14"/>
      <c r="K87" s="14"/>
      <c r="L87" s="14"/>
      <c r="M87" s="14"/>
      <c r="N87" s="14"/>
      <c r="O87" s="14"/>
      <c r="P87" s="14"/>
      <c r="Q87" s="14"/>
      <c r="R87" s="1"/>
      <c r="S87" s="1"/>
      <c r="T87" s="1"/>
    </row>
    <row r="88" spans="1:20" ht="13.8" x14ac:dyDescent="0.25">
      <c r="A88" s="14"/>
      <c r="B88" s="14"/>
      <c r="C88" s="14"/>
      <c r="D88" s="14"/>
      <c r="E88" s="14"/>
      <c r="F88" s="14"/>
      <c r="G88" s="14"/>
      <c r="H88" s="1"/>
      <c r="I88" s="14"/>
      <c r="J88" s="14"/>
      <c r="K88" s="14"/>
      <c r="L88" s="14"/>
      <c r="M88" s="14"/>
      <c r="N88" s="14"/>
      <c r="O88" s="14"/>
      <c r="P88" s="14"/>
      <c r="Q88" s="14"/>
      <c r="R88" s="1"/>
      <c r="S88" s="1"/>
      <c r="T88" s="1"/>
    </row>
    <row r="89" spans="1:20" ht="13.8" x14ac:dyDescent="0.25">
      <c r="A89" s="14"/>
      <c r="B89" s="14"/>
      <c r="C89" s="14"/>
      <c r="D89" s="14"/>
      <c r="E89" s="14"/>
      <c r="F89" s="14"/>
      <c r="G89" s="14"/>
      <c r="H89" s="1"/>
      <c r="I89" s="14"/>
      <c r="J89" s="14"/>
      <c r="K89" s="14"/>
      <c r="L89" s="14"/>
      <c r="M89" s="14"/>
      <c r="N89" s="14"/>
      <c r="O89" s="14"/>
      <c r="P89" s="14"/>
      <c r="Q89" s="14"/>
      <c r="R89" s="1"/>
      <c r="S89" s="1"/>
      <c r="T89" s="1"/>
    </row>
    <row r="90" spans="1:20" ht="13.8" x14ac:dyDescent="0.25">
      <c r="A90" s="14"/>
      <c r="B90" s="14"/>
      <c r="C90" s="14"/>
      <c r="D90" s="14"/>
      <c r="E90" s="14"/>
      <c r="F90" s="14"/>
      <c r="G90" s="14"/>
      <c r="H90" s="1"/>
      <c r="I90" s="14"/>
      <c r="J90" s="14"/>
      <c r="K90" s="14"/>
      <c r="L90" s="14"/>
      <c r="M90" s="14"/>
      <c r="N90" s="14"/>
      <c r="O90" s="14"/>
      <c r="P90" s="14"/>
      <c r="Q90" s="14"/>
      <c r="R90" s="1"/>
      <c r="S90" s="1"/>
      <c r="T90" s="1"/>
    </row>
    <row r="91" spans="1:20" ht="13.8" x14ac:dyDescent="0.25">
      <c r="A91" s="14"/>
      <c r="B91" s="14"/>
      <c r="C91" s="14"/>
      <c r="D91" s="14"/>
      <c r="E91" s="14"/>
      <c r="F91" s="14"/>
      <c r="G91" s="14"/>
      <c r="H91" s="1"/>
      <c r="I91" s="14"/>
      <c r="J91" s="14"/>
      <c r="K91" s="14"/>
      <c r="L91" s="14"/>
      <c r="M91" s="14"/>
      <c r="N91" s="14"/>
      <c r="O91" s="14"/>
      <c r="P91" s="14"/>
      <c r="Q91" s="14"/>
      <c r="R91" s="1"/>
      <c r="S91" s="1"/>
      <c r="T91" s="1"/>
    </row>
    <row r="92" spans="1:20" ht="13.8" x14ac:dyDescent="0.25">
      <c r="A92" s="14"/>
      <c r="B92" s="14"/>
      <c r="C92" s="14"/>
      <c r="D92" s="14"/>
      <c r="E92" s="14"/>
      <c r="F92" s="14"/>
      <c r="G92" s="14"/>
      <c r="H92" s="1"/>
      <c r="I92" s="14"/>
      <c r="J92" s="14"/>
      <c r="K92" s="14"/>
      <c r="L92" s="14"/>
      <c r="M92" s="14"/>
      <c r="N92" s="14"/>
      <c r="O92" s="14"/>
      <c r="P92" s="14"/>
      <c r="Q92" s="14"/>
      <c r="R92" s="1"/>
      <c r="S92" s="1"/>
      <c r="T92" s="1"/>
    </row>
    <row r="93" spans="1:20" ht="13.8" x14ac:dyDescent="0.25">
      <c r="A93" s="14"/>
      <c r="B93" s="14"/>
      <c r="C93" s="14"/>
      <c r="D93" s="14"/>
      <c r="E93" s="14"/>
      <c r="F93" s="14"/>
      <c r="G93" s="14"/>
      <c r="H93" s="1"/>
      <c r="I93" s="14"/>
      <c r="J93" s="14"/>
      <c r="K93" s="14"/>
      <c r="L93" s="14"/>
      <c r="M93" s="14"/>
      <c r="N93" s="14"/>
      <c r="O93" s="14"/>
      <c r="P93" s="14"/>
      <c r="Q93" s="14"/>
      <c r="R93" s="1"/>
      <c r="S93" s="1"/>
      <c r="T93" s="1"/>
    </row>
    <row r="94" spans="1:20" ht="13.8" x14ac:dyDescent="0.25">
      <c r="A94" s="14"/>
      <c r="B94" s="14"/>
      <c r="C94" s="14"/>
      <c r="D94" s="14"/>
      <c r="E94" s="14"/>
      <c r="F94" s="14"/>
      <c r="G94" s="14"/>
      <c r="H94" s="1"/>
      <c r="I94" s="14"/>
      <c r="J94" s="14"/>
      <c r="K94" s="14"/>
      <c r="L94" s="14"/>
      <c r="M94" s="14"/>
      <c r="N94" s="14"/>
      <c r="O94" s="14"/>
      <c r="P94" s="14"/>
      <c r="Q94" s="14"/>
      <c r="R94" s="1"/>
      <c r="S94" s="1"/>
      <c r="T94" s="1"/>
    </row>
    <row r="95" spans="1:20" ht="13.8" x14ac:dyDescent="0.25">
      <c r="A95" s="14"/>
      <c r="B95" s="14"/>
      <c r="C95" s="14"/>
      <c r="D95" s="14"/>
      <c r="E95" s="14"/>
      <c r="F95" s="14"/>
      <c r="G95" s="14"/>
      <c r="H95" s="1"/>
      <c r="I95" s="14"/>
      <c r="J95" s="14"/>
      <c r="K95" s="14"/>
      <c r="L95" s="14"/>
      <c r="M95" s="14"/>
      <c r="N95" s="14"/>
      <c r="O95" s="14"/>
      <c r="P95" s="14"/>
      <c r="Q95" s="14"/>
      <c r="R95" s="1"/>
      <c r="S95" s="1"/>
      <c r="T95" s="1"/>
    </row>
    <row r="96" spans="1:20" ht="13.8" x14ac:dyDescent="0.25">
      <c r="A96" s="14"/>
      <c r="B96" s="14"/>
      <c r="C96" s="14"/>
      <c r="D96" s="14"/>
      <c r="E96" s="14"/>
      <c r="F96" s="14"/>
      <c r="G96" s="14"/>
      <c r="H96" s="1"/>
      <c r="I96" s="14"/>
      <c r="J96" s="14"/>
      <c r="K96" s="14"/>
      <c r="L96" s="14"/>
      <c r="M96" s="14"/>
      <c r="N96" s="14"/>
      <c r="O96" s="14"/>
      <c r="P96" s="14"/>
      <c r="Q96" s="14"/>
      <c r="R96" s="1"/>
      <c r="S96" s="1"/>
      <c r="T96" s="1"/>
    </row>
    <row r="97" spans="1:20" ht="13.8" x14ac:dyDescent="0.25">
      <c r="A97" s="14"/>
      <c r="B97" s="14"/>
      <c r="C97" s="14"/>
      <c r="D97" s="14"/>
      <c r="E97" s="14"/>
      <c r="F97" s="14"/>
      <c r="G97" s="14"/>
      <c r="H97" s="1"/>
      <c r="I97" s="14"/>
      <c r="J97" s="14"/>
      <c r="K97" s="14"/>
      <c r="L97" s="14"/>
      <c r="M97" s="14"/>
      <c r="N97" s="14"/>
      <c r="O97" s="14"/>
      <c r="P97" s="14"/>
      <c r="Q97" s="14"/>
      <c r="R97" s="1"/>
      <c r="S97" s="1"/>
      <c r="T97" s="1"/>
    </row>
    <row r="98" spans="1:20" ht="13.8" x14ac:dyDescent="0.25">
      <c r="A98" s="14"/>
      <c r="B98" s="14"/>
      <c r="C98" s="14"/>
      <c r="D98" s="14"/>
      <c r="E98" s="14"/>
      <c r="F98" s="14"/>
      <c r="G98" s="14"/>
      <c r="H98" s="1"/>
      <c r="I98" s="14"/>
      <c r="J98" s="14"/>
      <c r="K98" s="14"/>
      <c r="L98" s="14"/>
      <c r="M98" s="14"/>
      <c r="N98" s="14"/>
      <c r="O98" s="14"/>
      <c r="P98" s="14"/>
      <c r="Q98" s="14"/>
      <c r="R98" s="1"/>
      <c r="S98" s="1"/>
      <c r="T98" s="1"/>
    </row>
    <row r="99" spans="1:20" ht="13.8" x14ac:dyDescent="0.25">
      <c r="A99" s="14"/>
      <c r="B99" s="14"/>
      <c r="C99" s="14"/>
      <c r="D99" s="14"/>
      <c r="E99" s="14"/>
      <c r="F99" s="14"/>
      <c r="G99" s="14"/>
      <c r="H99" s="1"/>
      <c r="I99" s="14"/>
      <c r="J99" s="14"/>
      <c r="K99" s="14"/>
      <c r="L99" s="14"/>
      <c r="M99" s="14"/>
      <c r="N99" s="14"/>
      <c r="O99" s="14"/>
      <c r="P99" s="14"/>
      <c r="Q99" s="14"/>
      <c r="R99" s="1"/>
      <c r="S99" s="1"/>
      <c r="T99" s="1"/>
    </row>
    <row r="100" spans="1:20" ht="13.8" x14ac:dyDescent="0.25">
      <c r="A100" s="14"/>
      <c r="B100" s="14"/>
      <c r="C100" s="14"/>
      <c r="D100" s="14"/>
      <c r="E100" s="14"/>
      <c r="F100" s="14"/>
      <c r="G100" s="14"/>
      <c r="H100" s="1"/>
      <c r="I100" s="14"/>
      <c r="J100" s="14"/>
      <c r="K100" s="14"/>
      <c r="L100" s="14"/>
      <c r="M100" s="14"/>
      <c r="N100" s="14"/>
      <c r="O100" s="14"/>
      <c r="P100" s="14"/>
      <c r="Q100" s="14"/>
      <c r="R100" s="1"/>
      <c r="S100" s="1"/>
      <c r="T100" s="1"/>
    </row>
    <row r="101" spans="1:20" ht="13.8" x14ac:dyDescent="0.25">
      <c r="A101" s="14"/>
      <c r="B101" s="14"/>
      <c r="C101" s="14"/>
      <c r="D101" s="14"/>
      <c r="E101" s="14"/>
      <c r="F101" s="14"/>
      <c r="G101" s="14"/>
      <c r="H101" s="1"/>
      <c r="I101" s="14"/>
      <c r="J101" s="14"/>
      <c r="K101" s="14"/>
      <c r="L101" s="14"/>
      <c r="M101" s="14"/>
      <c r="N101" s="14"/>
      <c r="O101" s="14"/>
      <c r="P101" s="14"/>
      <c r="Q101" s="14"/>
      <c r="R101" s="1"/>
      <c r="S101" s="1"/>
      <c r="T101" s="1"/>
    </row>
    <row r="102" spans="1:20" ht="13.8" x14ac:dyDescent="0.25">
      <c r="A102" s="14"/>
      <c r="B102" s="14"/>
      <c r="C102" s="14"/>
      <c r="D102" s="14"/>
      <c r="E102" s="14"/>
      <c r="F102" s="14"/>
      <c r="G102" s="14"/>
      <c r="H102" s="1"/>
      <c r="I102" s="14"/>
      <c r="J102" s="14"/>
      <c r="K102" s="14"/>
      <c r="L102" s="14"/>
      <c r="M102" s="14"/>
      <c r="N102" s="14"/>
      <c r="O102" s="14"/>
      <c r="P102" s="14"/>
      <c r="Q102" s="14"/>
      <c r="R102" s="1"/>
      <c r="S102" s="1"/>
      <c r="T102" s="1"/>
    </row>
    <row r="103" spans="1:20" ht="13.8" x14ac:dyDescent="0.25">
      <c r="A103" s="14"/>
      <c r="B103" s="14"/>
      <c r="C103" s="14"/>
      <c r="D103" s="14"/>
      <c r="E103" s="14"/>
      <c r="F103" s="14"/>
      <c r="G103" s="14"/>
      <c r="H103" s="1"/>
      <c r="I103" s="14"/>
      <c r="J103" s="14"/>
      <c r="K103" s="14"/>
      <c r="L103" s="14"/>
      <c r="M103" s="14"/>
      <c r="N103" s="14"/>
      <c r="O103" s="14"/>
      <c r="P103" s="14"/>
      <c r="Q103" s="14"/>
      <c r="R103" s="1"/>
      <c r="S103" s="1"/>
      <c r="T103" s="1"/>
    </row>
    <row r="104" spans="1:20" ht="13.8" x14ac:dyDescent="0.25">
      <c r="A104" s="14"/>
      <c r="B104" s="14"/>
      <c r="C104" s="14"/>
      <c r="D104" s="14"/>
      <c r="E104" s="14"/>
      <c r="F104" s="14"/>
      <c r="G104" s="14"/>
      <c r="H104" s="1"/>
      <c r="I104" s="14"/>
      <c r="J104" s="14"/>
      <c r="K104" s="14"/>
      <c r="L104" s="14"/>
      <c r="M104" s="14"/>
      <c r="N104" s="14"/>
      <c r="O104" s="14"/>
      <c r="P104" s="14"/>
      <c r="Q104" s="14"/>
      <c r="R104" s="1"/>
      <c r="S104" s="1"/>
      <c r="T104" s="1"/>
    </row>
    <row r="105" spans="1:20" ht="13.8" x14ac:dyDescent="0.25">
      <c r="A105" s="14"/>
      <c r="B105" s="14"/>
      <c r="C105" s="14"/>
      <c r="D105" s="14"/>
      <c r="E105" s="14"/>
      <c r="F105" s="14"/>
      <c r="G105" s="14"/>
      <c r="H105" s="1"/>
      <c r="I105" s="14"/>
      <c r="J105" s="14"/>
      <c r="K105" s="14"/>
      <c r="L105" s="14"/>
      <c r="M105" s="14"/>
      <c r="N105" s="14"/>
      <c r="O105" s="14"/>
      <c r="P105" s="14"/>
      <c r="Q105" s="14"/>
      <c r="R105" s="1"/>
      <c r="S105" s="1"/>
      <c r="T105" s="1"/>
    </row>
    <row r="106" spans="1:20" ht="13.8" x14ac:dyDescent="0.25">
      <c r="A106" s="14"/>
      <c r="B106" s="14"/>
      <c r="C106" s="14"/>
      <c r="D106" s="14"/>
      <c r="E106" s="14"/>
      <c r="F106" s="14"/>
      <c r="G106" s="14"/>
      <c r="H106" s="1"/>
      <c r="I106" s="14"/>
      <c r="J106" s="14"/>
      <c r="K106" s="14"/>
      <c r="L106" s="14"/>
      <c r="M106" s="14"/>
      <c r="N106" s="14"/>
      <c r="O106" s="14"/>
      <c r="P106" s="14"/>
      <c r="Q106" s="14"/>
      <c r="R106" s="1"/>
      <c r="S106" s="1"/>
      <c r="T106" s="1"/>
    </row>
    <row r="107" spans="1:20" ht="13.8" x14ac:dyDescent="0.25">
      <c r="A107" s="14"/>
      <c r="B107" s="14"/>
      <c r="C107" s="14"/>
      <c r="D107" s="14"/>
      <c r="E107" s="14"/>
      <c r="F107" s="14"/>
      <c r="G107" s="14"/>
      <c r="H107" s="1"/>
      <c r="I107" s="14"/>
      <c r="J107" s="14"/>
      <c r="K107" s="14"/>
      <c r="L107" s="14"/>
      <c r="M107" s="14"/>
      <c r="N107" s="14"/>
      <c r="O107" s="14"/>
      <c r="P107" s="14"/>
      <c r="Q107" s="14"/>
      <c r="R107" s="1"/>
      <c r="S107" s="1"/>
      <c r="T107" s="1"/>
    </row>
    <row r="108" spans="1:20" ht="13.8" x14ac:dyDescent="0.25">
      <c r="A108" s="14"/>
      <c r="B108" s="14"/>
      <c r="C108" s="14"/>
      <c r="D108" s="14"/>
      <c r="E108" s="14"/>
      <c r="F108" s="14"/>
      <c r="G108" s="14"/>
      <c r="H108" s="1"/>
      <c r="I108" s="14"/>
      <c r="J108" s="14"/>
      <c r="K108" s="14"/>
      <c r="L108" s="14"/>
      <c r="M108" s="14"/>
      <c r="N108" s="14"/>
      <c r="O108" s="14"/>
      <c r="P108" s="14"/>
      <c r="Q108" s="14"/>
      <c r="R108" s="1"/>
      <c r="S108" s="1"/>
      <c r="T108" s="1"/>
    </row>
    <row r="109" spans="1:20" ht="13.8" x14ac:dyDescent="0.25">
      <c r="A109" s="14"/>
      <c r="B109" s="14"/>
      <c r="C109" s="14"/>
      <c r="D109" s="14"/>
      <c r="E109" s="14"/>
      <c r="F109" s="14"/>
      <c r="G109" s="14"/>
      <c r="H109" s="1"/>
      <c r="I109" s="14"/>
      <c r="J109" s="14"/>
      <c r="K109" s="14"/>
      <c r="L109" s="14"/>
      <c r="M109" s="14"/>
      <c r="N109" s="14"/>
      <c r="O109" s="14"/>
      <c r="P109" s="14"/>
      <c r="Q109" s="14"/>
      <c r="R109" s="1"/>
      <c r="S109" s="1"/>
      <c r="T109" s="1"/>
    </row>
    <row r="110" spans="1:20" ht="13.8" x14ac:dyDescent="0.25">
      <c r="A110" s="14"/>
      <c r="B110" s="14"/>
      <c r="C110" s="14"/>
      <c r="D110" s="14"/>
      <c r="E110" s="14"/>
      <c r="F110" s="14"/>
      <c r="G110" s="14"/>
      <c r="H110" s="1"/>
      <c r="I110" s="14"/>
      <c r="J110" s="14"/>
      <c r="K110" s="14"/>
      <c r="L110" s="14"/>
      <c r="M110" s="14"/>
      <c r="N110" s="14"/>
      <c r="O110" s="14"/>
      <c r="P110" s="14"/>
      <c r="Q110" s="14"/>
      <c r="R110" s="1"/>
      <c r="S110" s="1"/>
      <c r="T110" s="1"/>
    </row>
    <row r="111" spans="1:20" ht="13.8" x14ac:dyDescent="0.25">
      <c r="A111" s="14"/>
      <c r="B111" s="14"/>
      <c r="C111" s="14"/>
      <c r="D111" s="14"/>
      <c r="E111" s="14"/>
      <c r="F111" s="14"/>
      <c r="G111" s="14"/>
      <c r="H111" s="1"/>
      <c r="I111" s="14"/>
      <c r="J111" s="14"/>
      <c r="K111" s="14"/>
      <c r="L111" s="14"/>
      <c r="M111" s="14"/>
      <c r="N111" s="14"/>
      <c r="O111" s="14"/>
      <c r="P111" s="14"/>
      <c r="Q111" s="14"/>
      <c r="R111" s="1"/>
      <c r="S111" s="1"/>
      <c r="T111" s="1"/>
    </row>
    <row r="112" spans="1:20" ht="13.8" x14ac:dyDescent="0.25">
      <c r="A112" s="14"/>
      <c r="B112" s="14"/>
      <c r="C112" s="14"/>
      <c r="D112" s="14"/>
      <c r="E112" s="14"/>
      <c r="F112" s="14"/>
      <c r="G112" s="14"/>
      <c r="H112" s="1"/>
      <c r="I112" s="14"/>
      <c r="J112" s="14"/>
      <c r="K112" s="14"/>
      <c r="L112" s="14"/>
      <c r="M112" s="14"/>
      <c r="N112" s="14"/>
      <c r="O112" s="14"/>
      <c r="P112" s="14"/>
      <c r="Q112" s="14"/>
      <c r="R112" s="1"/>
      <c r="S112" s="1"/>
      <c r="T112" s="1"/>
    </row>
    <row r="113" spans="1:20" ht="13.8" x14ac:dyDescent="0.25">
      <c r="A113" s="14"/>
      <c r="B113" s="14"/>
      <c r="C113" s="14"/>
      <c r="D113" s="14"/>
      <c r="E113" s="14"/>
      <c r="F113" s="14"/>
      <c r="G113" s="14"/>
      <c r="H113" s="1"/>
      <c r="I113" s="14"/>
      <c r="J113" s="14"/>
      <c r="K113" s="14"/>
      <c r="L113" s="14"/>
      <c r="M113" s="14"/>
      <c r="N113" s="14"/>
      <c r="O113" s="14"/>
      <c r="P113" s="14"/>
      <c r="Q113" s="14"/>
      <c r="R113" s="1"/>
      <c r="S113" s="1"/>
      <c r="T113" s="1"/>
    </row>
    <row r="114" spans="1:20" ht="13.8" x14ac:dyDescent="0.25">
      <c r="A114" s="14"/>
      <c r="B114" s="14"/>
      <c r="C114" s="14"/>
      <c r="D114" s="14"/>
      <c r="E114" s="14"/>
      <c r="F114" s="14"/>
      <c r="G114" s="14"/>
      <c r="H114" s="1"/>
      <c r="I114" s="14"/>
      <c r="J114" s="14"/>
      <c r="K114" s="14"/>
      <c r="L114" s="14"/>
      <c r="M114" s="14"/>
      <c r="N114" s="14"/>
      <c r="O114" s="14"/>
      <c r="P114" s="14"/>
      <c r="Q114" s="14"/>
      <c r="R114" s="1"/>
      <c r="S114" s="1"/>
      <c r="T114" s="1"/>
    </row>
    <row r="115" spans="1:20" ht="13.8" x14ac:dyDescent="0.25">
      <c r="A115" s="14"/>
      <c r="B115" s="14"/>
      <c r="C115" s="14"/>
      <c r="D115" s="14"/>
      <c r="E115" s="14"/>
      <c r="F115" s="14"/>
      <c r="G115" s="14"/>
      <c r="H115" s="1"/>
      <c r="I115" s="14"/>
      <c r="J115" s="14"/>
      <c r="K115" s="14"/>
      <c r="L115" s="14"/>
      <c r="M115" s="14"/>
      <c r="N115" s="14"/>
      <c r="O115" s="14"/>
      <c r="P115" s="14"/>
      <c r="Q115" s="14"/>
      <c r="R115" s="1"/>
      <c r="S115" s="1"/>
      <c r="T115" s="1"/>
    </row>
    <row r="116" spans="1:20" ht="13.8" x14ac:dyDescent="0.25">
      <c r="A116" s="14"/>
      <c r="B116" s="14"/>
      <c r="C116" s="14"/>
      <c r="D116" s="14"/>
      <c r="E116" s="14"/>
      <c r="F116" s="14"/>
      <c r="G116" s="14"/>
      <c r="H116" s="1"/>
      <c r="I116" s="14"/>
      <c r="J116" s="14"/>
      <c r="K116" s="14"/>
      <c r="L116" s="14"/>
      <c r="M116" s="14"/>
      <c r="N116" s="14"/>
      <c r="O116" s="14"/>
      <c r="P116" s="14"/>
      <c r="Q116" s="14"/>
      <c r="R116" s="1"/>
      <c r="S116" s="1"/>
      <c r="T116" s="1"/>
    </row>
    <row r="117" spans="1:20" ht="13.8" x14ac:dyDescent="0.25">
      <c r="A117" s="14"/>
      <c r="B117" s="14"/>
      <c r="C117" s="14"/>
      <c r="D117" s="14"/>
      <c r="E117" s="14"/>
      <c r="F117" s="14"/>
      <c r="G117" s="14"/>
      <c r="H117" s="1"/>
      <c r="I117" s="14"/>
      <c r="J117" s="14"/>
      <c r="K117" s="14"/>
      <c r="L117" s="14"/>
      <c r="M117" s="14"/>
      <c r="N117" s="14"/>
      <c r="O117" s="14"/>
      <c r="P117" s="14"/>
      <c r="Q117" s="14"/>
      <c r="R117" s="1"/>
      <c r="S117" s="1"/>
      <c r="T117" s="1"/>
    </row>
    <row r="118" spans="1:20" ht="13.8" x14ac:dyDescent="0.25">
      <c r="A118" s="14"/>
      <c r="B118" s="14"/>
      <c r="C118" s="14"/>
      <c r="D118" s="14"/>
      <c r="E118" s="14"/>
      <c r="F118" s="14"/>
      <c r="G118" s="14"/>
      <c r="H118" s="1"/>
      <c r="I118" s="14"/>
      <c r="J118" s="14"/>
      <c r="K118" s="14"/>
      <c r="L118" s="14"/>
      <c r="M118" s="14"/>
      <c r="N118" s="14"/>
      <c r="O118" s="14"/>
      <c r="P118" s="14"/>
      <c r="Q118" s="14"/>
      <c r="R118" s="1"/>
      <c r="S118" s="1"/>
      <c r="T118" s="1"/>
    </row>
    <row r="119" spans="1:20" ht="13.8" x14ac:dyDescent="0.25">
      <c r="A119" s="14"/>
      <c r="B119" s="14"/>
      <c r="C119" s="14"/>
      <c r="D119" s="14"/>
      <c r="E119" s="14"/>
      <c r="F119" s="14"/>
      <c r="G119" s="14"/>
      <c r="H119" s="1"/>
      <c r="I119" s="14"/>
      <c r="J119" s="14"/>
      <c r="K119" s="14"/>
      <c r="L119" s="14"/>
      <c r="M119" s="14"/>
      <c r="N119" s="14"/>
      <c r="O119" s="14"/>
      <c r="P119" s="14"/>
      <c r="Q119" s="14"/>
      <c r="R119" s="1"/>
      <c r="S119" s="1"/>
      <c r="T119" s="1"/>
    </row>
    <row r="120" spans="1:20" ht="13.8" x14ac:dyDescent="0.25">
      <c r="A120" s="14"/>
      <c r="B120" s="14"/>
      <c r="C120" s="14"/>
      <c r="D120" s="14"/>
      <c r="E120" s="14"/>
      <c r="F120" s="14"/>
      <c r="G120" s="14"/>
      <c r="H120" s="1"/>
      <c r="I120" s="14"/>
      <c r="J120" s="14"/>
      <c r="K120" s="14"/>
      <c r="L120" s="14"/>
      <c r="M120" s="14"/>
      <c r="N120" s="14"/>
      <c r="O120" s="14"/>
      <c r="P120" s="14"/>
      <c r="Q120" s="14"/>
      <c r="R120" s="1"/>
      <c r="S120" s="1"/>
      <c r="T120" s="1"/>
    </row>
    <row r="121" spans="1:20" ht="13.8" x14ac:dyDescent="0.25">
      <c r="A121" s="14"/>
      <c r="B121" s="14"/>
      <c r="C121" s="14"/>
      <c r="D121" s="14"/>
      <c r="E121" s="14"/>
      <c r="F121" s="14"/>
      <c r="G121" s="14"/>
      <c r="H121" s="1"/>
      <c r="I121" s="14"/>
      <c r="J121" s="14"/>
      <c r="K121" s="14"/>
      <c r="L121" s="14"/>
      <c r="M121" s="14"/>
      <c r="N121" s="14"/>
      <c r="O121" s="14"/>
      <c r="P121" s="14"/>
      <c r="Q121" s="14"/>
      <c r="R121" s="1"/>
      <c r="S121" s="1"/>
      <c r="T121" s="1"/>
    </row>
    <row r="122" spans="1:20" ht="13.8" x14ac:dyDescent="0.25">
      <c r="A122" s="14"/>
      <c r="B122" s="14"/>
      <c r="C122" s="14"/>
      <c r="D122" s="14"/>
      <c r="E122" s="14"/>
      <c r="F122" s="14"/>
      <c r="G122" s="14"/>
      <c r="H122" s="1"/>
      <c r="I122" s="14"/>
      <c r="J122" s="14"/>
      <c r="K122" s="14"/>
      <c r="L122" s="14"/>
      <c r="M122" s="14"/>
      <c r="N122" s="14"/>
      <c r="O122" s="14"/>
      <c r="P122" s="14"/>
      <c r="Q122" s="14"/>
      <c r="R122" s="1"/>
      <c r="S122" s="1"/>
      <c r="T122" s="1"/>
    </row>
    <row r="123" spans="1:20" ht="13.8" x14ac:dyDescent="0.25">
      <c r="A123" s="14"/>
      <c r="B123" s="14"/>
      <c r="C123" s="14"/>
      <c r="D123" s="14"/>
      <c r="E123" s="14"/>
      <c r="F123" s="14"/>
      <c r="G123" s="14"/>
      <c r="H123" s="1"/>
      <c r="I123" s="14"/>
      <c r="J123" s="14"/>
      <c r="K123" s="14"/>
      <c r="L123" s="14"/>
      <c r="M123" s="14"/>
      <c r="N123" s="14"/>
      <c r="O123" s="14"/>
      <c r="P123" s="14"/>
      <c r="Q123" s="14"/>
      <c r="R123" s="1"/>
      <c r="S123" s="1"/>
      <c r="T123" s="1"/>
    </row>
    <row r="124" spans="1:20" ht="13.8" x14ac:dyDescent="0.25">
      <c r="A124" s="14"/>
      <c r="B124" s="14"/>
      <c r="C124" s="14"/>
      <c r="D124" s="14"/>
      <c r="E124" s="14"/>
      <c r="F124" s="14"/>
      <c r="G124" s="14"/>
      <c r="H124" s="1"/>
      <c r="I124" s="14"/>
      <c r="J124" s="14"/>
      <c r="K124" s="14"/>
      <c r="L124" s="14"/>
      <c r="M124" s="14"/>
      <c r="N124" s="14"/>
      <c r="O124" s="14"/>
      <c r="P124" s="14"/>
      <c r="Q124" s="14"/>
      <c r="R124" s="1"/>
      <c r="S124" s="1"/>
      <c r="T124" s="1"/>
    </row>
    <row r="125" spans="1:20" ht="13.8" x14ac:dyDescent="0.25">
      <c r="A125" s="14"/>
      <c r="B125" s="14"/>
      <c r="C125" s="14"/>
      <c r="D125" s="14"/>
      <c r="E125" s="14"/>
      <c r="F125" s="14"/>
      <c r="G125" s="14"/>
      <c r="H125" s="1"/>
      <c r="I125" s="14"/>
      <c r="J125" s="14"/>
      <c r="K125" s="14"/>
      <c r="L125" s="14"/>
      <c r="M125" s="14"/>
      <c r="N125" s="14"/>
      <c r="O125" s="14"/>
      <c r="P125" s="14"/>
      <c r="Q125" s="14"/>
      <c r="R125" s="1"/>
      <c r="S125" s="1"/>
      <c r="T125" s="1"/>
    </row>
    <row r="126" spans="1:20" ht="13.8" x14ac:dyDescent="0.25">
      <c r="A126" s="14"/>
      <c r="B126" s="14"/>
      <c r="C126" s="14"/>
      <c r="D126" s="14"/>
      <c r="E126" s="14"/>
      <c r="F126" s="14"/>
      <c r="G126" s="14"/>
      <c r="H126" s="1"/>
      <c r="I126" s="14"/>
      <c r="J126" s="14"/>
      <c r="K126" s="14"/>
      <c r="L126" s="14"/>
      <c r="M126" s="14"/>
      <c r="N126" s="14"/>
      <c r="O126" s="14"/>
      <c r="P126" s="14"/>
      <c r="Q126" s="14"/>
      <c r="R126" s="1"/>
      <c r="S126" s="1"/>
      <c r="T126" s="1"/>
    </row>
    <row r="127" spans="1:20" ht="13.8" x14ac:dyDescent="0.25">
      <c r="A127" s="14"/>
      <c r="B127" s="14"/>
      <c r="C127" s="14"/>
      <c r="D127" s="14"/>
      <c r="E127" s="14"/>
      <c r="F127" s="14"/>
      <c r="G127" s="14"/>
      <c r="H127" s="1"/>
      <c r="I127" s="14"/>
      <c r="J127" s="14"/>
      <c r="K127" s="14"/>
      <c r="L127" s="14"/>
      <c r="M127" s="14"/>
      <c r="N127" s="14"/>
      <c r="O127" s="14"/>
      <c r="P127" s="14"/>
      <c r="Q127" s="14"/>
      <c r="R127" s="1"/>
      <c r="S127" s="1"/>
      <c r="T127" s="1"/>
    </row>
    <row r="128" spans="1:20" ht="13.8" x14ac:dyDescent="0.25">
      <c r="A128" s="14"/>
      <c r="B128" s="14"/>
      <c r="C128" s="14"/>
      <c r="D128" s="14"/>
      <c r="E128" s="14"/>
      <c r="F128" s="14"/>
      <c r="G128" s="14"/>
      <c r="H128" s="1"/>
      <c r="I128" s="14"/>
      <c r="J128" s="14"/>
      <c r="K128" s="14"/>
      <c r="L128" s="14"/>
      <c r="M128" s="14"/>
      <c r="N128" s="14"/>
      <c r="O128" s="14"/>
      <c r="P128" s="14"/>
      <c r="Q128" s="14"/>
      <c r="R128" s="1"/>
      <c r="S128" s="1"/>
      <c r="T128" s="1"/>
    </row>
    <row r="129" spans="1:20" ht="13.8" x14ac:dyDescent="0.25">
      <c r="A129" s="14"/>
      <c r="B129" s="14"/>
      <c r="C129" s="14"/>
      <c r="D129" s="14"/>
      <c r="E129" s="14"/>
      <c r="F129" s="14"/>
      <c r="G129" s="14"/>
      <c r="H129" s="1"/>
      <c r="I129" s="14"/>
      <c r="J129" s="14"/>
      <c r="K129" s="14"/>
      <c r="L129" s="14"/>
      <c r="M129" s="14"/>
      <c r="N129" s="14"/>
      <c r="O129" s="14"/>
      <c r="P129" s="14"/>
      <c r="Q129" s="14"/>
      <c r="R129" s="1"/>
      <c r="S129" s="1"/>
      <c r="T129" s="1"/>
    </row>
    <row r="130" spans="1:20" ht="13.8" x14ac:dyDescent="0.25">
      <c r="A130" s="14"/>
      <c r="B130" s="14"/>
      <c r="C130" s="14"/>
      <c r="D130" s="14"/>
      <c r="E130" s="14"/>
      <c r="F130" s="14"/>
      <c r="G130" s="14"/>
      <c r="H130" s="1"/>
      <c r="I130" s="14"/>
      <c r="J130" s="14"/>
      <c r="K130" s="14"/>
      <c r="L130" s="14"/>
      <c r="M130" s="14"/>
      <c r="N130" s="14"/>
      <c r="O130" s="14"/>
      <c r="P130" s="14"/>
      <c r="Q130" s="14"/>
      <c r="R130" s="1"/>
      <c r="S130" s="1"/>
      <c r="T130" s="1"/>
    </row>
    <row r="131" spans="1:20" ht="13.8" x14ac:dyDescent="0.25">
      <c r="A131" s="14"/>
      <c r="B131" s="14"/>
      <c r="C131" s="14"/>
      <c r="D131" s="14"/>
      <c r="E131" s="14"/>
      <c r="F131" s="14"/>
      <c r="G131" s="14"/>
      <c r="H131" s="1"/>
      <c r="I131" s="14"/>
      <c r="J131" s="14"/>
      <c r="K131" s="14"/>
      <c r="L131" s="14"/>
      <c r="M131" s="14"/>
      <c r="N131" s="14"/>
      <c r="O131" s="14"/>
      <c r="P131" s="14"/>
      <c r="Q131" s="14"/>
      <c r="R131" s="1"/>
      <c r="S131" s="1"/>
      <c r="T131" s="1"/>
    </row>
    <row r="132" spans="1:20" ht="13.8" x14ac:dyDescent="0.25">
      <c r="A132" s="14"/>
      <c r="B132" s="14"/>
      <c r="C132" s="14"/>
      <c r="D132" s="14"/>
      <c r="E132" s="14"/>
      <c r="F132" s="14"/>
      <c r="G132" s="14"/>
      <c r="H132" s="1"/>
      <c r="I132" s="14"/>
      <c r="J132" s="14"/>
      <c r="K132" s="14"/>
      <c r="L132" s="14"/>
      <c r="M132" s="14"/>
      <c r="N132" s="14"/>
      <c r="O132" s="14"/>
      <c r="P132" s="14"/>
      <c r="Q132" s="14"/>
      <c r="R132" s="1"/>
      <c r="S132" s="1"/>
      <c r="T132" s="1"/>
    </row>
    <row r="133" spans="1:20" ht="13.8" x14ac:dyDescent="0.25">
      <c r="A133" s="14"/>
      <c r="B133" s="14"/>
      <c r="C133" s="14"/>
      <c r="D133" s="14"/>
      <c r="E133" s="14"/>
      <c r="F133" s="14"/>
      <c r="G133" s="14"/>
      <c r="H133" s="1"/>
      <c r="I133" s="14"/>
      <c r="J133" s="14"/>
      <c r="K133" s="14"/>
      <c r="L133" s="14"/>
      <c r="M133" s="14"/>
      <c r="N133" s="14"/>
      <c r="O133" s="14"/>
      <c r="P133" s="14"/>
      <c r="Q133" s="14"/>
      <c r="R133" s="1"/>
      <c r="S133" s="1"/>
      <c r="T133" s="1"/>
    </row>
    <row r="134" spans="1:20" ht="13.8" x14ac:dyDescent="0.25">
      <c r="A134" s="14"/>
      <c r="B134" s="14"/>
      <c r="C134" s="14"/>
      <c r="D134" s="14"/>
      <c r="E134" s="14"/>
      <c r="F134" s="14"/>
      <c r="G134" s="14"/>
      <c r="H134" s="1"/>
      <c r="I134" s="14"/>
      <c r="J134" s="14"/>
      <c r="K134" s="14"/>
      <c r="L134" s="14"/>
      <c r="M134" s="14"/>
      <c r="N134" s="14"/>
      <c r="O134" s="14"/>
      <c r="P134" s="14"/>
      <c r="Q134" s="14"/>
      <c r="R134" s="1"/>
      <c r="S134" s="1"/>
      <c r="T134" s="1"/>
    </row>
    <row r="135" spans="1:20" ht="13.8" x14ac:dyDescent="0.25">
      <c r="A135" s="14"/>
      <c r="B135" s="14"/>
      <c r="C135" s="14"/>
      <c r="D135" s="14"/>
      <c r="E135" s="14"/>
      <c r="F135" s="14"/>
      <c r="G135" s="14"/>
      <c r="H135" s="1"/>
      <c r="I135" s="14"/>
      <c r="J135" s="14"/>
      <c r="K135" s="14"/>
      <c r="L135" s="14"/>
      <c r="M135" s="14"/>
      <c r="N135" s="14"/>
      <c r="O135" s="14"/>
      <c r="P135" s="14"/>
      <c r="Q135" s="14"/>
      <c r="R135" s="1"/>
      <c r="S135" s="1"/>
      <c r="T135" s="1"/>
    </row>
    <row r="136" spans="1:20" ht="13.8" x14ac:dyDescent="0.25">
      <c r="A136" s="14"/>
      <c r="B136" s="14"/>
      <c r="C136" s="14"/>
      <c r="D136" s="14"/>
      <c r="E136" s="14"/>
      <c r="F136" s="14"/>
      <c r="G136" s="14"/>
      <c r="H136" s="1"/>
      <c r="I136" s="14"/>
      <c r="J136" s="14"/>
      <c r="K136" s="14"/>
      <c r="L136" s="14"/>
      <c r="M136" s="14"/>
      <c r="N136" s="14"/>
      <c r="O136" s="14"/>
      <c r="P136" s="14"/>
      <c r="Q136" s="14"/>
      <c r="R136" s="1"/>
      <c r="S136" s="1"/>
      <c r="T136" s="1"/>
    </row>
    <row r="137" spans="1:20" ht="13.8" x14ac:dyDescent="0.25">
      <c r="A137" s="14"/>
      <c r="B137" s="14"/>
      <c r="C137" s="14"/>
      <c r="D137" s="14"/>
      <c r="E137" s="14"/>
      <c r="F137" s="14"/>
      <c r="G137" s="14"/>
      <c r="H137" s="1"/>
      <c r="I137" s="14"/>
      <c r="J137" s="14"/>
      <c r="K137" s="14"/>
      <c r="L137" s="14"/>
      <c r="M137" s="14"/>
      <c r="N137" s="14"/>
      <c r="O137" s="14"/>
      <c r="P137" s="14"/>
      <c r="Q137" s="14"/>
      <c r="R137" s="1"/>
      <c r="S137" s="1"/>
      <c r="T137" s="1"/>
    </row>
    <row r="138" spans="1:20" ht="13.8" x14ac:dyDescent="0.25">
      <c r="A138" s="14"/>
      <c r="B138" s="14"/>
      <c r="C138" s="14"/>
      <c r="D138" s="14"/>
      <c r="E138" s="14"/>
      <c r="F138" s="14"/>
      <c r="G138" s="14"/>
      <c r="H138" s="1"/>
      <c r="I138" s="14"/>
      <c r="J138" s="14"/>
      <c r="K138" s="14"/>
      <c r="L138" s="14"/>
      <c r="M138" s="14"/>
      <c r="N138" s="14"/>
      <c r="O138" s="14"/>
      <c r="P138" s="14"/>
      <c r="Q138" s="14"/>
      <c r="R138" s="1"/>
      <c r="S138" s="1"/>
      <c r="T138" s="1"/>
    </row>
    <row r="139" spans="1:20" ht="13.8" x14ac:dyDescent="0.25">
      <c r="A139" s="14"/>
      <c r="B139" s="14"/>
      <c r="C139" s="14"/>
      <c r="D139" s="14"/>
      <c r="E139" s="14"/>
      <c r="F139" s="14"/>
      <c r="G139" s="14"/>
      <c r="H139" s="1"/>
      <c r="I139" s="14"/>
      <c r="J139" s="14"/>
      <c r="K139" s="14"/>
      <c r="L139" s="14"/>
      <c r="M139" s="14"/>
      <c r="N139" s="14"/>
      <c r="O139" s="14"/>
      <c r="P139" s="14"/>
      <c r="Q139" s="14"/>
      <c r="R139" s="1"/>
      <c r="S139" s="1"/>
      <c r="T139" s="1"/>
    </row>
    <row r="140" spans="1:20" ht="13.8" x14ac:dyDescent="0.25">
      <c r="A140" s="14"/>
      <c r="B140" s="14"/>
      <c r="C140" s="14"/>
      <c r="D140" s="14"/>
      <c r="E140" s="14"/>
      <c r="F140" s="14"/>
      <c r="G140" s="14"/>
      <c r="H140" s="1"/>
      <c r="I140" s="14"/>
      <c r="J140" s="14"/>
      <c r="K140" s="14"/>
      <c r="L140" s="14"/>
      <c r="M140" s="14"/>
      <c r="N140" s="14"/>
      <c r="O140" s="14"/>
      <c r="P140" s="14"/>
      <c r="Q140" s="14"/>
      <c r="R140" s="1"/>
      <c r="S140" s="1"/>
      <c r="T140" s="1"/>
    </row>
    <row r="141" spans="1:20" ht="13.8" x14ac:dyDescent="0.25">
      <c r="A141" s="14"/>
      <c r="B141" s="14"/>
      <c r="C141" s="14"/>
      <c r="D141" s="14"/>
      <c r="E141" s="14"/>
      <c r="F141" s="14"/>
      <c r="G141" s="14"/>
      <c r="H141" s="1"/>
      <c r="I141" s="14"/>
      <c r="J141" s="14"/>
      <c r="K141" s="14"/>
      <c r="L141" s="14"/>
      <c r="M141" s="14"/>
      <c r="N141" s="14"/>
      <c r="O141" s="14"/>
      <c r="P141" s="14"/>
      <c r="Q141" s="14"/>
      <c r="R141" s="1"/>
      <c r="S141" s="1"/>
      <c r="T141" s="1"/>
    </row>
    <row r="142" spans="1:20" ht="13.8" x14ac:dyDescent="0.25">
      <c r="A142" s="14"/>
      <c r="B142" s="14"/>
      <c r="C142" s="14"/>
      <c r="D142" s="14"/>
      <c r="E142" s="14"/>
      <c r="F142" s="14"/>
      <c r="G142" s="14"/>
      <c r="H142" s="1"/>
      <c r="I142" s="14"/>
      <c r="J142" s="14"/>
      <c r="K142" s="14"/>
      <c r="L142" s="14"/>
      <c r="M142" s="14"/>
      <c r="N142" s="14"/>
      <c r="O142" s="14"/>
      <c r="P142" s="14"/>
      <c r="Q142" s="14"/>
      <c r="R142" s="1"/>
      <c r="S142" s="1"/>
      <c r="T142" s="1"/>
    </row>
    <row r="143" spans="1:20" ht="13.8" x14ac:dyDescent="0.25">
      <c r="A143" s="14"/>
      <c r="B143" s="14"/>
      <c r="C143" s="14"/>
      <c r="D143" s="14"/>
      <c r="E143" s="14"/>
      <c r="F143" s="14"/>
      <c r="G143" s="14"/>
      <c r="H143" s="1"/>
      <c r="I143" s="14"/>
      <c r="J143" s="14"/>
      <c r="K143" s="14"/>
      <c r="L143" s="14"/>
      <c r="M143" s="14"/>
      <c r="N143" s="14"/>
      <c r="O143" s="14"/>
      <c r="P143" s="14"/>
      <c r="Q143" s="14"/>
      <c r="R143" s="1"/>
      <c r="S143" s="1"/>
      <c r="T143" s="1"/>
    </row>
    <row r="144" spans="1:20" ht="13.8" x14ac:dyDescent="0.25">
      <c r="A144" s="14"/>
      <c r="B144" s="14"/>
      <c r="C144" s="14"/>
      <c r="D144" s="14"/>
      <c r="E144" s="14"/>
      <c r="F144" s="14"/>
      <c r="G144" s="14"/>
      <c r="H144" s="1"/>
      <c r="I144" s="14"/>
      <c r="J144" s="14"/>
      <c r="K144" s="14"/>
      <c r="L144" s="14"/>
      <c r="M144" s="14"/>
      <c r="N144" s="14"/>
      <c r="O144" s="14"/>
      <c r="P144" s="14"/>
      <c r="Q144" s="14"/>
      <c r="R144" s="1"/>
      <c r="S144" s="1"/>
      <c r="T144" s="1"/>
    </row>
    <row r="145" spans="1:20" ht="13.8" x14ac:dyDescent="0.25">
      <c r="A145" s="14"/>
      <c r="B145" s="14"/>
      <c r="C145" s="14"/>
      <c r="D145" s="14"/>
      <c r="E145" s="14"/>
      <c r="F145" s="14"/>
      <c r="G145" s="14"/>
      <c r="H145" s="1"/>
      <c r="I145" s="14"/>
      <c r="J145" s="14"/>
      <c r="K145" s="14"/>
      <c r="L145" s="14"/>
      <c r="M145" s="14"/>
      <c r="N145" s="14"/>
      <c r="O145" s="14"/>
      <c r="P145" s="14"/>
      <c r="Q145" s="14"/>
      <c r="R145" s="1"/>
      <c r="S145" s="1"/>
      <c r="T145" s="1"/>
    </row>
    <row r="146" spans="1:20" ht="13.8" x14ac:dyDescent="0.25">
      <c r="A146" s="14"/>
      <c r="B146" s="14"/>
      <c r="C146" s="14"/>
      <c r="D146" s="14"/>
      <c r="E146" s="14"/>
      <c r="F146" s="14"/>
      <c r="G146" s="14"/>
      <c r="H146" s="1"/>
      <c r="I146" s="14"/>
      <c r="J146" s="14"/>
      <c r="K146" s="14"/>
      <c r="L146" s="14"/>
      <c r="M146" s="14"/>
      <c r="N146" s="14"/>
      <c r="O146" s="14"/>
      <c r="P146" s="14"/>
      <c r="Q146" s="14"/>
      <c r="R146" s="1"/>
      <c r="S146" s="1"/>
      <c r="T146" s="1"/>
    </row>
    <row r="147" spans="1:20" ht="13.8" x14ac:dyDescent="0.25">
      <c r="A147" s="14"/>
      <c r="B147" s="14"/>
      <c r="C147" s="14"/>
      <c r="D147" s="14"/>
      <c r="E147" s="14"/>
      <c r="F147" s="14"/>
      <c r="G147" s="14"/>
      <c r="H147" s="1"/>
      <c r="I147" s="14"/>
      <c r="J147" s="14"/>
      <c r="K147" s="14"/>
      <c r="L147" s="14"/>
      <c r="M147" s="14"/>
      <c r="N147" s="14"/>
      <c r="O147" s="14"/>
      <c r="P147" s="14"/>
      <c r="Q147" s="14"/>
      <c r="R147" s="1"/>
      <c r="S147" s="1"/>
      <c r="T147" s="1"/>
    </row>
    <row r="148" spans="1:20" ht="13.8" x14ac:dyDescent="0.25">
      <c r="A148" s="14"/>
      <c r="B148" s="14"/>
      <c r="C148" s="14"/>
      <c r="D148" s="14"/>
      <c r="E148" s="14"/>
      <c r="F148" s="14"/>
      <c r="G148" s="14"/>
      <c r="H148" s="1"/>
      <c r="I148" s="14"/>
      <c r="J148" s="14"/>
      <c r="K148" s="14"/>
      <c r="L148" s="14"/>
      <c r="M148" s="14"/>
      <c r="N148" s="14"/>
      <c r="O148" s="14"/>
      <c r="P148" s="14"/>
      <c r="Q148" s="14"/>
      <c r="R148" s="1"/>
      <c r="S148" s="1"/>
      <c r="T148" s="1"/>
    </row>
    <row r="149" spans="1:20" ht="13.8" x14ac:dyDescent="0.25">
      <c r="A149" s="14"/>
      <c r="B149" s="14"/>
      <c r="C149" s="14"/>
      <c r="D149" s="14"/>
      <c r="E149" s="14"/>
      <c r="F149" s="14"/>
      <c r="G149" s="14"/>
      <c r="H149" s="1"/>
      <c r="I149" s="14"/>
      <c r="J149" s="14"/>
      <c r="K149" s="14"/>
      <c r="L149" s="14"/>
      <c r="M149" s="14"/>
      <c r="N149" s="14"/>
      <c r="O149" s="14"/>
      <c r="P149" s="14"/>
      <c r="Q149" s="14"/>
      <c r="R149" s="1"/>
      <c r="S149" s="1"/>
      <c r="T149" s="1"/>
    </row>
    <row r="150" spans="1:20" ht="13.8" x14ac:dyDescent="0.25">
      <c r="A150" s="14"/>
      <c r="B150" s="14"/>
      <c r="C150" s="14"/>
      <c r="D150" s="14"/>
      <c r="E150" s="14"/>
      <c r="F150" s="14"/>
      <c r="G150" s="14"/>
      <c r="H150" s="1"/>
      <c r="I150" s="14"/>
      <c r="J150" s="14"/>
      <c r="K150" s="14"/>
      <c r="L150" s="14"/>
      <c r="M150" s="14"/>
      <c r="N150" s="14"/>
      <c r="O150" s="14"/>
      <c r="P150" s="14"/>
      <c r="Q150" s="14"/>
      <c r="R150" s="1"/>
      <c r="S150" s="1"/>
      <c r="T150" s="1"/>
    </row>
    <row r="151" spans="1:20" ht="13.8" x14ac:dyDescent="0.25">
      <c r="A151" s="14"/>
      <c r="B151" s="14"/>
      <c r="C151" s="14"/>
      <c r="D151" s="14"/>
      <c r="E151" s="14"/>
      <c r="F151" s="14"/>
      <c r="G151" s="14"/>
      <c r="H151" s="1"/>
      <c r="I151" s="14"/>
      <c r="J151" s="14"/>
      <c r="K151" s="14"/>
      <c r="L151" s="14"/>
      <c r="M151" s="14"/>
      <c r="N151" s="14"/>
      <c r="O151" s="14"/>
      <c r="P151" s="14"/>
      <c r="Q151" s="14"/>
      <c r="R151" s="1"/>
      <c r="S151" s="1"/>
      <c r="T151" s="1"/>
    </row>
    <row r="152" spans="1:20" ht="13.8" x14ac:dyDescent="0.25">
      <c r="A152" s="14"/>
      <c r="B152" s="14"/>
      <c r="C152" s="14"/>
      <c r="D152" s="14"/>
      <c r="E152" s="14"/>
      <c r="F152" s="14"/>
      <c r="G152" s="14"/>
      <c r="H152" s="1"/>
      <c r="I152" s="14"/>
      <c r="J152" s="14"/>
      <c r="K152" s="14"/>
      <c r="L152" s="14"/>
      <c r="M152" s="14"/>
      <c r="N152" s="14"/>
      <c r="O152" s="14"/>
      <c r="P152" s="14"/>
      <c r="Q152" s="14"/>
      <c r="R152" s="1"/>
      <c r="S152" s="1"/>
      <c r="T152" s="1"/>
    </row>
    <row r="153" spans="1:20" ht="13.8" x14ac:dyDescent="0.25">
      <c r="A153" s="14"/>
      <c r="B153" s="14"/>
      <c r="C153" s="14"/>
      <c r="D153" s="14"/>
      <c r="E153" s="14"/>
      <c r="F153" s="14"/>
      <c r="G153" s="14"/>
      <c r="H153" s="1"/>
      <c r="I153" s="14"/>
      <c r="J153" s="14"/>
      <c r="K153" s="14"/>
      <c r="L153" s="14"/>
      <c r="M153" s="14"/>
      <c r="N153" s="14"/>
      <c r="O153" s="14"/>
      <c r="P153" s="14"/>
      <c r="Q153" s="14"/>
      <c r="R153" s="1"/>
      <c r="S153" s="1"/>
      <c r="T153" s="1"/>
    </row>
    <row r="154" spans="1:20" ht="13.8" x14ac:dyDescent="0.25">
      <c r="A154" s="14"/>
      <c r="B154" s="14"/>
      <c r="C154" s="14"/>
      <c r="D154" s="14"/>
      <c r="E154" s="14"/>
      <c r="F154" s="14"/>
      <c r="G154" s="14"/>
      <c r="H154" s="1"/>
      <c r="I154" s="14"/>
      <c r="J154" s="14"/>
      <c r="K154" s="14"/>
      <c r="L154" s="14"/>
      <c r="M154" s="14"/>
      <c r="N154" s="14"/>
      <c r="O154" s="14"/>
      <c r="P154" s="14"/>
      <c r="Q154" s="14"/>
      <c r="R154" s="1"/>
      <c r="S154" s="1"/>
      <c r="T154" s="1"/>
    </row>
    <row r="155" spans="1:20" ht="13.8" x14ac:dyDescent="0.25">
      <c r="A155" s="14"/>
      <c r="B155" s="14"/>
      <c r="C155" s="14"/>
      <c r="D155" s="14"/>
      <c r="E155" s="14"/>
      <c r="F155" s="14"/>
      <c r="G155" s="14"/>
      <c r="H155" s="1"/>
      <c r="I155" s="14"/>
      <c r="J155" s="14"/>
      <c r="K155" s="14"/>
      <c r="L155" s="14"/>
      <c r="M155" s="14"/>
      <c r="N155" s="14"/>
      <c r="O155" s="14"/>
      <c r="P155" s="14"/>
      <c r="Q155" s="14"/>
      <c r="R155" s="1"/>
      <c r="S155" s="1"/>
      <c r="T155" s="1"/>
    </row>
    <row r="156" spans="1:20" ht="13.8" x14ac:dyDescent="0.25">
      <c r="A156" s="14"/>
      <c r="B156" s="14"/>
      <c r="C156" s="14"/>
      <c r="D156" s="14"/>
      <c r="E156" s="14"/>
      <c r="F156" s="14"/>
      <c r="G156" s="14"/>
      <c r="H156" s="1"/>
      <c r="I156" s="14"/>
      <c r="J156" s="14"/>
      <c r="K156" s="14"/>
      <c r="L156" s="14"/>
      <c r="M156" s="14"/>
      <c r="N156" s="14"/>
      <c r="O156" s="14"/>
      <c r="P156" s="14"/>
      <c r="Q156" s="14"/>
      <c r="R156" s="1"/>
      <c r="S156" s="1"/>
      <c r="T156" s="1"/>
    </row>
    <row r="157" spans="1:20" ht="13.8" x14ac:dyDescent="0.25">
      <c r="A157" s="14"/>
      <c r="B157" s="14"/>
      <c r="C157" s="14"/>
      <c r="D157" s="14"/>
      <c r="E157" s="14"/>
      <c r="F157" s="14"/>
      <c r="G157" s="14"/>
      <c r="H157" s="1"/>
      <c r="I157" s="14"/>
      <c r="J157" s="14"/>
      <c r="K157" s="14"/>
      <c r="L157" s="14"/>
      <c r="M157" s="14"/>
      <c r="N157" s="14"/>
      <c r="O157" s="14"/>
      <c r="P157" s="14"/>
      <c r="Q157" s="14"/>
      <c r="R157" s="1"/>
      <c r="S157" s="1"/>
      <c r="T157" s="1"/>
    </row>
    <row r="158" spans="1:20" ht="13.8" x14ac:dyDescent="0.25">
      <c r="A158" s="14"/>
      <c r="B158" s="14"/>
      <c r="C158" s="14"/>
      <c r="D158" s="14"/>
      <c r="E158" s="14"/>
      <c r="F158" s="14"/>
      <c r="G158" s="14"/>
      <c r="H158" s="1"/>
      <c r="I158" s="14"/>
      <c r="J158" s="14"/>
      <c r="K158" s="14"/>
      <c r="L158" s="14"/>
      <c r="M158" s="14"/>
      <c r="N158" s="14"/>
      <c r="O158" s="14"/>
      <c r="P158" s="14"/>
      <c r="Q158" s="14"/>
      <c r="R158" s="1"/>
      <c r="S158" s="1"/>
      <c r="T158" s="1"/>
    </row>
    <row r="159" spans="1:20" ht="13.8" x14ac:dyDescent="0.25">
      <c r="A159" s="14"/>
      <c r="B159" s="14"/>
      <c r="C159" s="14"/>
      <c r="D159" s="14"/>
      <c r="E159" s="14"/>
      <c r="F159" s="14"/>
      <c r="G159" s="14"/>
      <c r="H159" s="1"/>
      <c r="I159" s="14"/>
      <c r="J159" s="14"/>
      <c r="K159" s="14"/>
      <c r="L159" s="14"/>
      <c r="M159" s="14"/>
      <c r="N159" s="14"/>
      <c r="O159" s="14"/>
      <c r="P159" s="14"/>
      <c r="Q159" s="14"/>
      <c r="R159" s="1"/>
      <c r="S159" s="1"/>
      <c r="T159" s="1"/>
    </row>
    <row r="160" spans="1:20" ht="13.8" x14ac:dyDescent="0.25">
      <c r="A160" s="14"/>
      <c r="B160" s="14"/>
      <c r="C160" s="14"/>
      <c r="D160" s="14"/>
      <c r="E160" s="14"/>
      <c r="F160" s="14"/>
      <c r="G160" s="14"/>
      <c r="H160" s="1"/>
      <c r="I160" s="14"/>
      <c r="J160" s="14"/>
      <c r="K160" s="14"/>
      <c r="L160" s="14"/>
      <c r="M160" s="14"/>
      <c r="N160" s="14"/>
      <c r="O160" s="14"/>
      <c r="P160" s="14"/>
      <c r="Q160" s="14"/>
      <c r="R160" s="1"/>
      <c r="S160" s="1"/>
      <c r="T160" s="1"/>
    </row>
    <row r="161" spans="13:13" ht="13.8" x14ac:dyDescent="0.3">
      <c r="M161" s="15"/>
    </row>
    <row r="162" spans="13:13" ht="13.8" x14ac:dyDescent="0.3">
      <c r="M162" s="15"/>
    </row>
    <row r="163" spans="13:13" ht="13.8" x14ac:dyDescent="0.3">
      <c r="M163" s="15"/>
    </row>
    <row r="164" spans="13:13" ht="13.8" x14ac:dyDescent="0.3">
      <c r="M164" s="15"/>
    </row>
    <row r="165" spans="13:13" ht="13.8" x14ac:dyDescent="0.3">
      <c r="M165" s="15"/>
    </row>
    <row r="166" spans="13:13" ht="13.8" x14ac:dyDescent="0.3">
      <c r="M166" s="15"/>
    </row>
    <row r="167" spans="13:13" ht="13.8" x14ac:dyDescent="0.3">
      <c r="M167" s="15"/>
    </row>
    <row r="168" spans="13:13" ht="13.8" x14ac:dyDescent="0.3">
      <c r="M168" s="15"/>
    </row>
    <row r="169" spans="13:13" ht="13.8" x14ac:dyDescent="0.3">
      <c r="M169" s="15"/>
    </row>
    <row r="170" spans="13:13" ht="13.8" x14ac:dyDescent="0.3">
      <c r="M170" s="15"/>
    </row>
    <row r="171" spans="13:13" ht="13.8" x14ac:dyDescent="0.3">
      <c r="M171" s="15"/>
    </row>
    <row r="172" spans="13:13" ht="13.8" x14ac:dyDescent="0.3">
      <c r="M172" s="15"/>
    </row>
    <row r="173" spans="13:13" ht="13.8" x14ac:dyDescent="0.3">
      <c r="M173" s="15"/>
    </row>
    <row r="174" spans="13:13" ht="13.8" x14ac:dyDescent="0.3">
      <c r="M174" s="15"/>
    </row>
    <row r="175" spans="13:13" ht="13.8" x14ac:dyDescent="0.3">
      <c r="M175" s="15"/>
    </row>
    <row r="176" spans="13:13" ht="13.8" x14ac:dyDescent="0.3">
      <c r="M176" s="15"/>
    </row>
    <row r="177" spans="13:13" ht="13.8" x14ac:dyDescent="0.3">
      <c r="M177" s="15"/>
    </row>
    <row r="178" spans="13:13" ht="13.8" x14ac:dyDescent="0.3">
      <c r="M178" s="15"/>
    </row>
    <row r="179" spans="13:13" ht="13.8" x14ac:dyDescent="0.3">
      <c r="M179" s="15"/>
    </row>
    <row r="180" spans="13:13" ht="13.8" x14ac:dyDescent="0.3">
      <c r="M180" s="15"/>
    </row>
    <row r="181" spans="13:13" ht="13.8" x14ac:dyDescent="0.3">
      <c r="M181" s="15"/>
    </row>
    <row r="182" spans="13:13" ht="13.8" x14ac:dyDescent="0.3">
      <c r="M182" s="15"/>
    </row>
    <row r="183" spans="13:13" ht="13.8" x14ac:dyDescent="0.3">
      <c r="M183" s="15"/>
    </row>
    <row r="184" spans="13:13" ht="13.8" x14ac:dyDescent="0.3">
      <c r="M184" s="15"/>
    </row>
    <row r="185" spans="13:13" ht="13.8" x14ac:dyDescent="0.3">
      <c r="M185" s="15"/>
    </row>
    <row r="186" spans="13:13" ht="13.8" x14ac:dyDescent="0.3">
      <c r="M186" s="15"/>
    </row>
    <row r="187" spans="13:13" ht="13.8" x14ac:dyDescent="0.3">
      <c r="M187" s="15"/>
    </row>
    <row r="188" spans="13:13" ht="13.8" x14ac:dyDescent="0.3">
      <c r="M188" s="15"/>
    </row>
    <row r="189" spans="13:13" ht="13.8" x14ac:dyDescent="0.3">
      <c r="M189" s="15"/>
    </row>
    <row r="190" spans="13:13" ht="13.8" x14ac:dyDescent="0.3">
      <c r="M190" s="15"/>
    </row>
    <row r="191" spans="13:13" ht="13.8" x14ac:dyDescent="0.3">
      <c r="M191" s="15"/>
    </row>
    <row r="192" spans="13:13" ht="13.8" x14ac:dyDescent="0.3">
      <c r="M192" s="15"/>
    </row>
    <row r="193" spans="13:13" ht="13.8" x14ac:dyDescent="0.3">
      <c r="M193" s="15"/>
    </row>
    <row r="194" spans="13:13" ht="13.8" x14ac:dyDescent="0.3">
      <c r="M194" s="15"/>
    </row>
    <row r="195" spans="13:13" ht="13.8" x14ac:dyDescent="0.3">
      <c r="M195" s="15"/>
    </row>
    <row r="196" spans="13:13" ht="13.8" x14ac:dyDescent="0.3">
      <c r="M196" s="15"/>
    </row>
    <row r="197" spans="13:13" ht="13.8" x14ac:dyDescent="0.3">
      <c r="M197" s="15"/>
    </row>
    <row r="198" spans="13:13" ht="13.8" x14ac:dyDescent="0.3">
      <c r="M198" s="15"/>
    </row>
    <row r="199" spans="13:13" ht="13.8" x14ac:dyDescent="0.3">
      <c r="M199" s="15"/>
    </row>
    <row r="200" spans="13:13" ht="13.8" x14ac:dyDescent="0.3">
      <c r="M200" s="15"/>
    </row>
    <row r="201" spans="13:13" ht="13.8" x14ac:dyDescent="0.3">
      <c r="M201" s="15"/>
    </row>
    <row r="202" spans="13:13" ht="13.8" x14ac:dyDescent="0.3">
      <c r="M202" s="15"/>
    </row>
    <row r="203" spans="13:13" ht="13.8" x14ac:dyDescent="0.3">
      <c r="M203" s="15"/>
    </row>
    <row r="204" spans="13:13" ht="13.8" x14ac:dyDescent="0.3">
      <c r="M204" s="15"/>
    </row>
    <row r="205" spans="13:13" ht="13.8" x14ac:dyDescent="0.3">
      <c r="M205" s="15"/>
    </row>
    <row r="206" spans="13:13" ht="13.8" x14ac:dyDescent="0.3">
      <c r="M206" s="15"/>
    </row>
    <row r="207" spans="13:13" ht="13.8" x14ac:dyDescent="0.3">
      <c r="M207" s="15"/>
    </row>
    <row r="208" spans="13:13" ht="13.8" x14ac:dyDescent="0.3">
      <c r="M208" s="15"/>
    </row>
    <row r="209" spans="13:13" ht="13.8" x14ac:dyDescent="0.3">
      <c r="M209" s="15"/>
    </row>
    <row r="210" spans="13:13" ht="13.8" x14ac:dyDescent="0.3">
      <c r="M210" s="15"/>
    </row>
    <row r="211" spans="13:13" ht="13.8" x14ac:dyDescent="0.3">
      <c r="M211" s="15"/>
    </row>
    <row r="212" spans="13:13" ht="13.8" x14ac:dyDescent="0.3">
      <c r="M212" s="15"/>
    </row>
    <row r="213" spans="13:13" ht="13.8" x14ac:dyDescent="0.3">
      <c r="M213" s="15"/>
    </row>
    <row r="214" spans="13:13" ht="13.8" x14ac:dyDescent="0.3">
      <c r="M214" s="15"/>
    </row>
    <row r="215" spans="13:13" ht="13.8" x14ac:dyDescent="0.3">
      <c r="M215" s="15"/>
    </row>
    <row r="216" spans="13:13" ht="13.8" x14ac:dyDescent="0.3">
      <c r="M216" s="15"/>
    </row>
    <row r="217" spans="13:13" ht="13.8" x14ac:dyDescent="0.3">
      <c r="M217" s="15"/>
    </row>
    <row r="218" spans="13:13" ht="13.8" x14ac:dyDescent="0.3">
      <c r="M218" s="15"/>
    </row>
    <row r="219" spans="13:13" ht="13.8" x14ac:dyDescent="0.3">
      <c r="M219" s="15"/>
    </row>
    <row r="220" spans="13:13" ht="13.8" x14ac:dyDescent="0.3">
      <c r="M220" s="15"/>
    </row>
    <row r="221" spans="13:13" ht="13.8" x14ac:dyDescent="0.3">
      <c r="M221" s="15"/>
    </row>
    <row r="222" spans="13:13" ht="13.8" x14ac:dyDescent="0.3">
      <c r="M222" s="15"/>
    </row>
    <row r="223" spans="13:13" ht="13.8" x14ac:dyDescent="0.3">
      <c r="M223" s="15"/>
    </row>
    <row r="224" spans="13:13" ht="13.8" x14ac:dyDescent="0.3">
      <c r="M224" s="15"/>
    </row>
    <row r="225" spans="13:13" ht="13.8" x14ac:dyDescent="0.3">
      <c r="M225" s="15"/>
    </row>
    <row r="226" spans="13:13" ht="13.8" x14ac:dyDescent="0.3">
      <c r="M226" s="15"/>
    </row>
    <row r="227" spans="13:13" ht="13.8" x14ac:dyDescent="0.3">
      <c r="M227" s="15"/>
    </row>
    <row r="228" spans="13:13" ht="13.8" x14ac:dyDescent="0.3">
      <c r="M228" s="15"/>
    </row>
    <row r="229" spans="13:13" ht="13.8" x14ac:dyDescent="0.3">
      <c r="M229" s="15"/>
    </row>
    <row r="230" spans="13:13" ht="13.8" x14ac:dyDescent="0.3">
      <c r="M230" s="15"/>
    </row>
    <row r="231" spans="13:13" ht="13.8" x14ac:dyDescent="0.3">
      <c r="M231" s="15"/>
    </row>
    <row r="232" spans="13:13" ht="13.8" x14ac:dyDescent="0.3">
      <c r="M232" s="15"/>
    </row>
    <row r="233" spans="13:13" ht="13.8" x14ac:dyDescent="0.3">
      <c r="M233" s="15"/>
    </row>
    <row r="234" spans="13:13" ht="13.8" x14ac:dyDescent="0.3">
      <c r="M234" s="15"/>
    </row>
    <row r="235" spans="13:13" ht="13.8" x14ac:dyDescent="0.3">
      <c r="M235" s="15"/>
    </row>
    <row r="236" spans="13:13" ht="13.8" x14ac:dyDescent="0.3">
      <c r="M236" s="15"/>
    </row>
    <row r="237" spans="13:13" ht="13.8" x14ac:dyDescent="0.3">
      <c r="M237" s="15"/>
    </row>
    <row r="238" spans="13:13" ht="13.8" x14ac:dyDescent="0.3">
      <c r="M238" s="15"/>
    </row>
    <row r="239" spans="13:13" ht="13.8" x14ac:dyDescent="0.3">
      <c r="M239" s="15"/>
    </row>
    <row r="240" spans="13:13" ht="13.8" x14ac:dyDescent="0.3">
      <c r="M240" s="15"/>
    </row>
    <row r="241" spans="13:13" ht="13.8" x14ac:dyDescent="0.3">
      <c r="M241" s="15"/>
    </row>
    <row r="242" spans="13:13" ht="13.8" x14ac:dyDescent="0.3">
      <c r="M242" s="15"/>
    </row>
    <row r="243" spans="13:13" ht="13.8" x14ac:dyDescent="0.3">
      <c r="M243" s="15"/>
    </row>
    <row r="244" spans="13:13" ht="13.8" x14ac:dyDescent="0.3">
      <c r="M244" s="15"/>
    </row>
    <row r="245" spans="13:13" ht="13.8" x14ac:dyDescent="0.3">
      <c r="M245" s="15"/>
    </row>
    <row r="246" spans="13:13" ht="13.8" x14ac:dyDescent="0.3">
      <c r="M246" s="15"/>
    </row>
    <row r="247" spans="13:13" ht="13.8" x14ac:dyDescent="0.3">
      <c r="M247" s="15"/>
    </row>
    <row r="248" spans="13:13" ht="13.8" x14ac:dyDescent="0.3">
      <c r="M248" s="15"/>
    </row>
    <row r="249" spans="13:13" ht="13.8" x14ac:dyDescent="0.3">
      <c r="M249" s="15"/>
    </row>
    <row r="250" spans="13:13" ht="13.8" x14ac:dyDescent="0.3">
      <c r="M250" s="15"/>
    </row>
    <row r="251" spans="13:13" ht="13.8" x14ac:dyDescent="0.3">
      <c r="M251" s="15"/>
    </row>
    <row r="252" spans="13:13" ht="13.8" x14ac:dyDescent="0.3">
      <c r="M252" s="15"/>
    </row>
    <row r="253" spans="13:13" ht="13.8" x14ac:dyDescent="0.3">
      <c r="M253" s="15"/>
    </row>
    <row r="254" spans="13:13" ht="13.8" x14ac:dyDescent="0.3">
      <c r="M254" s="15"/>
    </row>
    <row r="255" spans="13:13" ht="13.8" x14ac:dyDescent="0.3">
      <c r="M255" s="15"/>
    </row>
    <row r="256" spans="13:13" ht="13.8" x14ac:dyDescent="0.3">
      <c r="M256" s="15"/>
    </row>
    <row r="257" spans="13:13" ht="13.8" x14ac:dyDescent="0.3">
      <c r="M257" s="15"/>
    </row>
    <row r="258" spans="13:13" ht="13.8" x14ac:dyDescent="0.3">
      <c r="M258" s="15"/>
    </row>
    <row r="259" spans="13:13" ht="13.8" x14ac:dyDescent="0.3">
      <c r="M259" s="15"/>
    </row>
    <row r="260" spans="13:13" ht="13.8" x14ac:dyDescent="0.3">
      <c r="M260" s="15"/>
    </row>
    <row r="261" spans="13:13" ht="13.8" x14ac:dyDescent="0.3">
      <c r="M261" s="15"/>
    </row>
    <row r="262" spans="13:13" ht="13.8" x14ac:dyDescent="0.3">
      <c r="M262" s="15"/>
    </row>
    <row r="263" spans="13:13" ht="13.8" x14ac:dyDescent="0.3">
      <c r="M263" s="15"/>
    </row>
    <row r="264" spans="13:13" ht="13.8" x14ac:dyDescent="0.3">
      <c r="M264" s="15"/>
    </row>
    <row r="265" spans="13:13" ht="13.8" x14ac:dyDescent="0.3">
      <c r="M265" s="15"/>
    </row>
    <row r="266" spans="13:13" ht="13.8" x14ac:dyDescent="0.3">
      <c r="M266" s="15"/>
    </row>
    <row r="267" spans="13:13" ht="13.8" x14ac:dyDescent="0.3">
      <c r="M267" s="15"/>
    </row>
    <row r="268" spans="13:13" ht="13.8" x14ac:dyDescent="0.3">
      <c r="M268" s="15"/>
    </row>
    <row r="269" spans="13:13" ht="13.8" x14ac:dyDescent="0.3">
      <c r="M269" s="15"/>
    </row>
    <row r="270" spans="13:13" ht="13.8" x14ac:dyDescent="0.3">
      <c r="M270" s="15"/>
    </row>
    <row r="271" spans="13:13" ht="13.8" x14ac:dyDescent="0.3">
      <c r="M271" s="15"/>
    </row>
    <row r="272" spans="13:13" ht="13.8" x14ac:dyDescent="0.3">
      <c r="M272" s="15"/>
    </row>
    <row r="273" spans="13:13" ht="13.8" x14ac:dyDescent="0.3">
      <c r="M273" s="15"/>
    </row>
    <row r="274" spans="13:13" ht="13.8" x14ac:dyDescent="0.3">
      <c r="M274" s="15"/>
    </row>
    <row r="275" spans="13:13" ht="13.8" x14ac:dyDescent="0.3">
      <c r="M275" s="15"/>
    </row>
    <row r="276" spans="13:13" ht="13.8" x14ac:dyDescent="0.3">
      <c r="M276" s="15"/>
    </row>
    <row r="277" spans="13:13" ht="13.8" x14ac:dyDescent="0.3">
      <c r="M277" s="15"/>
    </row>
    <row r="278" spans="13:13" ht="13.8" x14ac:dyDescent="0.3">
      <c r="M278" s="15"/>
    </row>
    <row r="279" spans="13:13" ht="13.8" x14ac:dyDescent="0.3">
      <c r="M279" s="15"/>
    </row>
    <row r="280" spans="13:13" ht="13.8" x14ac:dyDescent="0.3">
      <c r="M280" s="15"/>
    </row>
    <row r="281" spans="13:13" ht="13.8" x14ac:dyDescent="0.3">
      <c r="M281" s="15"/>
    </row>
    <row r="282" spans="13:13" ht="13.8" x14ac:dyDescent="0.3">
      <c r="M282" s="15"/>
    </row>
    <row r="283" spans="13:13" ht="13.8" x14ac:dyDescent="0.3">
      <c r="M283" s="15"/>
    </row>
    <row r="284" spans="13:13" ht="13.8" x14ac:dyDescent="0.3">
      <c r="M284" s="15"/>
    </row>
    <row r="285" spans="13:13" ht="13.8" x14ac:dyDescent="0.3">
      <c r="M285" s="15"/>
    </row>
    <row r="286" spans="13:13" ht="13.8" x14ac:dyDescent="0.3">
      <c r="M286" s="15"/>
    </row>
    <row r="287" spans="13:13" ht="13.8" x14ac:dyDescent="0.3">
      <c r="M287" s="15"/>
    </row>
    <row r="288" spans="13:13" ht="13.8" x14ac:dyDescent="0.3">
      <c r="M288" s="15"/>
    </row>
    <row r="289" spans="13:13" ht="13.8" x14ac:dyDescent="0.3">
      <c r="M289" s="15"/>
    </row>
    <row r="290" spans="13:13" ht="13.8" x14ac:dyDescent="0.3">
      <c r="M290" s="15"/>
    </row>
    <row r="291" spans="13:13" ht="13.8" x14ac:dyDescent="0.3">
      <c r="M291" s="15"/>
    </row>
    <row r="292" spans="13:13" ht="13.8" x14ac:dyDescent="0.3">
      <c r="M292" s="15"/>
    </row>
    <row r="293" spans="13:13" ht="13.8" x14ac:dyDescent="0.3">
      <c r="M293" s="15"/>
    </row>
    <row r="294" spans="13:13" ht="13.8" x14ac:dyDescent="0.3">
      <c r="M294" s="15"/>
    </row>
    <row r="295" spans="13:13" ht="13.8" x14ac:dyDescent="0.3">
      <c r="M295" s="15"/>
    </row>
    <row r="296" spans="13:13" ht="13.8" x14ac:dyDescent="0.3">
      <c r="M296" s="15"/>
    </row>
    <row r="297" spans="13:13" ht="13.8" x14ac:dyDescent="0.3">
      <c r="M297" s="15"/>
    </row>
    <row r="298" spans="13:13" ht="13.8" x14ac:dyDescent="0.3">
      <c r="M298" s="15"/>
    </row>
    <row r="299" spans="13:13" ht="13.8" x14ac:dyDescent="0.3">
      <c r="M299" s="15"/>
    </row>
    <row r="300" spans="13:13" ht="13.8" x14ac:dyDescent="0.3">
      <c r="M300" s="15"/>
    </row>
    <row r="301" spans="13:13" ht="13.8" x14ac:dyDescent="0.3">
      <c r="M301" s="15"/>
    </row>
    <row r="302" spans="13:13" ht="13.8" x14ac:dyDescent="0.3">
      <c r="M302" s="15"/>
    </row>
    <row r="303" spans="13:13" ht="13.8" x14ac:dyDescent="0.3">
      <c r="M303" s="15"/>
    </row>
    <row r="304" spans="13:13" ht="13.8" x14ac:dyDescent="0.3">
      <c r="M304" s="15"/>
    </row>
    <row r="305" spans="13:13" ht="13.8" x14ac:dyDescent="0.3">
      <c r="M305" s="15"/>
    </row>
    <row r="306" spans="13:13" ht="13.8" x14ac:dyDescent="0.3">
      <c r="M306" s="15"/>
    </row>
    <row r="307" spans="13:13" ht="13.8" x14ac:dyDescent="0.3">
      <c r="M307" s="15"/>
    </row>
    <row r="308" spans="13:13" ht="13.8" x14ac:dyDescent="0.3">
      <c r="M308" s="15"/>
    </row>
    <row r="309" spans="13:13" ht="13.8" x14ac:dyDescent="0.3">
      <c r="M309" s="15"/>
    </row>
    <row r="310" spans="13:13" ht="13.8" x14ac:dyDescent="0.3">
      <c r="M310" s="15"/>
    </row>
    <row r="311" spans="13:13" ht="13.8" x14ac:dyDescent="0.3">
      <c r="M311" s="15"/>
    </row>
    <row r="312" spans="13:13" ht="13.8" x14ac:dyDescent="0.3">
      <c r="M312" s="15"/>
    </row>
    <row r="313" spans="13:13" ht="13.8" x14ac:dyDescent="0.3">
      <c r="M313" s="15"/>
    </row>
    <row r="314" spans="13:13" ht="13.8" x14ac:dyDescent="0.3">
      <c r="M314" s="15"/>
    </row>
    <row r="315" spans="13:13" ht="13.8" x14ac:dyDescent="0.3">
      <c r="M315" s="15"/>
    </row>
    <row r="316" spans="13:13" ht="13.8" x14ac:dyDescent="0.3">
      <c r="M316" s="15"/>
    </row>
    <row r="317" spans="13:13" ht="13.8" x14ac:dyDescent="0.3">
      <c r="M317" s="15"/>
    </row>
    <row r="318" spans="13:13" ht="13.8" x14ac:dyDescent="0.3">
      <c r="M318" s="15"/>
    </row>
    <row r="319" spans="13:13" ht="13.8" x14ac:dyDescent="0.3">
      <c r="M319" s="15"/>
    </row>
    <row r="320" spans="13:13" ht="13.8" x14ac:dyDescent="0.3">
      <c r="M320" s="15"/>
    </row>
    <row r="321" spans="13:13" ht="13.8" x14ac:dyDescent="0.3">
      <c r="M321" s="15"/>
    </row>
    <row r="322" spans="13:13" ht="13.8" x14ac:dyDescent="0.3">
      <c r="M322" s="15"/>
    </row>
    <row r="323" spans="13:13" ht="13.8" x14ac:dyDescent="0.3">
      <c r="M323" s="15"/>
    </row>
    <row r="324" spans="13:13" ht="13.8" x14ac:dyDescent="0.3">
      <c r="M324" s="15"/>
    </row>
    <row r="325" spans="13:13" ht="13.8" x14ac:dyDescent="0.3">
      <c r="M325" s="15"/>
    </row>
    <row r="326" spans="13:13" ht="13.8" x14ac:dyDescent="0.3">
      <c r="M326" s="15"/>
    </row>
    <row r="327" spans="13:13" ht="13.8" x14ac:dyDescent="0.3">
      <c r="M327" s="15"/>
    </row>
    <row r="328" spans="13:13" ht="13.8" x14ac:dyDescent="0.3">
      <c r="M328" s="15"/>
    </row>
    <row r="329" spans="13:13" ht="13.8" x14ac:dyDescent="0.3">
      <c r="M329" s="15"/>
    </row>
    <row r="330" spans="13:13" ht="13.8" x14ac:dyDescent="0.3">
      <c r="M330" s="15"/>
    </row>
    <row r="331" spans="13:13" ht="13.8" x14ac:dyDescent="0.3">
      <c r="M331" s="15"/>
    </row>
    <row r="332" spans="13:13" ht="13.8" x14ac:dyDescent="0.3">
      <c r="M332" s="15"/>
    </row>
    <row r="333" spans="13:13" ht="13.8" x14ac:dyDescent="0.3">
      <c r="M333" s="15"/>
    </row>
    <row r="334" spans="13:13" ht="13.8" x14ac:dyDescent="0.3">
      <c r="M334" s="15"/>
    </row>
    <row r="335" spans="13:13" ht="13.8" x14ac:dyDescent="0.3">
      <c r="M335" s="15"/>
    </row>
    <row r="336" spans="13:13" ht="13.8" x14ac:dyDescent="0.3">
      <c r="M336" s="15"/>
    </row>
    <row r="337" spans="13:13" ht="13.8" x14ac:dyDescent="0.3">
      <c r="M337" s="15"/>
    </row>
    <row r="338" spans="13:13" ht="13.8" x14ac:dyDescent="0.3">
      <c r="M338" s="15"/>
    </row>
    <row r="339" spans="13:13" ht="13.8" x14ac:dyDescent="0.3">
      <c r="M339" s="15"/>
    </row>
    <row r="340" spans="13:13" ht="13.8" x14ac:dyDescent="0.3">
      <c r="M340" s="15"/>
    </row>
    <row r="341" spans="13:13" ht="13.8" x14ac:dyDescent="0.3">
      <c r="M341" s="15"/>
    </row>
    <row r="342" spans="13:13" ht="13.8" x14ac:dyDescent="0.3">
      <c r="M342" s="15"/>
    </row>
    <row r="343" spans="13:13" ht="13.8" x14ac:dyDescent="0.3">
      <c r="M343" s="15"/>
    </row>
    <row r="344" spans="13:13" ht="13.8" x14ac:dyDescent="0.3">
      <c r="M344" s="15"/>
    </row>
    <row r="345" spans="13:13" ht="13.8" x14ac:dyDescent="0.3">
      <c r="M345" s="15"/>
    </row>
    <row r="346" spans="13:13" ht="13.8" x14ac:dyDescent="0.3">
      <c r="M346" s="15"/>
    </row>
    <row r="347" spans="13:13" ht="13.8" x14ac:dyDescent="0.3">
      <c r="M347" s="15"/>
    </row>
    <row r="348" spans="13:13" ht="13.8" x14ac:dyDescent="0.3">
      <c r="M348" s="15"/>
    </row>
    <row r="349" spans="13:13" ht="13.8" x14ac:dyDescent="0.3">
      <c r="M349" s="15"/>
    </row>
    <row r="350" spans="13:13" ht="13.8" x14ac:dyDescent="0.3">
      <c r="M350" s="15"/>
    </row>
    <row r="351" spans="13:13" ht="13.8" x14ac:dyDescent="0.3">
      <c r="M351" s="15"/>
    </row>
    <row r="352" spans="13:13" ht="13.8" x14ac:dyDescent="0.3">
      <c r="M352" s="15"/>
    </row>
    <row r="353" spans="13:13" ht="13.8" x14ac:dyDescent="0.3">
      <c r="M353" s="15"/>
    </row>
    <row r="354" spans="13:13" ht="13.8" x14ac:dyDescent="0.3">
      <c r="M354" s="15"/>
    </row>
    <row r="355" spans="13:13" ht="13.8" x14ac:dyDescent="0.3">
      <c r="M355" s="15"/>
    </row>
    <row r="356" spans="13:13" ht="13.8" x14ac:dyDescent="0.3">
      <c r="M356" s="15"/>
    </row>
    <row r="357" spans="13:13" ht="13.8" x14ac:dyDescent="0.3">
      <c r="M357" s="15"/>
    </row>
    <row r="358" spans="13:13" ht="13.8" x14ac:dyDescent="0.3">
      <c r="M358" s="15"/>
    </row>
    <row r="359" spans="13:13" ht="13.8" x14ac:dyDescent="0.3">
      <c r="M359" s="15"/>
    </row>
    <row r="360" spans="13:13" ht="13.8" x14ac:dyDescent="0.3">
      <c r="M360" s="15"/>
    </row>
    <row r="361" spans="13:13" ht="13.8" x14ac:dyDescent="0.3">
      <c r="M361" s="15"/>
    </row>
    <row r="362" spans="13:13" ht="13.8" x14ac:dyDescent="0.3">
      <c r="M362" s="15"/>
    </row>
    <row r="363" spans="13:13" ht="13.8" x14ac:dyDescent="0.3">
      <c r="M363" s="15"/>
    </row>
    <row r="364" spans="13:13" ht="13.8" x14ac:dyDescent="0.3">
      <c r="M364" s="15"/>
    </row>
    <row r="365" spans="13:13" ht="13.8" x14ac:dyDescent="0.3">
      <c r="M365" s="15"/>
    </row>
    <row r="366" spans="13:13" ht="13.8" x14ac:dyDescent="0.3">
      <c r="M366" s="15"/>
    </row>
    <row r="367" spans="13:13" ht="13.8" x14ac:dyDescent="0.3">
      <c r="M367" s="15"/>
    </row>
    <row r="368" spans="13:13" ht="13.8" x14ac:dyDescent="0.3">
      <c r="M368" s="15"/>
    </row>
    <row r="369" spans="13:13" ht="13.8" x14ac:dyDescent="0.3">
      <c r="M369" s="15"/>
    </row>
    <row r="370" spans="13:13" ht="13.8" x14ac:dyDescent="0.3">
      <c r="M370" s="15"/>
    </row>
    <row r="371" spans="13:13" ht="13.8" x14ac:dyDescent="0.3">
      <c r="M371" s="15"/>
    </row>
    <row r="372" spans="13:13" ht="13.8" x14ac:dyDescent="0.3">
      <c r="M372" s="15"/>
    </row>
    <row r="373" spans="13:13" ht="13.8" x14ac:dyDescent="0.3">
      <c r="M373" s="15"/>
    </row>
    <row r="374" spans="13:13" ht="13.8" x14ac:dyDescent="0.3">
      <c r="M374" s="15"/>
    </row>
    <row r="375" spans="13:13" ht="13.8" x14ac:dyDescent="0.3">
      <c r="M375" s="15"/>
    </row>
    <row r="376" spans="13:13" ht="13.8" x14ac:dyDescent="0.3">
      <c r="M376" s="15"/>
    </row>
    <row r="377" spans="13:13" ht="13.8" x14ac:dyDescent="0.3">
      <c r="M377" s="15"/>
    </row>
    <row r="378" spans="13:13" ht="13.8" x14ac:dyDescent="0.3">
      <c r="M378" s="15"/>
    </row>
    <row r="379" spans="13:13" ht="13.8" x14ac:dyDescent="0.3">
      <c r="M379" s="15"/>
    </row>
    <row r="380" spans="13:13" ht="13.8" x14ac:dyDescent="0.3">
      <c r="M380" s="15"/>
    </row>
    <row r="381" spans="13:13" ht="13.8" x14ac:dyDescent="0.3">
      <c r="M381" s="15"/>
    </row>
    <row r="382" spans="13:13" ht="13.8" x14ac:dyDescent="0.3">
      <c r="M382" s="15"/>
    </row>
    <row r="383" spans="13:13" ht="13.8" x14ac:dyDescent="0.3">
      <c r="M383" s="15"/>
    </row>
    <row r="384" spans="13:13" ht="13.8" x14ac:dyDescent="0.3">
      <c r="M384" s="15"/>
    </row>
    <row r="385" spans="13:13" ht="13.8" x14ac:dyDescent="0.3">
      <c r="M385" s="15"/>
    </row>
    <row r="386" spans="13:13" ht="13.8" x14ac:dyDescent="0.3">
      <c r="M386" s="15"/>
    </row>
    <row r="387" spans="13:13" ht="13.8" x14ac:dyDescent="0.3">
      <c r="M387" s="15"/>
    </row>
    <row r="388" spans="13:13" ht="13.8" x14ac:dyDescent="0.3">
      <c r="M388" s="15"/>
    </row>
    <row r="389" spans="13:13" ht="13.8" x14ac:dyDescent="0.3">
      <c r="M389" s="15"/>
    </row>
    <row r="390" spans="13:13" ht="13.8" x14ac:dyDescent="0.3">
      <c r="M390" s="15"/>
    </row>
    <row r="391" spans="13:13" ht="13.8" x14ac:dyDescent="0.3">
      <c r="M391" s="15"/>
    </row>
    <row r="392" spans="13:13" ht="13.8" x14ac:dyDescent="0.3">
      <c r="M392" s="15"/>
    </row>
    <row r="393" spans="13:13" ht="13.8" x14ac:dyDescent="0.3">
      <c r="M393" s="15"/>
    </row>
    <row r="394" spans="13:13" ht="13.8" x14ac:dyDescent="0.3">
      <c r="M394" s="15"/>
    </row>
    <row r="395" spans="13:13" ht="13.8" x14ac:dyDescent="0.3">
      <c r="M395" s="15"/>
    </row>
    <row r="396" spans="13:13" ht="13.8" x14ac:dyDescent="0.3">
      <c r="M396" s="15"/>
    </row>
    <row r="397" spans="13:13" ht="13.8" x14ac:dyDescent="0.3">
      <c r="M397" s="15"/>
    </row>
    <row r="398" spans="13:13" ht="13.8" x14ac:dyDescent="0.3">
      <c r="M398" s="15"/>
    </row>
    <row r="399" spans="13:13" ht="13.8" x14ac:dyDescent="0.3">
      <c r="M399" s="15"/>
    </row>
    <row r="400" spans="13:13" ht="13.8" x14ac:dyDescent="0.3">
      <c r="M400" s="15"/>
    </row>
    <row r="401" spans="13:13" ht="13.8" x14ac:dyDescent="0.3">
      <c r="M401" s="15"/>
    </row>
    <row r="402" spans="13:13" ht="13.8" x14ac:dyDescent="0.3">
      <c r="M402" s="15"/>
    </row>
    <row r="403" spans="13:13" ht="13.8" x14ac:dyDescent="0.3">
      <c r="M403" s="15"/>
    </row>
    <row r="404" spans="13:13" ht="13.8" x14ac:dyDescent="0.3">
      <c r="M404" s="15"/>
    </row>
    <row r="405" spans="13:13" ht="13.8" x14ac:dyDescent="0.3">
      <c r="M405" s="15"/>
    </row>
    <row r="406" spans="13:13" ht="13.8" x14ac:dyDescent="0.3">
      <c r="M406" s="15"/>
    </row>
    <row r="407" spans="13:13" ht="13.8" x14ac:dyDescent="0.3">
      <c r="M407" s="15"/>
    </row>
    <row r="408" spans="13:13" ht="13.8" x14ac:dyDescent="0.3">
      <c r="M408" s="15"/>
    </row>
    <row r="409" spans="13:13" ht="13.8" x14ac:dyDescent="0.3">
      <c r="M409" s="15"/>
    </row>
    <row r="410" spans="13:13" ht="13.8" x14ac:dyDescent="0.3">
      <c r="M410" s="15"/>
    </row>
    <row r="411" spans="13:13" ht="13.8" x14ac:dyDescent="0.3">
      <c r="M411" s="15"/>
    </row>
    <row r="412" spans="13:13" ht="13.8" x14ac:dyDescent="0.3">
      <c r="M412" s="15"/>
    </row>
    <row r="413" spans="13:13" ht="13.8" x14ac:dyDescent="0.3">
      <c r="M413" s="15"/>
    </row>
    <row r="414" spans="13:13" ht="13.8" x14ac:dyDescent="0.3">
      <c r="M414" s="15"/>
    </row>
    <row r="415" spans="13:13" ht="13.8" x14ac:dyDescent="0.3">
      <c r="M415" s="15"/>
    </row>
    <row r="416" spans="13:13" ht="13.8" x14ac:dyDescent="0.3">
      <c r="M416" s="15"/>
    </row>
    <row r="417" spans="13:13" ht="13.8" x14ac:dyDescent="0.3">
      <c r="M417" s="15"/>
    </row>
    <row r="418" spans="13:13" ht="13.8" x14ac:dyDescent="0.3">
      <c r="M418" s="15"/>
    </row>
    <row r="419" spans="13:13" ht="13.8" x14ac:dyDescent="0.3">
      <c r="M419" s="15"/>
    </row>
    <row r="420" spans="13:13" ht="13.8" x14ac:dyDescent="0.3">
      <c r="M420" s="15"/>
    </row>
    <row r="421" spans="13:13" ht="13.8" x14ac:dyDescent="0.3">
      <c r="M421" s="15"/>
    </row>
    <row r="422" spans="13:13" ht="13.8" x14ac:dyDescent="0.3">
      <c r="M422" s="15"/>
    </row>
    <row r="423" spans="13:13" ht="13.8" x14ac:dyDescent="0.3">
      <c r="M423" s="15"/>
    </row>
    <row r="424" spans="13:13" ht="13.8" x14ac:dyDescent="0.3">
      <c r="M424" s="15"/>
    </row>
    <row r="425" spans="13:13" ht="13.8" x14ac:dyDescent="0.3">
      <c r="M425" s="15"/>
    </row>
    <row r="426" spans="13:13" ht="13.8" x14ac:dyDescent="0.3">
      <c r="M426" s="15"/>
    </row>
    <row r="427" spans="13:13" ht="13.8" x14ac:dyDescent="0.3">
      <c r="M427" s="15"/>
    </row>
    <row r="428" spans="13:13" ht="13.8" x14ac:dyDescent="0.3">
      <c r="M428" s="15"/>
    </row>
    <row r="429" spans="13:13" ht="13.8" x14ac:dyDescent="0.3">
      <c r="M429" s="15"/>
    </row>
    <row r="430" spans="13:13" ht="13.8" x14ac:dyDescent="0.3">
      <c r="M430" s="15"/>
    </row>
    <row r="431" spans="13:13" ht="13.8" x14ac:dyDescent="0.3">
      <c r="M431" s="15"/>
    </row>
    <row r="432" spans="13:13" ht="13.8" x14ac:dyDescent="0.3">
      <c r="M432" s="15"/>
    </row>
    <row r="433" spans="13:13" ht="13.8" x14ac:dyDescent="0.3">
      <c r="M433" s="15"/>
    </row>
    <row r="434" spans="13:13" ht="13.8" x14ac:dyDescent="0.3">
      <c r="M434" s="15"/>
    </row>
    <row r="435" spans="13:13" ht="13.8" x14ac:dyDescent="0.3">
      <c r="M435" s="15"/>
    </row>
    <row r="436" spans="13:13" ht="13.8" x14ac:dyDescent="0.3">
      <c r="M436" s="15"/>
    </row>
    <row r="437" spans="13:13" ht="13.8" x14ac:dyDescent="0.3">
      <c r="M437" s="15"/>
    </row>
    <row r="438" spans="13:13" ht="13.8" x14ac:dyDescent="0.3">
      <c r="M438" s="15"/>
    </row>
    <row r="439" spans="13:13" ht="13.8" x14ac:dyDescent="0.3">
      <c r="M439" s="15"/>
    </row>
    <row r="440" spans="13:13" ht="13.8" x14ac:dyDescent="0.3">
      <c r="M440" s="15"/>
    </row>
    <row r="441" spans="13:13" ht="13.8" x14ac:dyDescent="0.3">
      <c r="M441" s="15"/>
    </row>
    <row r="442" spans="13:13" ht="13.8" x14ac:dyDescent="0.3">
      <c r="M442" s="15"/>
    </row>
    <row r="443" spans="13:13" ht="13.8" x14ac:dyDescent="0.3">
      <c r="M443" s="15"/>
    </row>
    <row r="444" spans="13:13" ht="13.8" x14ac:dyDescent="0.3">
      <c r="M444" s="15"/>
    </row>
    <row r="445" spans="13:13" ht="13.8" x14ac:dyDescent="0.3">
      <c r="M445" s="15"/>
    </row>
    <row r="446" spans="13:13" ht="13.8" x14ac:dyDescent="0.3">
      <c r="M446" s="15"/>
    </row>
    <row r="447" spans="13:13" ht="13.8" x14ac:dyDescent="0.3">
      <c r="M447" s="15"/>
    </row>
    <row r="448" spans="13:13" ht="13.8" x14ac:dyDescent="0.3">
      <c r="M448" s="15"/>
    </row>
    <row r="449" spans="13:13" ht="13.8" x14ac:dyDescent="0.3">
      <c r="M449" s="15"/>
    </row>
    <row r="450" spans="13:13" ht="13.8" x14ac:dyDescent="0.3">
      <c r="M450" s="15"/>
    </row>
    <row r="451" spans="13:13" ht="13.8" x14ac:dyDescent="0.3">
      <c r="M451" s="15"/>
    </row>
    <row r="452" spans="13:13" ht="13.8" x14ac:dyDescent="0.3">
      <c r="M452" s="15"/>
    </row>
    <row r="453" spans="13:13" ht="13.8" x14ac:dyDescent="0.3">
      <c r="M453" s="15"/>
    </row>
    <row r="454" spans="13:13" ht="13.8" x14ac:dyDescent="0.3">
      <c r="M454" s="15"/>
    </row>
    <row r="455" spans="13:13" ht="13.8" x14ac:dyDescent="0.3">
      <c r="M455" s="15"/>
    </row>
    <row r="456" spans="13:13" ht="13.8" x14ac:dyDescent="0.3">
      <c r="M456" s="15"/>
    </row>
    <row r="457" spans="13:13" ht="13.8" x14ac:dyDescent="0.3">
      <c r="M457" s="15"/>
    </row>
    <row r="458" spans="13:13" ht="13.8" x14ac:dyDescent="0.3">
      <c r="M458" s="15"/>
    </row>
    <row r="459" spans="13:13" ht="13.8" x14ac:dyDescent="0.3">
      <c r="M459" s="15"/>
    </row>
    <row r="460" spans="13:13" ht="13.8" x14ac:dyDescent="0.3">
      <c r="M460" s="15"/>
    </row>
    <row r="461" spans="13:13" ht="13.8" x14ac:dyDescent="0.3">
      <c r="M461" s="15"/>
    </row>
    <row r="462" spans="13:13" ht="13.8" x14ac:dyDescent="0.3">
      <c r="M462" s="15"/>
    </row>
    <row r="463" spans="13:13" ht="13.8" x14ac:dyDescent="0.3">
      <c r="M463" s="15"/>
    </row>
    <row r="464" spans="13:13" ht="13.8" x14ac:dyDescent="0.3">
      <c r="M464" s="15"/>
    </row>
    <row r="465" spans="13:13" ht="13.8" x14ac:dyDescent="0.3">
      <c r="M465" s="15"/>
    </row>
    <row r="466" spans="13:13" ht="13.8" x14ac:dyDescent="0.3">
      <c r="M466" s="15"/>
    </row>
    <row r="467" spans="13:13" ht="13.8" x14ac:dyDescent="0.3">
      <c r="M467" s="15"/>
    </row>
    <row r="468" spans="13:13" ht="13.8" x14ac:dyDescent="0.3">
      <c r="M468" s="15"/>
    </row>
    <row r="469" spans="13:13" ht="13.8" x14ac:dyDescent="0.3">
      <c r="M469" s="15"/>
    </row>
    <row r="470" spans="13:13" ht="13.8" x14ac:dyDescent="0.3">
      <c r="M470" s="15"/>
    </row>
    <row r="471" spans="13:13" ht="13.8" x14ac:dyDescent="0.3">
      <c r="M471" s="15"/>
    </row>
    <row r="472" spans="13:13" ht="13.8" x14ac:dyDescent="0.3">
      <c r="M472" s="15"/>
    </row>
    <row r="473" spans="13:13" ht="13.8" x14ac:dyDescent="0.3">
      <c r="M473" s="15"/>
    </row>
    <row r="474" spans="13:13" ht="13.8" x14ac:dyDescent="0.3">
      <c r="M474" s="15"/>
    </row>
    <row r="475" spans="13:13" ht="13.8" x14ac:dyDescent="0.3">
      <c r="M475" s="15"/>
    </row>
    <row r="476" spans="13:13" ht="13.8" x14ac:dyDescent="0.3">
      <c r="M476" s="15"/>
    </row>
    <row r="477" spans="13:13" ht="13.8" x14ac:dyDescent="0.3">
      <c r="M477" s="15"/>
    </row>
    <row r="478" spans="13:13" ht="13.8" x14ac:dyDescent="0.3">
      <c r="M478" s="15"/>
    </row>
    <row r="479" spans="13:13" ht="13.8" x14ac:dyDescent="0.3">
      <c r="M479" s="15"/>
    </row>
    <row r="480" spans="13:13" ht="13.8" x14ac:dyDescent="0.3">
      <c r="M480" s="15"/>
    </row>
    <row r="481" spans="13:13" ht="13.8" x14ac:dyDescent="0.3">
      <c r="M481" s="15"/>
    </row>
    <row r="482" spans="13:13" ht="13.8" x14ac:dyDescent="0.3">
      <c r="M482" s="15"/>
    </row>
    <row r="483" spans="13:13" ht="13.8" x14ac:dyDescent="0.3">
      <c r="M483" s="15"/>
    </row>
    <row r="484" spans="13:13" ht="13.8" x14ac:dyDescent="0.3">
      <c r="M484" s="15"/>
    </row>
    <row r="485" spans="13:13" ht="13.8" x14ac:dyDescent="0.3">
      <c r="M485" s="15"/>
    </row>
    <row r="486" spans="13:13" ht="13.8" x14ac:dyDescent="0.3">
      <c r="M486" s="15"/>
    </row>
    <row r="487" spans="13:13" ht="13.8" x14ac:dyDescent="0.3">
      <c r="M487" s="15"/>
    </row>
    <row r="488" spans="13:13" ht="13.8" x14ac:dyDescent="0.3">
      <c r="M488" s="15"/>
    </row>
    <row r="489" spans="13:13" ht="13.8" x14ac:dyDescent="0.3">
      <c r="M489" s="15"/>
    </row>
    <row r="490" spans="13:13" ht="13.8" x14ac:dyDescent="0.3">
      <c r="M490" s="15"/>
    </row>
    <row r="491" spans="13:13" ht="13.8" x14ac:dyDescent="0.3">
      <c r="M491" s="15"/>
    </row>
    <row r="492" spans="13:13" ht="13.8" x14ac:dyDescent="0.3">
      <c r="M492" s="15"/>
    </row>
    <row r="493" spans="13:13" ht="13.8" x14ac:dyDescent="0.3">
      <c r="M493" s="15"/>
    </row>
    <row r="494" spans="13:13" ht="13.8" x14ac:dyDescent="0.3">
      <c r="M494" s="15"/>
    </row>
    <row r="495" spans="13:13" ht="13.8" x14ac:dyDescent="0.3">
      <c r="M495" s="15"/>
    </row>
    <row r="496" spans="13:13" ht="13.8" x14ac:dyDescent="0.3">
      <c r="M496" s="15"/>
    </row>
    <row r="497" spans="13:13" ht="13.8" x14ac:dyDescent="0.3">
      <c r="M497" s="15"/>
    </row>
    <row r="498" spans="13:13" ht="13.8" x14ac:dyDescent="0.3">
      <c r="M498" s="15"/>
    </row>
    <row r="499" spans="13:13" ht="13.8" x14ac:dyDescent="0.3">
      <c r="M499" s="15"/>
    </row>
    <row r="500" spans="13:13" ht="13.8" x14ac:dyDescent="0.3">
      <c r="M500" s="15"/>
    </row>
    <row r="501" spans="13:13" ht="13.8" x14ac:dyDescent="0.3">
      <c r="M501" s="15"/>
    </row>
    <row r="502" spans="13:13" ht="13.8" x14ac:dyDescent="0.3">
      <c r="M502" s="15"/>
    </row>
    <row r="503" spans="13:13" ht="13.8" x14ac:dyDescent="0.3">
      <c r="M503" s="15"/>
    </row>
    <row r="504" spans="13:13" ht="13.8" x14ac:dyDescent="0.3">
      <c r="M504" s="15"/>
    </row>
    <row r="505" spans="13:13" ht="13.8" x14ac:dyDescent="0.3">
      <c r="M505" s="15"/>
    </row>
    <row r="506" spans="13:13" ht="13.8" x14ac:dyDescent="0.3">
      <c r="M506" s="15"/>
    </row>
    <row r="507" spans="13:13" ht="13.8" x14ac:dyDescent="0.3">
      <c r="M507" s="15"/>
    </row>
    <row r="508" spans="13:13" ht="13.8" x14ac:dyDescent="0.3">
      <c r="M508" s="15"/>
    </row>
    <row r="509" spans="13:13" ht="13.8" x14ac:dyDescent="0.3">
      <c r="M509" s="15"/>
    </row>
    <row r="510" spans="13:13" ht="13.8" x14ac:dyDescent="0.3">
      <c r="M510" s="15"/>
    </row>
    <row r="511" spans="13:13" ht="13.8" x14ac:dyDescent="0.3">
      <c r="M511" s="15"/>
    </row>
    <row r="512" spans="13:13" ht="13.8" x14ac:dyDescent="0.3">
      <c r="M512" s="15"/>
    </row>
    <row r="513" spans="13:13" ht="13.8" x14ac:dyDescent="0.3">
      <c r="M513" s="15"/>
    </row>
    <row r="514" spans="13:13" ht="13.8" x14ac:dyDescent="0.3">
      <c r="M514" s="15"/>
    </row>
    <row r="515" spans="13:13" ht="13.8" x14ac:dyDescent="0.3">
      <c r="M515" s="15"/>
    </row>
    <row r="516" spans="13:13" ht="13.8" x14ac:dyDescent="0.3">
      <c r="M516" s="15"/>
    </row>
    <row r="517" spans="13:13" ht="13.8" x14ac:dyDescent="0.3">
      <c r="M517" s="15"/>
    </row>
    <row r="518" spans="13:13" ht="13.8" x14ac:dyDescent="0.3">
      <c r="M518" s="15"/>
    </row>
    <row r="519" spans="13:13" ht="13.8" x14ac:dyDescent="0.3">
      <c r="M519" s="15"/>
    </row>
    <row r="520" spans="13:13" ht="13.8" x14ac:dyDescent="0.3">
      <c r="M520" s="15"/>
    </row>
    <row r="521" spans="13:13" ht="13.8" x14ac:dyDescent="0.3">
      <c r="M521" s="15"/>
    </row>
    <row r="522" spans="13:13" ht="13.8" x14ac:dyDescent="0.3">
      <c r="M522" s="15"/>
    </row>
    <row r="523" spans="13:13" ht="13.8" x14ac:dyDescent="0.3">
      <c r="M523" s="15"/>
    </row>
    <row r="524" spans="13:13" ht="13.8" x14ac:dyDescent="0.3">
      <c r="M524" s="15"/>
    </row>
    <row r="525" spans="13:13" ht="13.8" x14ac:dyDescent="0.3">
      <c r="M525" s="15"/>
    </row>
    <row r="526" spans="13:13" ht="13.8" x14ac:dyDescent="0.3">
      <c r="M526" s="15"/>
    </row>
    <row r="527" spans="13:13" ht="13.8" x14ac:dyDescent="0.3">
      <c r="M527" s="15"/>
    </row>
    <row r="528" spans="13:13" ht="13.8" x14ac:dyDescent="0.3">
      <c r="M528" s="15"/>
    </row>
    <row r="529" spans="13:13" ht="13.8" x14ac:dyDescent="0.3">
      <c r="M529" s="15"/>
    </row>
    <row r="530" spans="13:13" ht="13.8" x14ac:dyDescent="0.3">
      <c r="M530" s="15"/>
    </row>
    <row r="531" spans="13:13" ht="13.8" x14ac:dyDescent="0.3">
      <c r="M531" s="15"/>
    </row>
    <row r="532" spans="13:13" ht="13.8" x14ac:dyDescent="0.3">
      <c r="M532" s="15"/>
    </row>
    <row r="533" spans="13:13" ht="13.8" x14ac:dyDescent="0.3">
      <c r="M533" s="15"/>
    </row>
    <row r="534" spans="13:13" ht="13.8" x14ac:dyDescent="0.3">
      <c r="M534" s="15"/>
    </row>
    <row r="535" spans="13:13" ht="13.8" x14ac:dyDescent="0.3">
      <c r="M535" s="15"/>
    </row>
    <row r="536" spans="13:13" ht="13.8" x14ac:dyDescent="0.3">
      <c r="M536" s="15"/>
    </row>
    <row r="537" spans="13:13" ht="13.8" x14ac:dyDescent="0.3">
      <c r="M537" s="15"/>
    </row>
    <row r="538" spans="13:13" ht="13.8" x14ac:dyDescent="0.3">
      <c r="M538" s="15"/>
    </row>
    <row r="539" spans="13:13" ht="13.8" x14ac:dyDescent="0.3">
      <c r="M539" s="15"/>
    </row>
    <row r="540" spans="13:13" ht="13.8" x14ac:dyDescent="0.3">
      <c r="M540" s="15"/>
    </row>
    <row r="541" spans="13:13" ht="13.8" x14ac:dyDescent="0.3">
      <c r="M541" s="15"/>
    </row>
    <row r="542" spans="13:13" ht="13.8" x14ac:dyDescent="0.3">
      <c r="M542" s="15"/>
    </row>
    <row r="543" spans="13:13" ht="13.8" x14ac:dyDescent="0.3">
      <c r="M543" s="15"/>
    </row>
    <row r="544" spans="13:13" ht="13.8" x14ac:dyDescent="0.3">
      <c r="M544" s="15"/>
    </row>
    <row r="545" spans="13:13" ht="13.8" x14ac:dyDescent="0.3">
      <c r="M545" s="15"/>
    </row>
    <row r="546" spans="13:13" ht="13.8" x14ac:dyDescent="0.3">
      <c r="M546" s="15"/>
    </row>
    <row r="547" spans="13:13" ht="13.8" x14ac:dyDescent="0.3">
      <c r="M547" s="15"/>
    </row>
    <row r="548" spans="13:13" ht="13.8" x14ac:dyDescent="0.3">
      <c r="M548" s="15"/>
    </row>
    <row r="549" spans="13:13" ht="13.8" x14ac:dyDescent="0.3">
      <c r="M549" s="15"/>
    </row>
    <row r="550" spans="13:13" ht="13.8" x14ac:dyDescent="0.3">
      <c r="M550" s="15"/>
    </row>
    <row r="551" spans="13:13" ht="13.8" x14ac:dyDescent="0.3">
      <c r="M551" s="15"/>
    </row>
    <row r="552" spans="13:13" ht="13.8" x14ac:dyDescent="0.3">
      <c r="M552" s="15"/>
    </row>
    <row r="553" spans="13:13" ht="13.8" x14ac:dyDescent="0.3">
      <c r="M553" s="15"/>
    </row>
    <row r="554" spans="13:13" ht="13.8" x14ac:dyDescent="0.3">
      <c r="M554" s="15"/>
    </row>
    <row r="555" spans="13:13" ht="13.8" x14ac:dyDescent="0.3">
      <c r="M555" s="15"/>
    </row>
    <row r="556" spans="13:13" ht="13.8" x14ac:dyDescent="0.3">
      <c r="M556" s="15"/>
    </row>
    <row r="557" spans="13:13" ht="13.8" x14ac:dyDescent="0.3">
      <c r="M557" s="15"/>
    </row>
    <row r="558" spans="13:13" ht="13.8" x14ac:dyDescent="0.3">
      <c r="M558" s="15"/>
    </row>
    <row r="559" spans="13:13" ht="13.8" x14ac:dyDescent="0.3">
      <c r="M559" s="15"/>
    </row>
    <row r="560" spans="13:13" ht="13.8" x14ac:dyDescent="0.3">
      <c r="M560" s="15"/>
    </row>
    <row r="561" spans="13:13" ht="13.8" x14ac:dyDescent="0.3">
      <c r="M561" s="15"/>
    </row>
    <row r="562" spans="13:13" ht="13.8" x14ac:dyDescent="0.3">
      <c r="M562" s="15"/>
    </row>
    <row r="563" spans="13:13" ht="13.8" x14ac:dyDescent="0.3">
      <c r="M563" s="15"/>
    </row>
    <row r="564" spans="13:13" ht="13.8" x14ac:dyDescent="0.3">
      <c r="M564" s="15"/>
    </row>
    <row r="565" spans="13:13" ht="13.8" x14ac:dyDescent="0.3">
      <c r="M565" s="15"/>
    </row>
    <row r="566" spans="13:13" ht="13.8" x14ac:dyDescent="0.3">
      <c r="M566" s="15"/>
    </row>
    <row r="567" spans="13:13" ht="13.8" x14ac:dyDescent="0.3">
      <c r="M567" s="15"/>
    </row>
    <row r="568" spans="13:13" ht="13.8" x14ac:dyDescent="0.3">
      <c r="M568" s="15"/>
    </row>
    <row r="569" spans="13:13" ht="13.8" x14ac:dyDescent="0.3">
      <c r="M569" s="15"/>
    </row>
    <row r="570" spans="13:13" ht="13.8" x14ac:dyDescent="0.3">
      <c r="M570" s="15"/>
    </row>
    <row r="571" spans="13:13" ht="13.8" x14ac:dyDescent="0.3">
      <c r="M571" s="15"/>
    </row>
    <row r="572" spans="13:13" ht="13.8" x14ac:dyDescent="0.3">
      <c r="M572" s="15"/>
    </row>
    <row r="573" spans="13:13" ht="13.8" x14ac:dyDescent="0.3">
      <c r="M573" s="15"/>
    </row>
    <row r="574" spans="13:13" ht="13.8" x14ac:dyDescent="0.3">
      <c r="M574" s="15"/>
    </row>
    <row r="575" spans="13:13" ht="13.8" x14ac:dyDescent="0.3">
      <c r="M575" s="15"/>
    </row>
    <row r="576" spans="13:13" ht="13.8" x14ac:dyDescent="0.3">
      <c r="M576" s="15"/>
    </row>
    <row r="577" spans="13:13" ht="13.8" x14ac:dyDescent="0.3">
      <c r="M577" s="15"/>
    </row>
    <row r="578" spans="13:13" ht="13.8" x14ac:dyDescent="0.3">
      <c r="M578" s="15"/>
    </row>
    <row r="579" spans="13:13" ht="13.8" x14ac:dyDescent="0.3">
      <c r="M579" s="15"/>
    </row>
    <row r="580" spans="13:13" ht="13.8" x14ac:dyDescent="0.3">
      <c r="M580" s="15"/>
    </row>
    <row r="581" spans="13:13" ht="13.8" x14ac:dyDescent="0.3">
      <c r="M581" s="15"/>
    </row>
    <row r="582" spans="13:13" ht="13.8" x14ac:dyDescent="0.3">
      <c r="M582" s="15"/>
    </row>
    <row r="583" spans="13:13" ht="13.8" x14ac:dyDescent="0.3">
      <c r="M583" s="15"/>
    </row>
    <row r="584" spans="13:13" ht="13.8" x14ac:dyDescent="0.3">
      <c r="M584" s="15"/>
    </row>
    <row r="585" spans="13:13" ht="13.8" x14ac:dyDescent="0.3">
      <c r="M585" s="15"/>
    </row>
    <row r="586" spans="13:13" ht="13.8" x14ac:dyDescent="0.3">
      <c r="M586" s="15"/>
    </row>
    <row r="587" spans="13:13" ht="13.8" x14ac:dyDescent="0.3">
      <c r="M587" s="15"/>
    </row>
    <row r="588" spans="13:13" ht="13.8" x14ac:dyDescent="0.3">
      <c r="M588" s="15"/>
    </row>
    <row r="589" spans="13:13" ht="13.8" x14ac:dyDescent="0.3">
      <c r="M589" s="15"/>
    </row>
    <row r="590" spans="13:13" ht="13.8" x14ac:dyDescent="0.3">
      <c r="M590" s="15"/>
    </row>
    <row r="591" spans="13:13" ht="13.8" x14ac:dyDescent="0.3">
      <c r="M591" s="15"/>
    </row>
    <row r="592" spans="13:13" ht="13.8" x14ac:dyDescent="0.3">
      <c r="M592" s="15"/>
    </row>
    <row r="593" spans="13:13" ht="13.8" x14ac:dyDescent="0.3">
      <c r="M593" s="15"/>
    </row>
    <row r="594" spans="13:13" ht="13.8" x14ac:dyDescent="0.3">
      <c r="M594" s="15"/>
    </row>
    <row r="595" spans="13:13" ht="13.8" x14ac:dyDescent="0.3">
      <c r="M595" s="15"/>
    </row>
    <row r="596" spans="13:13" ht="13.8" x14ac:dyDescent="0.3">
      <c r="M596" s="15"/>
    </row>
    <row r="597" spans="13:13" ht="13.8" x14ac:dyDescent="0.3">
      <c r="M597" s="15"/>
    </row>
    <row r="598" spans="13:13" ht="13.8" x14ac:dyDescent="0.3">
      <c r="M598" s="15"/>
    </row>
    <row r="599" spans="13:13" ht="13.8" x14ac:dyDescent="0.3">
      <c r="M599" s="15"/>
    </row>
    <row r="600" spans="13:13" ht="13.8" x14ac:dyDescent="0.3">
      <c r="M600" s="15"/>
    </row>
    <row r="601" spans="13:13" ht="13.8" x14ac:dyDescent="0.3">
      <c r="M601" s="15"/>
    </row>
    <row r="602" spans="13:13" ht="13.8" x14ac:dyDescent="0.3">
      <c r="M602" s="15"/>
    </row>
    <row r="603" spans="13:13" ht="13.8" x14ac:dyDescent="0.3">
      <c r="M603" s="15"/>
    </row>
    <row r="604" spans="13:13" ht="13.8" x14ac:dyDescent="0.3">
      <c r="M604" s="15"/>
    </row>
    <row r="605" spans="13:13" ht="13.8" x14ac:dyDescent="0.3">
      <c r="M605" s="15"/>
    </row>
    <row r="606" spans="13:13" ht="13.8" x14ac:dyDescent="0.3">
      <c r="M606" s="15"/>
    </row>
    <row r="607" spans="13:13" ht="13.8" x14ac:dyDescent="0.3">
      <c r="M607" s="15"/>
    </row>
    <row r="608" spans="13:13" ht="13.8" x14ac:dyDescent="0.3">
      <c r="M608" s="15"/>
    </row>
    <row r="609" spans="13:13" ht="13.8" x14ac:dyDescent="0.3">
      <c r="M609" s="15"/>
    </row>
    <row r="610" spans="13:13" ht="13.8" x14ac:dyDescent="0.3">
      <c r="M610" s="15"/>
    </row>
    <row r="611" spans="13:13" ht="13.8" x14ac:dyDescent="0.3">
      <c r="M611" s="15"/>
    </row>
    <row r="612" spans="13:13" ht="13.8" x14ac:dyDescent="0.3">
      <c r="M612" s="15"/>
    </row>
    <row r="613" spans="13:13" ht="13.8" x14ac:dyDescent="0.3">
      <c r="M613" s="15"/>
    </row>
    <row r="614" spans="13:13" ht="13.8" x14ac:dyDescent="0.3">
      <c r="M614" s="15"/>
    </row>
    <row r="615" spans="13:13" ht="13.8" x14ac:dyDescent="0.3">
      <c r="M615" s="15"/>
    </row>
    <row r="616" spans="13:13" ht="13.8" x14ac:dyDescent="0.3">
      <c r="M616" s="15"/>
    </row>
    <row r="617" spans="13:13" ht="13.8" x14ac:dyDescent="0.3">
      <c r="M617" s="15"/>
    </row>
    <row r="618" spans="13:13" ht="13.8" x14ac:dyDescent="0.3">
      <c r="M618" s="15"/>
    </row>
    <row r="619" spans="13:13" ht="13.8" x14ac:dyDescent="0.3">
      <c r="M619" s="15"/>
    </row>
    <row r="620" spans="13:13" ht="13.8" x14ac:dyDescent="0.3">
      <c r="M620" s="15"/>
    </row>
    <row r="621" spans="13:13" ht="13.8" x14ac:dyDescent="0.3">
      <c r="M621" s="15"/>
    </row>
    <row r="622" spans="13:13" ht="13.8" x14ac:dyDescent="0.3">
      <c r="M622" s="15"/>
    </row>
    <row r="623" spans="13:13" ht="13.8" x14ac:dyDescent="0.3">
      <c r="M623" s="15"/>
    </row>
    <row r="624" spans="13:13" ht="13.8" x14ac:dyDescent="0.3">
      <c r="M624" s="15"/>
    </row>
    <row r="625" spans="13:13" ht="13.8" x14ac:dyDescent="0.3">
      <c r="M625" s="15"/>
    </row>
    <row r="626" spans="13:13" ht="13.8" x14ac:dyDescent="0.3">
      <c r="M626" s="15"/>
    </row>
    <row r="627" spans="13:13" ht="13.8" x14ac:dyDescent="0.3">
      <c r="M627" s="15"/>
    </row>
    <row r="628" spans="13:13" ht="13.8" x14ac:dyDescent="0.3">
      <c r="M628" s="15"/>
    </row>
    <row r="629" spans="13:13" ht="13.8" x14ac:dyDescent="0.3">
      <c r="M629" s="15"/>
    </row>
    <row r="630" spans="13:13" ht="13.8" x14ac:dyDescent="0.3">
      <c r="M630" s="15"/>
    </row>
    <row r="631" spans="13:13" ht="13.8" x14ac:dyDescent="0.3">
      <c r="M631" s="15"/>
    </row>
    <row r="632" spans="13:13" ht="13.8" x14ac:dyDescent="0.3">
      <c r="M632" s="15"/>
    </row>
    <row r="633" spans="13:13" ht="13.8" x14ac:dyDescent="0.3">
      <c r="M633" s="15"/>
    </row>
    <row r="634" spans="13:13" ht="13.8" x14ac:dyDescent="0.3">
      <c r="M634" s="15"/>
    </row>
    <row r="635" spans="13:13" ht="13.8" x14ac:dyDescent="0.3">
      <c r="M635" s="15"/>
    </row>
    <row r="636" spans="13:13" ht="13.8" x14ac:dyDescent="0.3">
      <c r="M636" s="15"/>
    </row>
    <row r="637" spans="13:13" ht="13.8" x14ac:dyDescent="0.3">
      <c r="M637" s="15"/>
    </row>
    <row r="638" spans="13:13" ht="13.8" x14ac:dyDescent="0.3">
      <c r="M638" s="15"/>
    </row>
    <row r="639" spans="13:13" ht="13.8" x14ac:dyDescent="0.3">
      <c r="M639" s="15"/>
    </row>
    <row r="640" spans="13:13" ht="13.8" x14ac:dyDescent="0.3">
      <c r="M640" s="15"/>
    </row>
    <row r="641" spans="13:13" ht="13.8" x14ac:dyDescent="0.3">
      <c r="M641" s="15"/>
    </row>
    <row r="642" spans="13:13" ht="13.8" x14ac:dyDescent="0.3">
      <c r="M642" s="15"/>
    </row>
    <row r="643" spans="13:13" ht="13.8" x14ac:dyDescent="0.3">
      <c r="M643" s="15"/>
    </row>
    <row r="644" spans="13:13" ht="13.8" x14ac:dyDescent="0.3">
      <c r="M644" s="15"/>
    </row>
    <row r="645" spans="13:13" ht="13.8" x14ac:dyDescent="0.3">
      <c r="M645" s="15"/>
    </row>
    <row r="646" spans="13:13" ht="13.8" x14ac:dyDescent="0.3">
      <c r="M646" s="15"/>
    </row>
    <row r="647" spans="13:13" ht="13.8" x14ac:dyDescent="0.3">
      <c r="M647" s="15"/>
    </row>
    <row r="648" spans="13:13" ht="13.8" x14ac:dyDescent="0.3">
      <c r="M648" s="15"/>
    </row>
    <row r="649" spans="13:13" ht="13.8" x14ac:dyDescent="0.3">
      <c r="M649" s="15"/>
    </row>
    <row r="650" spans="13:13" ht="13.8" x14ac:dyDescent="0.3">
      <c r="M650" s="15"/>
    </row>
    <row r="651" spans="13:13" ht="13.8" x14ac:dyDescent="0.3">
      <c r="M651" s="15"/>
    </row>
    <row r="652" spans="13:13" ht="13.8" x14ac:dyDescent="0.3">
      <c r="M652" s="15"/>
    </row>
    <row r="653" spans="13:13" ht="13.8" x14ac:dyDescent="0.3">
      <c r="M653" s="15"/>
    </row>
    <row r="654" spans="13:13" ht="13.8" x14ac:dyDescent="0.3">
      <c r="M654" s="15"/>
    </row>
    <row r="655" spans="13:13" ht="13.8" x14ac:dyDescent="0.3">
      <c r="M655" s="15"/>
    </row>
    <row r="656" spans="13:13" ht="13.8" x14ac:dyDescent="0.3">
      <c r="M656" s="15"/>
    </row>
    <row r="657" spans="13:13" ht="13.8" x14ac:dyDescent="0.3">
      <c r="M657" s="15"/>
    </row>
    <row r="658" spans="13:13" ht="13.8" x14ac:dyDescent="0.3">
      <c r="M658" s="15"/>
    </row>
    <row r="659" spans="13:13" ht="13.8" x14ac:dyDescent="0.3">
      <c r="M659" s="15"/>
    </row>
    <row r="660" spans="13:13" ht="13.8" x14ac:dyDescent="0.3">
      <c r="M660" s="15"/>
    </row>
    <row r="661" spans="13:13" ht="13.8" x14ac:dyDescent="0.3">
      <c r="M661" s="15"/>
    </row>
    <row r="662" spans="13:13" ht="13.8" x14ac:dyDescent="0.3">
      <c r="M662" s="15"/>
    </row>
    <row r="663" spans="13:13" ht="13.8" x14ac:dyDescent="0.3">
      <c r="M663" s="15"/>
    </row>
    <row r="664" spans="13:13" ht="13.8" x14ac:dyDescent="0.3">
      <c r="M664" s="15"/>
    </row>
    <row r="665" spans="13:13" ht="13.8" x14ac:dyDescent="0.3">
      <c r="M665" s="15"/>
    </row>
    <row r="666" spans="13:13" ht="13.8" x14ac:dyDescent="0.3">
      <c r="M666" s="15"/>
    </row>
    <row r="667" spans="13:13" ht="13.8" x14ac:dyDescent="0.3">
      <c r="M667" s="15"/>
    </row>
    <row r="668" spans="13:13" ht="13.8" x14ac:dyDescent="0.3">
      <c r="M668" s="15"/>
    </row>
    <row r="669" spans="13:13" ht="13.8" x14ac:dyDescent="0.3">
      <c r="M669" s="15"/>
    </row>
    <row r="670" spans="13:13" ht="13.8" x14ac:dyDescent="0.3">
      <c r="M670" s="15"/>
    </row>
    <row r="671" spans="13:13" ht="13.8" x14ac:dyDescent="0.3">
      <c r="M671" s="15"/>
    </row>
    <row r="672" spans="13:13" ht="13.8" x14ac:dyDescent="0.3">
      <c r="M672" s="15"/>
    </row>
    <row r="673" spans="13:13" ht="13.8" x14ac:dyDescent="0.3">
      <c r="M673" s="15"/>
    </row>
    <row r="674" spans="13:13" ht="13.8" x14ac:dyDescent="0.3">
      <c r="M674" s="15"/>
    </row>
    <row r="675" spans="13:13" ht="13.8" x14ac:dyDescent="0.3">
      <c r="M675" s="15"/>
    </row>
    <row r="676" spans="13:13" ht="13.8" x14ac:dyDescent="0.3">
      <c r="M676" s="15"/>
    </row>
    <row r="677" spans="13:13" ht="13.8" x14ac:dyDescent="0.3">
      <c r="M677" s="15"/>
    </row>
    <row r="678" spans="13:13" ht="13.8" x14ac:dyDescent="0.3">
      <c r="M678" s="15"/>
    </row>
    <row r="679" spans="13:13" ht="13.8" x14ac:dyDescent="0.3">
      <c r="M679" s="15"/>
    </row>
    <row r="680" spans="13:13" ht="13.8" x14ac:dyDescent="0.3">
      <c r="M680" s="15"/>
    </row>
    <row r="681" spans="13:13" ht="13.8" x14ac:dyDescent="0.3">
      <c r="M681" s="15"/>
    </row>
    <row r="682" spans="13:13" ht="13.8" x14ac:dyDescent="0.3">
      <c r="M682" s="15"/>
    </row>
    <row r="683" spans="13:13" ht="13.8" x14ac:dyDescent="0.3">
      <c r="M683" s="15"/>
    </row>
    <row r="684" spans="13:13" ht="13.8" x14ac:dyDescent="0.3">
      <c r="M684" s="15"/>
    </row>
    <row r="685" spans="13:13" ht="13.8" x14ac:dyDescent="0.3">
      <c r="M685" s="15"/>
    </row>
    <row r="686" spans="13:13" ht="13.8" x14ac:dyDescent="0.3">
      <c r="M686" s="15"/>
    </row>
    <row r="687" spans="13:13" ht="13.8" x14ac:dyDescent="0.3">
      <c r="M687" s="15"/>
    </row>
    <row r="688" spans="13:13" ht="13.8" x14ac:dyDescent="0.3">
      <c r="M688" s="15"/>
    </row>
    <row r="689" spans="13:13" ht="13.8" x14ac:dyDescent="0.3">
      <c r="M689" s="15"/>
    </row>
    <row r="690" spans="13:13" ht="13.8" x14ac:dyDescent="0.3">
      <c r="M690" s="15"/>
    </row>
    <row r="691" spans="13:13" ht="13.8" x14ac:dyDescent="0.3">
      <c r="M691" s="15"/>
    </row>
    <row r="692" spans="13:13" ht="13.8" x14ac:dyDescent="0.3">
      <c r="M692" s="15"/>
    </row>
    <row r="693" spans="13:13" ht="13.8" x14ac:dyDescent="0.3">
      <c r="M693" s="15"/>
    </row>
    <row r="694" spans="13:13" ht="13.8" x14ac:dyDescent="0.3">
      <c r="M694" s="15"/>
    </row>
    <row r="695" spans="13:13" ht="13.8" x14ac:dyDescent="0.3">
      <c r="M695" s="15"/>
    </row>
    <row r="696" spans="13:13" ht="13.8" x14ac:dyDescent="0.3">
      <c r="M696" s="15"/>
    </row>
    <row r="697" spans="13:13" ht="13.8" x14ac:dyDescent="0.3">
      <c r="M697" s="15"/>
    </row>
    <row r="698" spans="13:13" ht="13.8" x14ac:dyDescent="0.3">
      <c r="M698" s="15"/>
    </row>
    <row r="699" spans="13:13" ht="13.8" x14ac:dyDescent="0.3">
      <c r="M699" s="15"/>
    </row>
    <row r="700" spans="13:13" ht="13.8" x14ac:dyDescent="0.3">
      <c r="M700" s="15"/>
    </row>
    <row r="701" spans="13:13" ht="13.8" x14ac:dyDescent="0.3">
      <c r="M701" s="15"/>
    </row>
    <row r="702" spans="13:13" ht="13.8" x14ac:dyDescent="0.3">
      <c r="M702" s="15"/>
    </row>
    <row r="703" spans="13:13" ht="13.8" x14ac:dyDescent="0.3">
      <c r="M703" s="15"/>
    </row>
    <row r="704" spans="13:13" ht="13.8" x14ac:dyDescent="0.3">
      <c r="M704" s="15"/>
    </row>
    <row r="705" spans="13:13" ht="13.8" x14ac:dyDescent="0.3">
      <c r="M705" s="15"/>
    </row>
    <row r="706" spans="13:13" ht="13.8" x14ac:dyDescent="0.3">
      <c r="M706" s="15"/>
    </row>
    <row r="707" spans="13:13" ht="13.8" x14ac:dyDescent="0.3">
      <c r="M707" s="15"/>
    </row>
    <row r="708" spans="13:13" ht="13.8" x14ac:dyDescent="0.3">
      <c r="M708" s="15"/>
    </row>
    <row r="709" spans="13:13" ht="13.8" x14ac:dyDescent="0.3">
      <c r="M709" s="15"/>
    </row>
    <row r="710" spans="13:13" ht="13.8" x14ac:dyDescent="0.3">
      <c r="M710" s="15"/>
    </row>
    <row r="711" spans="13:13" ht="13.8" x14ac:dyDescent="0.3">
      <c r="M711" s="15"/>
    </row>
    <row r="712" spans="13:13" ht="13.8" x14ac:dyDescent="0.3">
      <c r="M712" s="15"/>
    </row>
    <row r="713" spans="13:13" ht="13.8" x14ac:dyDescent="0.3">
      <c r="M713" s="15"/>
    </row>
    <row r="714" spans="13:13" ht="13.8" x14ac:dyDescent="0.3">
      <c r="M714" s="15"/>
    </row>
    <row r="715" spans="13:13" ht="13.8" x14ac:dyDescent="0.3">
      <c r="M715" s="15"/>
    </row>
    <row r="716" spans="13:13" ht="13.8" x14ac:dyDescent="0.3">
      <c r="M716" s="15"/>
    </row>
    <row r="717" spans="13:13" ht="13.8" x14ac:dyDescent="0.3">
      <c r="M717" s="15"/>
    </row>
    <row r="718" spans="13:13" ht="13.8" x14ac:dyDescent="0.3">
      <c r="M718" s="15"/>
    </row>
    <row r="719" spans="13:13" ht="13.8" x14ac:dyDescent="0.3">
      <c r="M719" s="15"/>
    </row>
    <row r="720" spans="13:13" ht="13.8" x14ac:dyDescent="0.3">
      <c r="M720" s="15"/>
    </row>
    <row r="721" spans="13:13" ht="13.8" x14ac:dyDescent="0.3">
      <c r="M721" s="15"/>
    </row>
    <row r="722" spans="13:13" ht="13.8" x14ac:dyDescent="0.3">
      <c r="M722" s="15"/>
    </row>
    <row r="723" spans="13:13" ht="13.8" x14ac:dyDescent="0.3">
      <c r="M723" s="15"/>
    </row>
    <row r="724" spans="13:13" ht="13.8" x14ac:dyDescent="0.3">
      <c r="M724" s="15"/>
    </row>
    <row r="725" spans="13:13" ht="13.8" x14ac:dyDescent="0.3">
      <c r="M725" s="15"/>
    </row>
    <row r="726" spans="13:13" ht="13.8" x14ac:dyDescent="0.3">
      <c r="M726" s="15"/>
    </row>
    <row r="727" spans="13:13" ht="13.8" x14ac:dyDescent="0.3">
      <c r="M727" s="15"/>
    </row>
    <row r="728" spans="13:13" ht="13.8" x14ac:dyDescent="0.3">
      <c r="M728" s="15"/>
    </row>
    <row r="729" spans="13:13" ht="13.8" x14ac:dyDescent="0.3">
      <c r="M729" s="15"/>
    </row>
    <row r="730" spans="13:13" ht="13.8" x14ac:dyDescent="0.3">
      <c r="M730" s="15"/>
    </row>
    <row r="731" spans="13:13" ht="13.8" x14ac:dyDescent="0.3">
      <c r="M731" s="15"/>
    </row>
    <row r="732" spans="13:13" ht="13.8" x14ac:dyDescent="0.3">
      <c r="M732" s="15"/>
    </row>
    <row r="733" spans="13:13" ht="13.8" x14ac:dyDescent="0.3">
      <c r="M733" s="15"/>
    </row>
    <row r="734" spans="13:13" ht="13.8" x14ac:dyDescent="0.3">
      <c r="M734" s="15"/>
    </row>
    <row r="735" spans="13:13" ht="13.8" x14ac:dyDescent="0.3">
      <c r="M735" s="15"/>
    </row>
    <row r="736" spans="13:13" ht="13.8" x14ac:dyDescent="0.3">
      <c r="M736" s="15"/>
    </row>
    <row r="737" spans="13:13" ht="13.8" x14ac:dyDescent="0.3">
      <c r="M737" s="15"/>
    </row>
    <row r="738" spans="13:13" ht="13.8" x14ac:dyDescent="0.3">
      <c r="M738" s="15"/>
    </row>
    <row r="739" spans="13:13" ht="13.8" x14ac:dyDescent="0.3">
      <c r="M739" s="15"/>
    </row>
    <row r="740" spans="13:13" ht="13.8" x14ac:dyDescent="0.3">
      <c r="M740" s="15"/>
    </row>
    <row r="741" spans="13:13" ht="13.8" x14ac:dyDescent="0.3">
      <c r="M741" s="15"/>
    </row>
    <row r="742" spans="13:13" ht="13.8" x14ac:dyDescent="0.3">
      <c r="M742" s="15"/>
    </row>
    <row r="743" spans="13:13" ht="13.8" x14ac:dyDescent="0.3">
      <c r="M743" s="15"/>
    </row>
    <row r="744" spans="13:13" ht="13.8" x14ac:dyDescent="0.3">
      <c r="M744" s="15"/>
    </row>
    <row r="745" spans="13:13" ht="13.8" x14ac:dyDescent="0.3">
      <c r="M745" s="15"/>
    </row>
    <row r="746" spans="13:13" ht="13.8" x14ac:dyDescent="0.3">
      <c r="M746" s="15"/>
    </row>
    <row r="747" spans="13:13" ht="13.8" x14ac:dyDescent="0.3">
      <c r="M747" s="15"/>
    </row>
    <row r="748" spans="13:13" ht="13.8" x14ac:dyDescent="0.3">
      <c r="M748" s="15"/>
    </row>
    <row r="749" spans="13:13" ht="13.8" x14ac:dyDescent="0.3">
      <c r="M749" s="15"/>
    </row>
    <row r="750" spans="13:13" ht="13.8" x14ac:dyDescent="0.3">
      <c r="M750" s="15"/>
    </row>
    <row r="751" spans="13:13" ht="13.8" x14ac:dyDescent="0.3">
      <c r="M751" s="15"/>
    </row>
    <row r="752" spans="13:13" ht="13.8" x14ac:dyDescent="0.3">
      <c r="M752" s="15"/>
    </row>
    <row r="753" spans="13:13" ht="13.8" x14ac:dyDescent="0.3">
      <c r="M753" s="15"/>
    </row>
    <row r="754" spans="13:13" ht="13.8" x14ac:dyDescent="0.3">
      <c r="M754" s="15"/>
    </row>
    <row r="755" spans="13:13" ht="13.8" x14ac:dyDescent="0.3">
      <c r="M755" s="15"/>
    </row>
    <row r="756" spans="13:13" ht="13.8" x14ac:dyDescent="0.3">
      <c r="M756" s="15"/>
    </row>
    <row r="757" spans="13:13" ht="13.8" x14ac:dyDescent="0.3">
      <c r="M757" s="15"/>
    </row>
    <row r="758" spans="13:13" ht="13.8" x14ac:dyDescent="0.3">
      <c r="M758" s="15"/>
    </row>
    <row r="759" spans="13:13" ht="13.8" x14ac:dyDescent="0.3">
      <c r="M759" s="15"/>
    </row>
    <row r="760" spans="13:13" ht="13.8" x14ac:dyDescent="0.3">
      <c r="M760" s="15"/>
    </row>
    <row r="761" spans="13:13" ht="13.8" x14ac:dyDescent="0.3">
      <c r="M761" s="15"/>
    </row>
    <row r="762" spans="13:13" ht="13.8" x14ac:dyDescent="0.3">
      <c r="M762" s="15"/>
    </row>
    <row r="763" spans="13:13" ht="13.8" x14ac:dyDescent="0.3">
      <c r="M763" s="15"/>
    </row>
    <row r="764" spans="13:13" ht="13.8" x14ac:dyDescent="0.3">
      <c r="M764" s="15"/>
    </row>
    <row r="765" spans="13:13" ht="13.8" x14ac:dyDescent="0.3">
      <c r="M765" s="15"/>
    </row>
    <row r="766" spans="13:13" ht="13.8" x14ac:dyDescent="0.3">
      <c r="M766" s="15"/>
    </row>
    <row r="767" spans="13:13" ht="13.8" x14ac:dyDescent="0.3">
      <c r="M767" s="15"/>
    </row>
    <row r="768" spans="13:13" ht="13.8" x14ac:dyDescent="0.3">
      <c r="M768" s="15"/>
    </row>
    <row r="769" spans="13:13" ht="13.8" x14ac:dyDescent="0.3">
      <c r="M769" s="15"/>
    </row>
    <row r="770" spans="13:13" ht="13.8" x14ac:dyDescent="0.3">
      <c r="M770" s="15"/>
    </row>
    <row r="771" spans="13:13" ht="13.8" x14ac:dyDescent="0.3">
      <c r="M771" s="15"/>
    </row>
    <row r="772" spans="13:13" ht="13.8" x14ac:dyDescent="0.3">
      <c r="M772" s="15"/>
    </row>
    <row r="773" spans="13:13" ht="13.8" x14ac:dyDescent="0.3">
      <c r="M773" s="15"/>
    </row>
    <row r="774" spans="13:13" ht="13.8" x14ac:dyDescent="0.3">
      <c r="M774" s="15"/>
    </row>
    <row r="775" spans="13:13" ht="13.8" x14ac:dyDescent="0.3">
      <c r="M775" s="15"/>
    </row>
    <row r="776" spans="13:13" ht="13.8" x14ac:dyDescent="0.3">
      <c r="M776" s="15"/>
    </row>
    <row r="777" spans="13:13" ht="13.8" x14ac:dyDescent="0.3">
      <c r="M777" s="15"/>
    </row>
    <row r="778" spans="13:13" ht="13.8" x14ac:dyDescent="0.3">
      <c r="M778" s="15"/>
    </row>
    <row r="779" spans="13:13" ht="13.8" x14ac:dyDescent="0.3">
      <c r="M779" s="15"/>
    </row>
    <row r="780" spans="13:13" ht="13.8" x14ac:dyDescent="0.3">
      <c r="M780" s="15"/>
    </row>
    <row r="781" spans="13:13" ht="13.8" x14ac:dyDescent="0.3">
      <c r="M781" s="15"/>
    </row>
    <row r="782" spans="13:13" ht="13.8" x14ac:dyDescent="0.3">
      <c r="M782" s="15"/>
    </row>
    <row r="783" spans="13:13" ht="13.8" x14ac:dyDescent="0.3">
      <c r="M783" s="15"/>
    </row>
    <row r="784" spans="13:13" ht="13.8" x14ac:dyDescent="0.3">
      <c r="M784" s="15"/>
    </row>
    <row r="785" spans="13:13" ht="13.8" x14ac:dyDescent="0.3">
      <c r="M785" s="15"/>
    </row>
    <row r="786" spans="13:13" ht="13.8" x14ac:dyDescent="0.3">
      <c r="M786" s="15"/>
    </row>
    <row r="787" spans="13:13" ht="13.8" x14ac:dyDescent="0.3">
      <c r="M787" s="15"/>
    </row>
    <row r="788" spans="13:13" ht="13.8" x14ac:dyDescent="0.3">
      <c r="M788" s="15"/>
    </row>
    <row r="789" spans="13:13" ht="13.8" x14ac:dyDescent="0.3">
      <c r="M789" s="15"/>
    </row>
    <row r="790" spans="13:13" ht="13.8" x14ac:dyDescent="0.3">
      <c r="M790" s="15"/>
    </row>
    <row r="791" spans="13:13" ht="13.8" x14ac:dyDescent="0.3">
      <c r="M791" s="15"/>
    </row>
    <row r="792" spans="13:13" ht="13.8" x14ac:dyDescent="0.3">
      <c r="M792" s="15"/>
    </row>
    <row r="793" spans="13:13" ht="13.8" x14ac:dyDescent="0.3">
      <c r="M793" s="15"/>
    </row>
    <row r="794" spans="13:13" ht="13.8" x14ac:dyDescent="0.3">
      <c r="M794" s="15"/>
    </row>
    <row r="795" spans="13:13" ht="13.8" x14ac:dyDescent="0.3">
      <c r="M795" s="15"/>
    </row>
    <row r="796" spans="13:13" ht="13.8" x14ac:dyDescent="0.3">
      <c r="M796" s="15"/>
    </row>
    <row r="797" spans="13:13" ht="13.8" x14ac:dyDescent="0.3">
      <c r="M797" s="15"/>
    </row>
    <row r="798" spans="13:13" ht="13.8" x14ac:dyDescent="0.3">
      <c r="M798" s="15"/>
    </row>
    <row r="799" spans="13:13" ht="13.8" x14ac:dyDescent="0.3">
      <c r="M799" s="15"/>
    </row>
    <row r="800" spans="13:13" ht="13.8" x14ac:dyDescent="0.3">
      <c r="M800" s="15"/>
    </row>
    <row r="801" spans="13:13" ht="13.8" x14ac:dyDescent="0.3">
      <c r="M801" s="15"/>
    </row>
    <row r="802" spans="13:13" ht="13.8" x14ac:dyDescent="0.3">
      <c r="M802" s="15"/>
    </row>
    <row r="803" spans="13:13" ht="13.8" x14ac:dyDescent="0.3">
      <c r="M803" s="15"/>
    </row>
    <row r="804" spans="13:13" ht="13.8" x14ac:dyDescent="0.3">
      <c r="M804" s="15"/>
    </row>
    <row r="805" spans="13:13" ht="13.8" x14ac:dyDescent="0.3">
      <c r="M805" s="15"/>
    </row>
    <row r="806" spans="13:13" ht="13.8" x14ac:dyDescent="0.3">
      <c r="M806" s="15"/>
    </row>
    <row r="807" spans="13:13" ht="13.8" x14ac:dyDescent="0.3">
      <c r="M807" s="15"/>
    </row>
    <row r="808" spans="13:13" ht="13.8" x14ac:dyDescent="0.3">
      <c r="M808" s="15"/>
    </row>
    <row r="809" spans="13:13" ht="13.8" x14ac:dyDescent="0.3">
      <c r="M809" s="15"/>
    </row>
    <row r="810" spans="13:13" ht="13.8" x14ac:dyDescent="0.3">
      <c r="M810" s="15"/>
    </row>
    <row r="811" spans="13:13" ht="13.8" x14ac:dyDescent="0.3">
      <c r="M811" s="15"/>
    </row>
    <row r="812" spans="13:13" ht="13.8" x14ac:dyDescent="0.3">
      <c r="M812" s="15"/>
    </row>
    <row r="813" spans="13:13" ht="13.8" x14ac:dyDescent="0.3">
      <c r="M813" s="15"/>
    </row>
    <row r="814" spans="13:13" ht="13.8" x14ac:dyDescent="0.3">
      <c r="M814" s="15"/>
    </row>
    <row r="815" spans="13:13" ht="13.8" x14ac:dyDescent="0.3">
      <c r="M815" s="15"/>
    </row>
    <row r="816" spans="13:13" ht="13.8" x14ac:dyDescent="0.3">
      <c r="M816" s="15"/>
    </row>
    <row r="817" spans="13:13" ht="13.8" x14ac:dyDescent="0.3">
      <c r="M817" s="15"/>
    </row>
    <row r="818" spans="13:13" ht="13.8" x14ac:dyDescent="0.3">
      <c r="M818" s="15"/>
    </row>
    <row r="819" spans="13:13" ht="13.8" x14ac:dyDescent="0.3">
      <c r="M819" s="15"/>
    </row>
    <row r="820" spans="13:13" ht="13.8" x14ac:dyDescent="0.3">
      <c r="M820" s="15"/>
    </row>
    <row r="821" spans="13:13" ht="13.8" x14ac:dyDescent="0.3">
      <c r="M821" s="15"/>
    </row>
    <row r="822" spans="13:13" ht="13.8" x14ac:dyDescent="0.3">
      <c r="M822" s="15"/>
    </row>
    <row r="823" spans="13:13" ht="13.8" x14ac:dyDescent="0.3">
      <c r="M823" s="15"/>
    </row>
    <row r="824" spans="13:13" ht="13.8" x14ac:dyDescent="0.3">
      <c r="M824" s="15"/>
    </row>
    <row r="825" spans="13:13" ht="13.8" x14ac:dyDescent="0.3">
      <c r="M825" s="15"/>
    </row>
    <row r="826" spans="13:13" ht="13.8" x14ac:dyDescent="0.3">
      <c r="M826" s="15"/>
    </row>
    <row r="827" spans="13:13" ht="13.8" x14ac:dyDescent="0.3">
      <c r="M827" s="15"/>
    </row>
    <row r="828" spans="13:13" ht="13.8" x14ac:dyDescent="0.3">
      <c r="M828" s="15"/>
    </row>
    <row r="829" spans="13:13" ht="13.8" x14ac:dyDescent="0.3">
      <c r="M829" s="15"/>
    </row>
    <row r="830" spans="13:13" ht="13.8" x14ac:dyDescent="0.3">
      <c r="M830" s="15"/>
    </row>
    <row r="831" spans="13:13" ht="13.8" x14ac:dyDescent="0.3">
      <c r="M831" s="15"/>
    </row>
    <row r="832" spans="13:13" ht="13.8" x14ac:dyDescent="0.3">
      <c r="M832" s="15"/>
    </row>
    <row r="833" spans="13:13" ht="13.8" x14ac:dyDescent="0.3">
      <c r="M833" s="15"/>
    </row>
    <row r="834" spans="13:13" ht="13.8" x14ac:dyDescent="0.3">
      <c r="M834" s="15"/>
    </row>
    <row r="835" spans="13:13" ht="13.8" x14ac:dyDescent="0.3">
      <c r="M835" s="15"/>
    </row>
    <row r="836" spans="13:13" ht="13.8" x14ac:dyDescent="0.3">
      <c r="M836" s="15"/>
    </row>
    <row r="837" spans="13:13" ht="13.8" x14ac:dyDescent="0.3">
      <c r="M837" s="15"/>
    </row>
    <row r="838" spans="13:13" ht="13.8" x14ac:dyDescent="0.3">
      <c r="M838" s="15"/>
    </row>
    <row r="839" spans="13:13" ht="13.8" x14ac:dyDescent="0.3">
      <c r="M839" s="15"/>
    </row>
    <row r="840" spans="13:13" ht="13.8" x14ac:dyDescent="0.3">
      <c r="M840" s="15"/>
    </row>
    <row r="841" spans="13:13" ht="13.8" x14ac:dyDescent="0.3">
      <c r="M841" s="15"/>
    </row>
    <row r="842" spans="13:13" ht="13.8" x14ac:dyDescent="0.3">
      <c r="M842" s="15"/>
    </row>
    <row r="843" spans="13:13" ht="13.8" x14ac:dyDescent="0.3">
      <c r="M843" s="15"/>
    </row>
    <row r="844" spans="13:13" ht="13.8" x14ac:dyDescent="0.3">
      <c r="M844" s="15"/>
    </row>
    <row r="845" spans="13:13" ht="13.8" x14ac:dyDescent="0.3">
      <c r="M845" s="15"/>
    </row>
    <row r="846" spans="13:13" ht="13.8" x14ac:dyDescent="0.3">
      <c r="M846" s="15"/>
    </row>
    <row r="847" spans="13:13" ht="13.8" x14ac:dyDescent="0.3">
      <c r="M847" s="15"/>
    </row>
    <row r="848" spans="13:13" ht="13.8" x14ac:dyDescent="0.3">
      <c r="M848" s="15"/>
    </row>
    <row r="849" spans="13:13" ht="13.8" x14ac:dyDescent="0.3">
      <c r="M849" s="15"/>
    </row>
    <row r="850" spans="13:13" ht="13.8" x14ac:dyDescent="0.3">
      <c r="M850" s="15"/>
    </row>
    <row r="851" spans="13:13" ht="13.8" x14ac:dyDescent="0.3">
      <c r="M851" s="15"/>
    </row>
    <row r="852" spans="13:13" ht="13.8" x14ac:dyDescent="0.3">
      <c r="M852" s="15"/>
    </row>
    <row r="853" spans="13:13" ht="13.8" x14ac:dyDescent="0.3">
      <c r="M853" s="15"/>
    </row>
    <row r="854" spans="13:13" ht="13.8" x14ac:dyDescent="0.3">
      <c r="M854" s="15"/>
    </row>
    <row r="855" spans="13:13" ht="13.8" x14ac:dyDescent="0.3">
      <c r="M855" s="15"/>
    </row>
    <row r="856" spans="13:13" ht="13.8" x14ac:dyDescent="0.3">
      <c r="M856" s="15"/>
    </row>
    <row r="857" spans="13:13" ht="13.8" x14ac:dyDescent="0.3">
      <c r="M857" s="15"/>
    </row>
    <row r="858" spans="13:13" ht="13.8" x14ac:dyDescent="0.3">
      <c r="M858" s="15"/>
    </row>
    <row r="859" spans="13:13" ht="13.8" x14ac:dyDescent="0.3">
      <c r="M859" s="15"/>
    </row>
    <row r="860" spans="13:13" ht="13.8" x14ac:dyDescent="0.3">
      <c r="M860" s="15"/>
    </row>
    <row r="861" spans="13:13" ht="13.8" x14ac:dyDescent="0.3">
      <c r="M861" s="15"/>
    </row>
    <row r="862" spans="13:13" ht="13.8" x14ac:dyDescent="0.3">
      <c r="M862" s="15"/>
    </row>
    <row r="863" spans="13:13" ht="13.8" x14ac:dyDescent="0.3">
      <c r="M863" s="15"/>
    </row>
    <row r="864" spans="13:13" ht="13.8" x14ac:dyDescent="0.3">
      <c r="M864" s="15"/>
    </row>
    <row r="865" spans="13:13" ht="13.8" x14ac:dyDescent="0.3">
      <c r="M865" s="15"/>
    </row>
    <row r="866" spans="13:13" ht="13.8" x14ac:dyDescent="0.3">
      <c r="M866" s="15"/>
    </row>
    <row r="867" spans="13:13" ht="13.8" x14ac:dyDescent="0.3">
      <c r="M867" s="15"/>
    </row>
    <row r="868" spans="13:13" ht="13.8" x14ac:dyDescent="0.3">
      <c r="M868" s="15"/>
    </row>
    <row r="869" spans="13:13" ht="13.8" x14ac:dyDescent="0.3">
      <c r="M869" s="15"/>
    </row>
    <row r="870" spans="13:13" ht="13.8" x14ac:dyDescent="0.3">
      <c r="M870" s="15"/>
    </row>
    <row r="871" spans="13:13" ht="13.8" x14ac:dyDescent="0.3">
      <c r="M871" s="15"/>
    </row>
    <row r="872" spans="13:13" ht="13.8" x14ac:dyDescent="0.3">
      <c r="M872" s="15"/>
    </row>
    <row r="873" spans="13:13" ht="13.8" x14ac:dyDescent="0.3">
      <c r="M873" s="15"/>
    </row>
    <row r="874" spans="13:13" ht="13.8" x14ac:dyDescent="0.3">
      <c r="M874" s="15"/>
    </row>
    <row r="875" spans="13:13" ht="13.8" x14ac:dyDescent="0.3">
      <c r="M875" s="15"/>
    </row>
    <row r="876" spans="13:13" ht="13.8" x14ac:dyDescent="0.3">
      <c r="M876" s="15"/>
    </row>
    <row r="877" spans="13:13" ht="13.8" x14ac:dyDescent="0.3">
      <c r="M877" s="15"/>
    </row>
    <row r="878" spans="13:13" ht="13.8" x14ac:dyDescent="0.3">
      <c r="M878" s="15"/>
    </row>
    <row r="879" spans="13:13" ht="13.8" x14ac:dyDescent="0.3">
      <c r="M879" s="15"/>
    </row>
    <row r="880" spans="13:13" ht="13.8" x14ac:dyDescent="0.3">
      <c r="M880" s="15"/>
    </row>
    <row r="881" spans="13:13" ht="13.8" x14ac:dyDescent="0.3">
      <c r="M881" s="15"/>
    </row>
    <row r="882" spans="13:13" ht="13.8" x14ac:dyDescent="0.3">
      <c r="M882" s="15"/>
    </row>
    <row r="883" spans="13:13" ht="13.8" x14ac:dyDescent="0.3">
      <c r="M883" s="15"/>
    </row>
    <row r="884" spans="13:13" ht="13.8" x14ac:dyDescent="0.3">
      <c r="M884" s="15"/>
    </row>
    <row r="885" spans="13:13" ht="13.8" x14ac:dyDescent="0.3">
      <c r="M885" s="15"/>
    </row>
    <row r="886" spans="13:13" ht="13.8" x14ac:dyDescent="0.3">
      <c r="M886" s="15"/>
    </row>
  </sheetData>
  <mergeCells count="16">
    <mergeCell ref="E5:G5"/>
    <mergeCell ref="A34:G34"/>
    <mergeCell ref="A35:G35"/>
    <mergeCell ref="A5:D5"/>
    <mergeCell ref="A6:G6"/>
    <mergeCell ref="A7:G7"/>
    <mergeCell ref="A8:G8"/>
    <mergeCell ref="A20:C20"/>
    <mergeCell ref="A31:C31"/>
    <mergeCell ref="A33:G33"/>
    <mergeCell ref="A1:G1"/>
    <mergeCell ref="A2:G2"/>
    <mergeCell ref="A3:D3"/>
    <mergeCell ref="E3:G3"/>
    <mergeCell ref="A4:D4"/>
    <mergeCell ref="E4:G4"/>
  </mergeCells>
  <printOptions horizontalCentered="1"/>
  <pageMargins left="0.25" right="0.25" top="0.75" bottom="0.75" header="0" footer="0"/>
  <pageSetup paperSize="9" fitToHeight="0" pageOrder="overThenDown" orientation="portrait"/>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pageSetUpPr fitToPage="1"/>
  </sheetPr>
  <dimension ref="A1:Z895"/>
  <sheetViews>
    <sheetView workbookViewId="0"/>
  </sheetViews>
  <sheetFormatPr defaultColWidth="12.5546875" defaultRowHeight="15.75" customHeight="1" x14ac:dyDescent="0.25"/>
  <cols>
    <col min="1" max="1" width="5.5546875" customWidth="1"/>
    <col min="2" max="2" width="15.88671875" customWidth="1"/>
    <col min="3" max="3" width="51" customWidth="1"/>
    <col min="4" max="4" width="7.5546875" customWidth="1"/>
    <col min="5" max="5" width="7.109375" customWidth="1"/>
    <col min="6" max="6" width="16.44140625" customWidth="1"/>
    <col min="7" max="7" width="12.33203125" customWidth="1"/>
    <col min="8" max="8" width="15.88671875" customWidth="1"/>
    <col min="9" max="9" width="7.88671875" customWidth="1"/>
    <col min="10" max="11" width="12.33203125" customWidth="1"/>
    <col min="12" max="12" width="11.109375" customWidth="1"/>
    <col min="13" max="13" width="12.33203125" customWidth="1"/>
    <col min="14" max="14" width="12.44140625" customWidth="1"/>
    <col min="15" max="18" width="12.33203125" customWidth="1"/>
    <col min="19" max="20" width="11" customWidth="1"/>
    <col min="21" max="21" width="16.6640625" customWidth="1"/>
    <col min="22" max="26" width="11" customWidth="1"/>
  </cols>
  <sheetData>
    <row r="1" spans="1:26" ht="141" customHeight="1" x14ac:dyDescent="0.3">
      <c r="A1" s="133"/>
      <c r="B1" s="95"/>
      <c r="C1" s="95"/>
      <c r="D1" s="95"/>
      <c r="E1" s="95"/>
      <c r="F1" s="95"/>
      <c r="G1" s="95"/>
      <c r="H1" s="95"/>
      <c r="N1" s="15"/>
    </row>
    <row r="2" spans="1:26" ht="67.5" customHeight="1" x14ac:dyDescent="0.25">
      <c r="A2" s="136" t="s">
        <v>315</v>
      </c>
      <c r="B2" s="95"/>
      <c r="C2" s="95"/>
      <c r="D2" s="95"/>
      <c r="E2" s="95"/>
      <c r="F2" s="95"/>
      <c r="G2" s="95"/>
      <c r="H2" s="95"/>
      <c r="I2" s="1"/>
      <c r="J2" s="1"/>
      <c r="K2" s="1"/>
      <c r="L2" s="1"/>
      <c r="M2" s="1"/>
      <c r="N2" s="1"/>
      <c r="O2" s="1"/>
      <c r="P2" s="1"/>
      <c r="Q2" s="1"/>
      <c r="R2" s="1"/>
      <c r="S2" s="1"/>
      <c r="T2" s="1"/>
      <c r="U2" s="1"/>
    </row>
    <row r="3" spans="1:26" ht="13.8" x14ac:dyDescent="0.3">
      <c r="A3" s="97" t="s">
        <v>0</v>
      </c>
      <c r="B3" s="95"/>
      <c r="C3" s="95"/>
      <c r="D3" s="95"/>
      <c r="E3" s="95"/>
      <c r="F3" s="97" t="s">
        <v>1</v>
      </c>
      <c r="G3" s="95"/>
      <c r="H3" s="95"/>
      <c r="I3" s="3"/>
      <c r="J3" s="3"/>
      <c r="K3" s="3"/>
      <c r="L3" s="3"/>
      <c r="M3" s="3"/>
      <c r="N3" s="3"/>
      <c r="O3" s="3"/>
      <c r="P3" s="3"/>
      <c r="Q3" s="3"/>
      <c r="R3" s="3"/>
      <c r="S3" s="3"/>
      <c r="T3" s="3"/>
      <c r="U3" s="3"/>
      <c r="V3" s="4"/>
      <c r="W3" s="4"/>
      <c r="X3" s="4"/>
      <c r="Y3" s="4"/>
      <c r="Z3" s="4"/>
    </row>
    <row r="4" spans="1:26" ht="24.75" customHeight="1" x14ac:dyDescent="0.3">
      <c r="A4" s="97" t="s">
        <v>2</v>
      </c>
      <c r="B4" s="95"/>
      <c r="C4" s="95"/>
      <c r="D4" s="95"/>
      <c r="E4" s="95"/>
      <c r="F4" s="97" t="s">
        <v>3</v>
      </c>
      <c r="G4" s="95"/>
      <c r="H4" s="95"/>
      <c r="I4" s="3"/>
      <c r="J4" s="3"/>
      <c r="K4" s="3"/>
      <c r="L4" s="3"/>
      <c r="M4" s="3"/>
      <c r="N4" s="3"/>
      <c r="O4" s="3"/>
      <c r="P4" s="3"/>
      <c r="Q4" s="3"/>
      <c r="R4" s="3"/>
      <c r="S4" s="3"/>
      <c r="T4" s="3"/>
      <c r="U4" s="3"/>
      <c r="V4" s="4"/>
      <c r="W4" s="4"/>
      <c r="X4" s="4"/>
      <c r="Y4" s="4"/>
      <c r="Z4" s="4"/>
    </row>
    <row r="5" spans="1:26" ht="24.75" customHeight="1" x14ac:dyDescent="0.3">
      <c r="A5" s="97" t="s">
        <v>44</v>
      </c>
      <c r="B5" s="95"/>
      <c r="C5" s="95"/>
      <c r="D5" s="95"/>
      <c r="E5" s="95"/>
      <c r="F5" s="97" t="s">
        <v>4</v>
      </c>
      <c r="G5" s="95"/>
      <c r="H5" s="95"/>
      <c r="I5" s="3"/>
      <c r="J5" s="3"/>
      <c r="K5" s="3"/>
      <c r="L5" s="3"/>
      <c r="M5" s="3"/>
      <c r="N5" s="3"/>
      <c r="O5" s="3"/>
      <c r="P5" s="3"/>
      <c r="Q5" s="3"/>
      <c r="R5" s="3"/>
      <c r="S5" s="3"/>
      <c r="T5" s="3"/>
      <c r="U5" s="3"/>
      <c r="V5" s="4"/>
      <c r="W5" s="4"/>
      <c r="X5" s="4"/>
      <c r="Y5" s="4"/>
      <c r="Z5" s="4"/>
    </row>
    <row r="6" spans="1:26" ht="24.75" customHeight="1" x14ac:dyDescent="0.3">
      <c r="A6" s="100" t="s">
        <v>270</v>
      </c>
      <c r="B6" s="95"/>
      <c r="C6" s="95"/>
      <c r="D6" s="95"/>
      <c r="E6" s="95"/>
      <c r="F6" s="95"/>
      <c r="G6" s="95"/>
      <c r="H6" s="95"/>
      <c r="I6" s="3"/>
      <c r="J6" s="3"/>
      <c r="K6" s="3"/>
      <c r="L6" s="3"/>
      <c r="M6" s="3"/>
      <c r="N6" s="3"/>
      <c r="O6" s="3"/>
      <c r="P6" s="3"/>
      <c r="Q6" s="3"/>
      <c r="R6" s="3"/>
      <c r="S6" s="3"/>
      <c r="T6" s="3"/>
      <c r="U6" s="3"/>
      <c r="V6" s="4"/>
      <c r="W6" s="4"/>
      <c r="X6" s="4"/>
      <c r="Y6" s="4"/>
      <c r="Z6" s="4"/>
    </row>
    <row r="7" spans="1:26" ht="24.75" customHeight="1" x14ac:dyDescent="0.3">
      <c r="A7" s="97"/>
      <c r="B7" s="95"/>
      <c r="C7" s="95"/>
      <c r="D7" s="95"/>
      <c r="E7" s="95"/>
      <c r="F7" s="95"/>
      <c r="G7" s="95"/>
      <c r="H7" s="95"/>
      <c r="I7" s="3"/>
      <c r="J7" s="3"/>
      <c r="K7" s="3"/>
      <c r="L7" s="3"/>
      <c r="M7" s="3"/>
      <c r="N7" s="3"/>
      <c r="O7" s="3"/>
      <c r="P7" s="3"/>
      <c r="Q7" s="3"/>
      <c r="R7" s="3"/>
      <c r="S7" s="3"/>
      <c r="T7" s="3"/>
      <c r="U7" s="3"/>
      <c r="V7" s="4"/>
      <c r="W7" s="4"/>
      <c r="X7" s="4"/>
      <c r="Y7" s="4"/>
      <c r="Z7" s="4"/>
    </row>
    <row r="8" spans="1:26" ht="36" customHeight="1" x14ac:dyDescent="0.3">
      <c r="A8" s="134" t="s">
        <v>286</v>
      </c>
      <c r="B8" s="102"/>
      <c r="C8" s="102"/>
      <c r="D8" s="102"/>
      <c r="E8" s="102"/>
      <c r="F8" s="102"/>
      <c r="G8" s="102"/>
      <c r="H8" s="103"/>
      <c r="I8" s="3"/>
      <c r="J8" s="58"/>
      <c r="K8" s="58"/>
      <c r="L8" s="58"/>
      <c r="M8" s="58"/>
      <c r="N8" s="59"/>
      <c r="O8" s="58"/>
      <c r="P8" s="58"/>
      <c r="Q8" s="58"/>
      <c r="R8" s="58"/>
      <c r="S8" s="3"/>
      <c r="T8" s="3"/>
      <c r="U8" s="3"/>
      <c r="V8" s="4"/>
      <c r="W8" s="4"/>
      <c r="X8" s="4"/>
      <c r="Y8" s="4"/>
      <c r="Z8" s="4"/>
    </row>
    <row r="9" spans="1:26" ht="36" customHeight="1" x14ac:dyDescent="0.3">
      <c r="A9" s="60" t="s">
        <v>5</v>
      </c>
      <c r="B9" s="60" t="s">
        <v>48</v>
      </c>
      <c r="C9" s="60" t="s">
        <v>49</v>
      </c>
      <c r="D9" s="60" t="s">
        <v>50</v>
      </c>
      <c r="E9" s="60" t="s">
        <v>6</v>
      </c>
      <c r="F9" s="61" t="s">
        <v>7</v>
      </c>
      <c r="G9" s="61" t="s">
        <v>51</v>
      </c>
      <c r="H9" s="61" t="s">
        <v>52</v>
      </c>
      <c r="I9" s="3"/>
      <c r="J9" s="62" t="s">
        <v>53</v>
      </c>
      <c r="K9" s="62" t="s">
        <v>51</v>
      </c>
      <c r="L9" s="62" t="s">
        <v>54</v>
      </c>
      <c r="M9" s="62" t="s">
        <v>55</v>
      </c>
      <c r="N9" s="59"/>
      <c r="O9" s="62" t="s">
        <v>316</v>
      </c>
      <c r="P9" s="62" t="s">
        <v>317</v>
      </c>
      <c r="Q9" s="62" t="s">
        <v>318</v>
      </c>
      <c r="R9" s="62" t="s">
        <v>319</v>
      </c>
      <c r="S9" s="3"/>
      <c r="T9" s="3"/>
      <c r="U9" s="3"/>
      <c r="V9" s="4"/>
      <c r="W9" s="4"/>
      <c r="X9" s="4"/>
      <c r="Y9" s="4"/>
      <c r="Z9" s="4"/>
    </row>
    <row r="10" spans="1:26" ht="31.2" x14ac:dyDescent="0.3">
      <c r="A10" s="7">
        <v>1</v>
      </c>
      <c r="B10" s="33" t="s">
        <v>8</v>
      </c>
      <c r="C10" s="33" t="s">
        <v>320</v>
      </c>
      <c r="D10" s="7" t="s">
        <v>9</v>
      </c>
      <c r="E10" s="13">
        <v>40</v>
      </c>
      <c r="F10" s="13"/>
      <c r="G10" s="13">
        <f t="shared" ref="G10:G20" si="0">E10*F10</f>
        <v>0</v>
      </c>
      <c r="H10" s="26" t="s">
        <v>10</v>
      </c>
      <c r="I10" s="10"/>
      <c r="J10" s="9">
        <v>2425000</v>
      </c>
      <c r="K10" s="9">
        <f t="shared" ref="K10:K20" si="1">J10*E10</f>
        <v>97000000</v>
      </c>
      <c r="L10" s="9">
        <f t="shared" ref="L10:M10" si="2">F10-J10</f>
        <v>-2425000</v>
      </c>
      <c r="M10" s="9">
        <f t="shared" si="2"/>
        <v>-97000000</v>
      </c>
      <c r="N10" s="16" t="e">
        <f t="shared" ref="N10:N21" si="3">M10/G10</f>
        <v>#DIV/0!</v>
      </c>
      <c r="O10" s="23"/>
      <c r="P10" s="23"/>
      <c r="Q10" s="23"/>
      <c r="R10" s="23"/>
      <c r="S10" s="10"/>
      <c r="T10" s="10"/>
      <c r="U10" s="10"/>
      <c r="V10" s="10"/>
      <c r="W10" s="10"/>
      <c r="X10" s="10"/>
      <c r="Y10" s="10"/>
      <c r="Z10" s="10"/>
    </row>
    <row r="11" spans="1:26" ht="15.6" x14ac:dyDescent="0.3">
      <c r="A11" s="7">
        <f t="shared" ref="A11:A20" si="4">A10+1</f>
        <v>2</v>
      </c>
      <c r="B11" s="33" t="s">
        <v>321</v>
      </c>
      <c r="C11" s="33" t="s">
        <v>193</v>
      </c>
      <c r="D11" s="7" t="s">
        <v>9</v>
      </c>
      <c r="E11" s="13">
        <v>40</v>
      </c>
      <c r="F11" s="13"/>
      <c r="G11" s="13">
        <f t="shared" si="0"/>
        <v>0</v>
      </c>
      <c r="H11" s="26" t="s">
        <v>10</v>
      </c>
      <c r="I11" s="10"/>
      <c r="J11" s="9">
        <v>190000</v>
      </c>
      <c r="K11" s="9">
        <f t="shared" si="1"/>
        <v>7600000</v>
      </c>
      <c r="L11" s="9">
        <f t="shared" ref="L11:M11" si="5">F11-J11</f>
        <v>-190000</v>
      </c>
      <c r="M11" s="9">
        <f t="shared" si="5"/>
        <v>-7600000</v>
      </c>
      <c r="N11" s="16" t="e">
        <f t="shared" si="3"/>
        <v>#DIV/0!</v>
      </c>
      <c r="O11" s="23"/>
      <c r="P11" s="23"/>
      <c r="Q11" s="23"/>
      <c r="R11" s="23"/>
      <c r="S11" s="10"/>
      <c r="T11" s="10"/>
      <c r="U11" s="10"/>
      <c r="V11" s="10"/>
      <c r="W11" s="10"/>
      <c r="X11" s="10"/>
      <c r="Y11" s="10"/>
      <c r="Z11" s="10"/>
    </row>
    <row r="12" spans="1:26" ht="31.2" x14ac:dyDescent="0.3">
      <c r="A12" s="7">
        <f t="shared" si="4"/>
        <v>3</v>
      </c>
      <c r="B12" s="33" t="s">
        <v>12</v>
      </c>
      <c r="C12" s="33" t="s">
        <v>146</v>
      </c>
      <c r="D12" s="7" t="s">
        <v>9</v>
      </c>
      <c r="E12" s="13">
        <v>40</v>
      </c>
      <c r="F12" s="13"/>
      <c r="G12" s="13">
        <f t="shared" si="0"/>
        <v>0</v>
      </c>
      <c r="H12" s="26" t="s">
        <v>10</v>
      </c>
      <c r="I12" s="10"/>
      <c r="J12" s="9">
        <v>2280000</v>
      </c>
      <c r="K12" s="9">
        <f t="shared" si="1"/>
        <v>91200000</v>
      </c>
      <c r="L12" s="9">
        <f t="shared" ref="L12:M12" si="6">F12-J12</f>
        <v>-2280000</v>
      </c>
      <c r="M12" s="9">
        <f t="shared" si="6"/>
        <v>-91200000</v>
      </c>
      <c r="N12" s="16" t="e">
        <f t="shared" si="3"/>
        <v>#DIV/0!</v>
      </c>
      <c r="O12" s="23"/>
      <c r="P12" s="23"/>
      <c r="Q12" s="23"/>
      <c r="R12" s="23"/>
      <c r="S12" s="10"/>
      <c r="T12" s="10"/>
      <c r="U12" s="10"/>
      <c r="V12" s="10"/>
      <c r="W12" s="10"/>
      <c r="X12" s="10"/>
      <c r="Y12" s="10"/>
      <c r="Z12" s="10"/>
    </row>
    <row r="13" spans="1:26" ht="31.2" x14ac:dyDescent="0.3">
      <c r="A13" s="7">
        <f t="shared" si="4"/>
        <v>4</v>
      </c>
      <c r="B13" s="33" t="s">
        <v>13</v>
      </c>
      <c r="C13" s="33" t="s">
        <v>322</v>
      </c>
      <c r="D13" s="7" t="s">
        <v>9</v>
      </c>
      <c r="E13" s="13">
        <v>40</v>
      </c>
      <c r="F13" s="13"/>
      <c r="G13" s="13">
        <f t="shared" si="0"/>
        <v>0</v>
      </c>
      <c r="H13" s="26" t="s">
        <v>10</v>
      </c>
      <c r="I13" s="10"/>
      <c r="J13" s="9">
        <v>700000</v>
      </c>
      <c r="K13" s="9">
        <f t="shared" si="1"/>
        <v>28000000</v>
      </c>
      <c r="L13" s="9">
        <f t="shared" ref="L13:M13" si="7">F13-J13</f>
        <v>-700000</v>
      </c>
      <c r="M13" s="9">
        <f t="shared" si="7"/>
        <v>-28000000</v>
      </c>
      <c r="N13" s="16" t="e">
        <f t="shared" si="3"/>
        <v>#DIV/0!</v>
      </c>
      <c r="O13" s="23"/>
      <c r="P13" s="23"/>
      <c r="Q13" s="23"/>
      <c r="R13" s="23"/>
      <c r="S13" s="10"/>
      <c r="T13" s="10"/>
      <c r="U13" s="10"/>
      <c r="V13" s="50"/>
      <c r="W13" s="50"/>
      <c r="X13" s="50"/>
      <c r="Y13" s="50"/>
      <c r="Z13" s="50"/>
    </row>
    <row r="14" spans="1:26" ht="31.2" x14ac:dyDescent="0.3">
      <c r="A14" s="7">
        <f t="shared" si="4"/>
        <v>5</v>
      </c>
      <c r="B14" s="33" t="s">
        <v>63</v>
      </c>
      <c r="C14" s="33" t="s">
        <v>136</v>
      </c>
      <c r="D14" s="7" t="s">
        <v>9</v>
      </c>
      <c r="E14" s="13">
        <v>40</v>
      </c>
      <c r="F14" s="13"/>
      <c r="G14" s="13">
        <f t="shared" si="0"/>
        <v>0</v>
      </c>
      <c r="H14" s="26" t="s">
        <v>10</v>
      </c>
      <c r="I14" s="10"/>
      <c r="J14" s="9">
        <v>730000</v>
      </c>
      <c r="K14" s="9">
        <f t="shared" si="1"/>
        <v>29200000</v>
      </c>
      <c r="L14" s="9">
        <f t="shared" ref="L14:M14" si="8">F14-J14</f>
        <v>-730000</v>
      </c>
      <c r="M14" s="9">
        <f t="shared" si="8"/>
        <v>-29200000</v>
      </c>
      <c r="N14" s="16" t="e">
        <f t="shared" si="3"/>
        <v>#DIV/0!</v>
      </c>
      <c r="O14" s="23"/>
      <c r="P14" s="23"/>
      <c r="Q14" s="23"/>
      <c r="R14" s="23"/>
      <c r="S14" s="10"/>
      <c r="T14" s="10"/>
      <c r="U14" s="10"/>
      <c r="V14" s="50"/>
      <c r="W14" s="50"/>
      <c r="X14" s="50"/>
      <c r="Y14" s="50"/>
      <c r="Z14" s="50"/>
    </row>
    <row r="15" spans="1:26" ht="46.8" x14ac:dyDescent="0.3">
      <c r="A15" s="7">
        <f t="shared" si="4"/>
        <v>6</v>
      </c>
      <c r="B15" s="33" t="s">
        <v>17</v>
      </c>
      <c r="C15" s="33" t="s">
        <v>182</v>
      </c>
      <c r="D15" s="7" t="s">
        <v>9</v>
      </c>
      <c r="E15" s="13">
        <v>40</v>
      </c>
      <c r="F15" s="13"/>
      <c r="G15" s="13">
        <f t="shared" si="0"/>
        <v>0</v>
      </c>
      <c r="H15" s="26" t="s">
        <v>10</v>
      </c>
      <c r="I15" s="10"/>
      <c r="J15" s="9">
        <v>4850000</v>
      </c>
      <c r="K15" s="9">
        <f t="shared" si="1"/>
        <v>194000000</v>
      </c>
      <c r="L15" s="9">
        <f t="shared" ref="L15:M15" si="9">F15-J15</f>
        <v>-4850000</v>
      </c>
      <c r="M15" s="9">
        <f t="shared" si="9"/>
        <v>-194000000</v>
      </c>
      <c r="N15" s="16" t="e">
        <f t="shared" si="3"/>
        <v>#DIV/0!</v>
      </c>
      <c r="O15" s="23"/>
      <c r="P15" s="23"/>
      <c r="Q15" s="23"/>
      <c r="R15" s="23"/>
      <c r="S15" s="10"/>
      <c r="T15" s="10"/>
      <c r="U15" s="10"/>
      <c r="V15" s="50"/>
      <c r="W15" s="50"/>
      <c r="X15" s="50"/>
      <c r="Y15" s="50"/>
      <c r="Z15" s="50"/>
    </row>
    <row r="16" spans="1:26" ht="31.2" x14ac:dyDescent="0.3">
      <c r="A16" s="7">
        <f t="shared" si="4"/>
        <v>7</v>
      </c>
      <c r="B16" s="33" t="s">
        <v>65</v>
      </c>
      <c r="C16" s="33" t="s">
        <v>323</v>
      </c>
      <c r="D16" s="7" t="s">
        <v>9</v>
      </c>
      <c r="E16" s="13">
        <v>40</v>
      </c>
      <c r="F16" s="13"/>
      <c r="G16" s="13">
        <f t="shared" si="0"/>
        <v>0</v>
      </c>
      <c r="H16" s="26" t="s">
        <v>10</v>
      </c>
      <c r="I16" s="10"/>
      <c r="J16" s="9">
        <v>3900000</v>
      </c>
      <c r="K16" s="9">
        <f t="shared" si="1"/>
        <v>156000000</v>
      </c>
      <c r="L16" s="9">
        <f t="shared" ref="L16:M16" si="10">F16-J16</f>
        <v>-3900000</v>
      </c>
      <c r="M16" s="9">
        <f t="shared" si="10"/>
        <v>-156000000</v>
      </c>
      <c r="N16" s="16" t="e">
        <f t="shared" si="3"/>
        <v>#DIV/0!</v>
      </c>
      <c r="O16" s="23"/>
      <c r="P16" s="23"/>
      <c r="Q16" s="23"/>
      <c r="R16" s="23"/>
      <c r="S16" s="10"/>
      <c r="T16" s="10"/>
      <c r="U16" s="10"/>
      <c r="V16" s="10"/>
      <c r="W16" s="10"/>
      <c r="X16" s="10"/>
      <c r="Y16" s="10"/>
      <c r="Z16" s="10"/>
    </row>
    <row r="17" spans="1:26" ht="31.2" x14ac:dyDescent="0.3">
      <c r="A17" s="7">
        <f t="shared" si="4"/>
        <v>8</v>
      </c>
      <c r="B17" s="33" t="s">
        <v>276</v>
      </c>
      <c r="C17" s="33" t="s">
        <v>245</v>
      </c>
      <c r="D17" s="7" t="s">
        <v>9</v>
      </c>
      <c r="E17" s="13">
        <v>40</v>
      </c>
      <c r="F17" s="13"/>
      <c r="G17" s="13">
        <f t="shared" si="0"/>
        <v>0</v>
      </c>
      <c r="H17" s="26" t="s">
        <v>22</v>
      </c>
      <c r="I17" s="10"/>
      <c r="J17" s="9">
        <v>620000</v>
      </c>
      <c r="K17" s="9">
        <f t="shared" si="1"/>
        <v>24800000</v>
      </c>
      <c r="L17" s="9">
        <f t="shared" ref="L17:M17" si="11">F17-J17</f>
        <v>-620000</v>
      </c>
      <c r="M17" s="9">
        <f t="shared" si="11"/>
        <v>-24800000</v>
      </c>
      <c r="N17" s="16" t="e">
        <f t="shared" si="3"/>
        <v>#DIV/0!</v>
      </c>
      <c r="O17" s="23"/>
      <c r="P17" s="23"/>
      <c r="Q17" s="23"/>
      <c r="R17" s="23"/>
      <c r="S17" s="10"/>
      <c r="T17" s="10"/>
      <c r="U17" s="10"/>
      <c r="V17" s="50"/>
      <c r="W17" s="50"/>
      <c r="X17" s="50"/>
      <c r="Y17" s="50"/>
      <c r="Z17" s="50"/>
    </row>
    <row r="18" spans="1:26" ht="31.2" x14ac:dyDescent="0.3">
      <c r="A18" s="7">
        <f t="shared" si="4"/>
        <v>9</v>
      </c>
      <c r="B18" s="33" t="s">
        <v>76</v>
      </c>
      <c r="C18" s="33" t="s">
        <v>246</v>
      </c>
      <c r="D18" s="7" t="s">
        <v>9</v>
      </c>
      <c r="E18" s="13">
        <v>40</v>
      </c>
      <c r="F18" s="13"/>
      <c r="G18" s="13">
        <f t="shared" si="0"/>
        <v>0</v>
      </c>
      <c r="H18" s="26" t="s">
        <v>22</v>
      </c>
      <c r="I18" s="10"/>
      <c r="J18" s="9">
        <v>365000</v>
      </c>
      <c r="K18" s="9">
        <f t="shared" si="1"/>
        <v>14600000</v>
      </c>
      <c r="L18" s="9">
        <f t="shared" ref="L18:M18" si="12">F18-J18</f>
        <v>-365000</v>
      </c>
      <c r="M18" s="9">
        <f t="shared" si="12"/>
        <v>-14600000</v>
      </c>
      <c r="N18" s="16" t="e">
        <f t="shared" si="3"/>
        <v>#DIV/0!</v>
      </c>
      <c r="O18" s="23"/>
      <c r="P18" s="23"/>
      <c r="Q18" s="23"/>
      <c r="R18" s="23"/>
      <c r="S18" s="10"/>
      <c r="T18" s="10"/>
      <c r="U18" s="10"/>
      <c r="V18" s="50"/>
      <c r="W18" s="50"/>
      <c r="X18" s="50"/>
      <c r="Y18" s="50"/>
      <c r="Z18" s="50"/>
    </row>
    <row r="19" spans="1:26" ht="15.6" x14ac:dyDescent="0.3">
      <c r="A19" s="7">
        <f t="shared" si="4"/>
        <v>10</v>
      </c>
      <c r="B19" s="33" t="s">
        <v>247</v>
      </c>
      <c r="C19" s="33" t="s">
        <v>23</v>
      </c>
      <c r="D19" s="7" t="s">
        <v>9</v>
      </c>
      <c r="E19" s="13">
        <v>40</v>
      </c>
      <c r="F19" s="13"/>
      <c r="G19" s="13">
        <f t="shared" si="0"/>
        <v>0</v>
      </c>
      <c r="H19" s="26" t="s">
        <v>20</v>
      </c>
      <c r="I19" s="10"/>
      <c r="J19" s="9">
        <v>230000</v>
      </c>
      <c r="K19" s="9">
        <f t="shared" si="1"/>
        <v>9200000</v>
      </c>
      <c r="L19" s="9">
        <f t="shared" ref="L19:M19" si="13">F19-J19</f>
        <v>-230000</v>
      </c>
      <c r="M19" s="9">
        <f t="shared" si="13"/>
        <v>-9200000</v>
      </c>
      <c r="N19" s="16" t="e">
        <f t="shared" si="3"/>
        <v>#DIV/0!</v>
      </c>
      <c r="O19" s="23"/>
      <c r="P19" s="23"/>
      <c r="Q19" s="23"/>
      <c r="R19" s="23"/>
      <c r="S19" s="10"/>
      <c r="T19" s="10"/>
      <c r="U19" s="10"/>
      <c r="V19" s="10"/>
      <c r="W19" s="10"/>
      <c r="X19" s="10"/>
      <c r="Y19" s="10"/>
      <c r="Z19" s="10"/>
    </row>
    <row r="20" spans="1:26" ht="31.2" x14ac:dyDescent="0.3">
      <c r="A20" s="7">
        <f t="shared" si="4"/>
        <v>11</v>
      </c>
      <c r="B20" s="33" t="s">
        <v>324</v>
      </c>
      <c r="C20" s="33" t="s">
        <v>325</v>
      </c>
      <c r="D20" s="7" t="s">
        <v>9</v>
      </c>
      <c r="E20" s="13">
        <v>40</v>
      </c>
      <c r="F20" s="13"/>
      <c r="G20" s="13">
        <f t="shared" si="0"/>
        <v>0</v>
      </c>
      <c r="H20" s="26" t="s">
        <v>20</v>
      </c>
      <c r="I20" s="10"/>
      <c r="J20" s="9">
        <v>265000</v>
      </c>
      <c r="K20" s="9">
        <f t="shared" si="1"/>
        <v>10600000</v>
      </c>
      <c r="L20" s="9">
        <f t="shared" ref="L20:M20" si="14">F20-J20</f>
        <v>-265000</v>
      </c>
      <c r="M20" s="9">
        <f t="shared" si="14"/>
        <v>-10600000</v>
      </c>
      <c r="N20" s="16" t="e">
        <f t="shared" si="3"/>
        <v>#DIV/0!</v>
      </c>
      <c r="O20" s="23"/>
      <c r="P20" s="23"/>
      <c r="Q20" s="23"/>
      <c r="R20" s="23"/>
      <c r="S20" s="10"/>
      <c r="T20" s="10"/>
      <c r="U20" s="10"/>
      <c r="V20" s="50"/>
      <c r="W20" s="50"/>
      <c r="X20" s="50"/>
      <c r="Y20" s="50"/>
      <c r="Z20" s="50"/>
    </row>
    <row r="21" spans="1:26" ht="24.75" customHeight="1" x14ac:dyDescent="0.3">
      <c r="A21" s="137" t="s">
        <v>27</v>
      </c>
      <c r="B21" s="102"/>
      <c r="C21" s="102"/>
      <c r="D21" s="103"/>
      <c r="E21" s="63"/>
      <c r="F21" s="63"/>
      <c r="G21" s="63">
        <f>SUM(G10:G20)</f>
        <v>0</v>
      </c>
      <c r="H21" s="64"/>
      <c r="I21" s="10"/>
      <c r="J21" s="65">
        <f t="shared" ref="J21:L21" si="15">SUM(J10:J18)</f>
        <v>16060000</v>
      </c>
      <c r="K21" s="65">
        <f t="shared" si="15"/>
        <v>642400000</v>
      </c>
      <c r="L21" s="65">
        <f t="shared" si="15"/>
        <v>-16060000</v>
      </c>
      <c r="M21" s="65">
        <f>SUM(M10:M20)</f>
        <v>-662200000</v>
      </c>
      <c r="N21" s="66" t="e">
        <f t="shared" si="3"/>
        <v>#DIV/0!</v>
      </c>
      <c r="O21" s="65"/>
      <c r="P21" s="65"/>
      <c r="Q21" s="65"/>
      <c r="R21" s="65"/>
      <c r="S21" s="10"/>
      <c r="T21" s="10"/>
      <c r="U21" s="10"/>
      <c r="V21" s="50"/>
      <c r="W21" s="50"/>
      <c r="X21" s="50"/>
      <c r="Y21" s="50"/>
      <c r="Z21" s="50"/>
    </row>
    <row r="22" spans="1:26" ht="15.6" x14ac:dyDescent="0.3">
      <c r="A22" s="134" t="s">
        <v>326</v>
      </c>
      <c r="B22" s="102"/>
      <c r="C22" s="102"/>
      <c r="D22" s="102"/>
      <c r="E22" s="102"/>
      <c r="F22" s="102"/>
      <c r="G22" s="102"/>
      <c r="H22" s="103"/>
      <c r="I22" s="10"/>
      <c r="J22" s="10"/>
      <c r="K22" s="67"/>
      <c r="L22" s="10"/>
      <c r="M22" s="10"/>
      <c r="N22" s="10"/>
      <c r="O22" s="10"/>
      <c r="P22" s="10"/>
      <c r="Q22" s="10"/>
      <c r="R22" s="10"/>
      <c r="S22" s="3"/>
      <c r="T22" s="3"/>
      <c r="U22" s="3"/>
      <c r="V22" s="4"/>
      <c r="W22" s="4"/>
      <c r="X22" s="4"/>
      <c r="Y22" s="4"/>
      <c r="Z22" s="4"/>
    </row>
    <row r="23" spans="1:26" ht="31.2" x14ac:dyDescent="0.3">
      <c r="A23" s="7">
        <v>1</v>
      </c>
      <c r="B23" s="33" t="s">
        <v>327</v>
      </c>
      <c r="C23" s="33" t="s">
        <v>328</v>
      </c>
      <c r="D23" s="7" t="s">
        <v>9</v>
      </c>
      <c r="E23" s="13">
        <v>1</v>
      </c>
      <c r="F23" s="13"/>
      <c r="G23" s="13">
        <f t="shared" ref="G23:G24" si="16">E23*F23</f>
        <v>0</v>
      </c>
      <c r="H23" s="26" t="s">
        <v>10</v>
      </c>
      <c r="I23" s="10"/>
      <c r="J23" s="9">
        <v>12587000</v>
      </c>
      <c r="K23" s="9">
        <f t="shared" ref="K23:K24" si="17">J23*E23</f>
        <v>12587000</v>
      </c>
      <c r="L23" s="9">
        <f t="shared" ref="L23:M23" si="18">F23-J23</f>
        <v>-12587000</v>
      </c>
      <c r="M23" s="9">
        <f t="shared" si="18"/>
        <v>-12587000</v>
      </c>
      <c r="N23" s="16" t="e">
        <f t="shared" ref="N23:N25" si="19">M23/G23</f>
        <v>#DIV/0!</v>
      </c>
      <c r="O23" s="23"/>
      <c r="P23" s="23"/>
      <c r="Q23" s="23"/>
      <c r="R23" s="23"/>
      <c r="S23" s="1"/>
      <c r="T23" s="1"/>
      <c r="U23" s="1"/>
    </row>
    <row r="24" spans="1:26" ht="31.2" x14ac:dyDescent="0.3">
      <c r="A24" s="7">
        <f>A23+1</f>
        <v>2</v>
      </c>
      <c r="B24" s="33" t="s">
        <v>314</v>
      </c>
      <c r="C24" s="33" t="s">
        <v>329</v>
      </c>
      <c r="D24" s="7" t="s">
        <v>9</v>
      </c>
      <c r="E24" s="13">
        <v>1</v>
      </c>
      <c r="F24" s="13"/>
      <c r="G24" s="13">
        <f t="shared" si="16"/>
        <v>0</v>
      </c>
      <c r="H24" s="26" t="s">
        <v>22</v>
      </c>
      <c r="I24" s="10"/>
      <c r="J24" s="9">
        <v>7152000</v>
      </c>
      <c r="K24" s="9">
        <f t="shared" si="17"/>
        <v>7152000</v>
      </c>
      <c r="L24" s="9">
        <f t="shared" ref="L24:M24" si="20">F24-J24</f>
        <v>-7152000</v>
      </c>
      <c r="M24" s="9">
        <f t="shared" si="20"/>
        <v>-7152000</v>
      </c>
      <c r="N24" s="16" t="e">
        <f t="shared" si="19"/>
        <v>#DIV/0!</v>
      </c>
      <c r="O24" s="23"/>
      <c r="P24" s="23"/>
      <c r="Q24" s="23"/>
      <c r="R24" s="23"/>
      <c r="S24" s="1"/>
      <c r="T24" s="1"/>
      <c r="U24" s="1"/>
    </row>
    <row r="25" spans="1:26" ht="15.6" x14ac:dyDescent="0.3">
      <c r="A25" s="137" t="s">
        <v>27</v>
      </c>
      <c r="B25" s="102"/>
      <c r="C25" s="102"/>
      <c r="D25" s="103"/>
      <c r="E25" s="63"/>
      <c r="F25" s="63"/>
      <c r="G25" s="63">
        <f>SUM(G23:G24)</f>
        <v>0</v>
      </c>
      <c r="H25" s="64"/>
      <c r="I25" s="10"/>
      <c r="J25" s="65">
        <f t="shared" ref="J25:M25" si="21">SUM(J23:J24)</f>
        <v>19739000</v>
      </c>
      <c r="K25" s="65">
        <f t="shared" si="21"/>
        <v>19739000</v>
      </c>
      <c r="L25" s="65">
        <f t="shared" si="21"/>
        <v>-19739000</v>
      </c>
      <c r="M25" s="65">
        <f t="shared" si="21"/>
        <v>-19739000</v>
      </c>
      <c r="N25" s="66" t="e">
        <f t="shared" si="19"/>
        <v>#DIV/0!</v>
      </c>
      <c r="O25" s="65"/>
      <c r="P25" s="65"/>
      <c r="Q25" s="65"/>
      <c r="R25" s="65"/>
      <c r="S25" s="1"/>
      <c r="T25" s="1"/>
      <c r="U25" s="1"/>
    </row>
    <row r="26" spans="1:26" ht="15.6" x14ac:dyDescent="0.3">
      <c r="A26" s="134" t="s">
        <v>302</v>
      </c>
      <c r="B26" s="102"/>
      <c r="C26" s="102"/>
      <c r="D26" s="102"/>
      <c r="E26" s="102"/>
      <c r="F26" s="102"/>
      <c r="G26" s="102"/>
      <c r="H26" s="103"/>
      <c r="I26" s="10"/>
      <c r="J26" s="10"/>
      <c r="K26" s="67"/>
      <c r="L26" s="10"/>
      <c r="M26" s="10"/>
      <c r="N26" s="10"/>
      <c r="O26" s="10"/>
      <c r="P26" s="10"/>
      <c r="Q26" s="10"/>
      <c r="R26" s="10"/>
      <c r="S26" s="3"/>
      <c r="T26" s="3"/>
      <c r="U26" s="3"/>
      <c r="V26" s="4"/>
      <c r="W26" s="4"/>
      <c r="X26" s="4"/>
      <c r="Y26" s="4"/>
      <c r="Z26" s="4"/>
    </row>
    <row r="27" spans="1:26" ht="31.2" x14ac:dyDescent="0.3">
      <c r="A27" s="7">
        <v>1</v>
      </c>
      <c r="B27" s="33" t="s">
        <v>330</v>
      </c>
      <c r="C27" s="33" t="s">
        <v>331</v>
      </c>
      <c r="D27" s="7" t="s">
        <v>9</v>
      </c>
      <c r="E27" s="13">
        <v>40</v>
      </c>
      <c r="F27" s="13"/>
      <c r="G27" s="13">
        <f t="shared" ref="G27:G31" si="22">E27*F27</f>
        <v>0</v>
      </c>
      <c r="H27" s="26" t="s">
        <v>179</v>
      </c>
      <c r="I27" s="10"/>
      <c r="J27" s="9">
        <v>630000</v>
      </c>
      <c r="K27" s="9">
        <f t="shared" ref="K27:K31" si="23">J27*E27</f>
        <v>25200000</v>
      </c>
      <c r="L27" s="9">
        <f t="shared" ref="L27:M27" si="24">F27-J27</f>
        <v>-630000</v>
      </c>
      <c r="M27" s="9">
        <f t="shared" si="24"/>
        <v>-25200000</v>
      </c>
      <c r="N27" s="16" t="e">
        <f t="shared" ref="N27:N33" si="25">M27/G27</f>
        <v>#DIV/0!</v>
      </c>
      <c r="O27" s="23"/>
      <c r="P27" s="23"/>
      <c r="Q27" s="23"/>
      <c r="R27" s="23"/>
      <c r="S27" s="1"/>
      <c r="T27" s="1"/>
      <c r="U27" s="1"/>
    </row>
    <row r="28" spans="1:26" ht="31.2" x14ac:dyDescent="0.3">
      <c r="A28" s="7">
        <f t="shared" ref="A28:A31" si="26">A27+1</f>
        <v>2</v>
      </c>
      <c r="B28" s="33" t="s">
        <v>332</v>
      </c>
      <c r="C28" s="33" t="s">
        <v>304</v>
      </c>
      <c r="D28" s="7" t="s">
        <v>9</v>
      </c>
      <c r="E28" s="13">
        <v>30</v>
      </c>
      <c r="F28" s="13"/>
      <c r="G28" s="13">
        <f t="shared" si="22"/>
        <v>0</v>
      </c>
      <c r="H28" s="26" t="s">
        <v>179</v>
      </c>
      <c r="I28" s="10"/>
      <c r="J28" s="9">
        <v>730000</v>
      </c>
      <c r="K28" s="9">
        <f t="shared" si="23"/>
        <v>21900000</v>
      </c>
      <c r="L28" s="9">
        <f t="shared" ref="L28:M28" si="27">F28-J28</f>
        <v>-730000</v>
      </c>
      <c r="M28" s="9">
        <f t="shared" si="27"/>
        <v>-21900000</v>
      </c>
      <c r="N28" s="16" t="e">
        <f t="shared" si="25"/>
        <v>#DIV/0!</v>
      </c>
      <c r="O28" s="23"/>
      <c r="P28" s="23"/>
      <c r="Q28" s="23"/>
      <c r="R28" s="23"/>
      <c r="S28" s="1"/>
      <c r="T28" s="1"/>
      <c r="U28" s="1"/>
    </row>
    <row r="29" spans="1:26" ht="15.6" x14ac:dyDescent="0.3">
      <c r="A29" s="7">
        <f t="shared" si="26"/>
        <v>3</v>
      </c>
      <c r="B29" s="33" t="s">
        <v>37</v>
      </c>
      <c r="C29" s="33" t="s">
        <v>305</v>
      </c>
      <c r="D29" s="7" t="s">
        <v>9</v>
      </c>
      <c r="E29" s="13">
        <v>2</v>
      </c>
      <c r="F29" s="13"/>
      <c r="G29" s="13">
        <f t="shared" si="22"/>
        <v>0</v>
      </c>
      <c r="H29" s="26" t="s">
        <v>22</v>
      </c>
      <c r="I29" s="10"/>
      <c r="J29" s="9">
        <v>1550000</v>
      </c>
      <c r="K29" s="9">
        <f t="shared" si="23"/>
        <v>3100000</v>
      </c>
      <c r="L29" s="9">
        <f t="shared" ref="L29:M29" si="28">F29-J29</f>
        <v>-1550000</v>
      </c>
      <c r="M29" s="9">
        <f t="shared" si="28"/>
        <v>-3100000</v>
      </c>
      <c r="N29" s="16" t="e">
        <f t="shared" si="25"/>
        <v>#DIV/0!</v>
      </c>
      <c r="O29" s="23"/>
      <c r="P29" s="23"/>
      <c r="Q29" s="23"/>
      <c r="R29" s="23"/>
      <c r="S29" s="1"/>
      <c r="T29" s="1"/>
      <c r="U29" s="1"/>
    </row>
    <row r="30" spans="1:26" ht="31.2" x14ac:dyDescent="0.3">
      <c r="A30" s="7">
        <f t="shared" si="26"/>
        <v>4</v>
      </c>
      <c r="B30" s="33" t="s">
        <v>333</v>
      </c>
      <c r="C30" s="33" t="s">
        <v>334</v>
      </c>
      <c r="D30" s="13" t="s">
        <v>335</v>
      </c>
      <c r="E30" s="13">
        <v>40</v>
      </c>
      <c r="F30" s="13"/>
      <c r="G30" s="13">
        <f t="shared" si="22"/>
        <v>0</v>
      </c>
      <c r="H30" s="26" t="s">
        <v>26</v>
      </c>
      <c r="I30" s="10"/>
      <c r="J30" s="9">
        <v>50000</v>
      </c>
      <c r="K30" s="9">
        <f t="shared" si="23"/>
        <v>2000000</v>
      </c>
      <c r="L30" s="9">
        <f t="shared" ref="L30:M30" si="29">F30-J30</f>
        <v>-50000</v>
      </c>
      <c r="M30" s="9">
        <f t="shared" si="29"/>
        <v>-2000000</v>
      </c>
      <c r="N30" s="16" t="e">
        <f t="shared" si="25"/>
        <v>#DIV/0!</v>
      </c>
      <c r="O30" s="23"/>
      <c r="P30" s="23"/>
      <c r="Q30" s="23"/>
      <c r="R30" s="23"/>
      <c r="S30" s="1"/>
      <c r="T30" s="1"/>
      <c r="U30" s="1"/>
    </row>
    <row r="31" spans="1:26" ht="15.6" x14ac:dyDescent="0.3">
      <c r="A31" s="7">
        <f t="shared" si="26"/>
        <v>5</v>
      </c>
      <c r="B31" s="33" t="s">
        <v>336</v>
      </c>
      <c r="C31" s="33" t="s">
        <v>337</v>
      </c>
      <c r="D31" s="7" t="s">
        <v>9</v>
      </c>
      <c r="E31" s="13">
        <v>1</v>
      </c>
      <c r="F31" s="13"/>
      <c r="G31" s="13">
        <f t="shared" si="22"/>
        <v>0</v>
      </c>
      <c r="H31" s="26" t="s">
        <v>22</v>
      </c>
      <c r="I31" s="10"/>
      <c r="J31" s="9">
        <v>3250000</v>
      </c>
      <c r="K31" s="9">
        <f t="shared" si="23"/>
        <v>3250000</v>
      </c>
      <c r="L31" s="9">
        <f t="shared" ref="L31:M31" si="30">F31-J31</f>
        <v>-3250000</v>
      </c>
      <c r="M31" s="9">
        <f t="shared" si="30"/>
        <v>-3250000</v>
      </c>
      <c r="N31" s="16" t="e">
        <f t="shared" si="25"/>
        <v>#DIV/0!</v>
      </c>
      <c r="O31" s="23"/>
      <c r="P31" s="23"/>
      <c r="Q31" s="23"/>
      <c r="R31" s="23"/>
      <c r="S31" s="1"/>
      <c r="T31" s="1"/>
      <c r="U31" s="1"/>
    </row>
    <row r="32" spans="1:26" ht="15.6" x14ac:dyDescent="0.3">
      <c r="A32" s="137" t="s">
        <v>27</v>
      </c>
      <c r="B32" s="102"/>
      <c r="C32" s="102"/>
      <c r="D32" s="103"/>
      <c r="E32" s="63"/>
      <c r="F32" s="63"/>
      <c r="G32" s="63">
        <f>SUM(G27:G31)</f>
        <v>0</v>
      </c>
      <c r="H32" s="64"/>
      <c r="I32" s="10"/>
      <c r="J32" s="65">
        <f t="shared" ref="J32:M32" si="31">SUM(J27:J31)</f>
        <v>6210000</v>
      </c>
      <c r="K32" s="65">
        <f t="shared" si="31"/>
        <v>55450000</v>
      </c>
      <c r="L32" s="65">
        <f t="shared" si="31"/>
        <v>-6210000</v>
      </c>
      <c r="M32" s="65">
        <f t="shared" si="31"/>
        <v>-55450000</v>
      </c>
      <c r="N32" s="66" t="e">
        <f t="shared" si="25"/>
        <v>#DIV/0!</v>
      </c>
      <c r="O32" s="65"/>
      <c r="P32" s="65"/>
      <c r="Q32" s="65"/>
      <c r="R32" s="65"/>
      <c r="S32" s="1"/>
      <c r="T32" s="1"/>
      <c r="U32" s="1"/>
    </row>
    <row r="33" spans="1:26" ht="15.6" x14ac:dyDescent="0.3">
      <c r="A33" s="137" t="s">
        <v>306</v>
      </c>
      <c r="B33" s="102"/>
      <c r="C33" s="102"/>
      <c r="D33" s="103"/>
      <c r="E33" s="63"/>
      <c r="F33" s="63"/>
      <c r="G33" s="63">
        <f>SUM(G32+G25+G21)</f>
        <v>0</v>
      </c>
      <c r="H33" s="64"/>
      <c r="I33" s="10"/>
      <c r="J33" s="65"/>
      <c r="K33" s="65"/>
      <c r="L33" s="65"/>
      <c r="M33" s="65">
        <f>SUM(M32+M25+M21)</f>
        <v>-737389000</v>
      </c>
      <c r="N33" s="66" t="e">
        <f t="shared" si="25"/>
        <v>#DIV/0!</v>
      </c>
      <c r="O33" s="65"/>
      <c r="P33" s="65"/>
      <c r="Q33" s="65"/>
      <c r="R33" s="65"/>
      <c r="S33" s="1"/>
      <c r="T33" s="1"/>
      <c r="U33" s="1"/>
    </row>
    <row r="34" spans="1:26" ht="15.6" x14ac:dyDescent="0.3">
      <c r="A34" s="134" t="s">
        <v>338</v>
      </c>
      <c r="B34" s="102"/>
      <c r="C34" s="102"/>
      <c r="D34" s="102"/>
      <c r="E34" s="102"/>
      <c r="F34" s="102"/>
      <c r="G34" s="102"/>
      <c r="H34" s="103"/>
      <c r="I34" s="10"/>
      <c r="J34" s="10"/>
      <c r="K34" s="67"/>
      <c r="L34" s="10"/>
      <c r="M34" s="10"/>
      <c r="N34" s="10"/>
      <c r="O34" s="10"/>
      <c r="P34" s="10"/>
      <c r="Q34" s="10"/>
      <c r="R34" s="10"/>
      <c r="S34" s="3"/>
      <c r="T34" s="3"/>
      <c r="U34" s="3"/>
      <c r="V34" s="4"/>
      <c r="W34" s="4"/>
      <c r="X34" s="4"/>
      <c r="Y34" s="4"/>
      <c r="Z34" s="4"/>
    </row>
    <row r="35" spans="1:26" ht="15.6" x14ac:dyDescent="0.3">
      <c r="A35" s="7">
        <v>1</v>
      </c>
      <c r="B35" s="33" t="s">
        <v>24</v>
      </c>
      <c r="C35" s="33" t="s">
        <v>25</v>
      </c>
      <c r="D35" s="7" t="s">
        <v>9</v>
      </c>
      <c r="E35" s="13">
        <v>40</v>
      </c>
      <c r="F35" s="13">
        <v>0</v>
      </c>
      <c r="G35" s="13">
        <f t="shared" ref="G35:G40" si="32">E35*F35</f>
        <v>0</v>
      </c>
      <c r="H35" s="26" t="s">
        <v>26</v>
      </c>
      <c r="I35" s="10"/>
      <c r="J35" s="9">
        <v>28000</v>
      </c>
      <c r="K35" s="9">
        <f t="shared" ref="K35:K40" si="33">J35*E35</f>
        <v>1120000</v>
      </c>
      <c r="L35" s="48" t="s">
        <v>47</v>
      </c>
      <c r="M35" s="26">
        <f>SUM(K35:K40)</f>
        <v>6363500</v>
      </c>
      <c r="N35" s="49" t="e">
        <f>M35/G33</f>
        <v>#DIV/0!</v>
      </c>
      <c r="O35" s="23"/>
      <c r="P35" s="23"/>
      <c r="Q35" s="23"/>
      <c r="R35" s="23"/>
      <c r="S35" s="1"/>
      <c r="T35" s="1"/>
      <c r="U35" s="1"/>
    </row>
    <row r="36" spans="1:26" ht="15.6" x14ac:dyDescent="0.3">
      <c r="A36" s="7">
        <f t="shared" ref="A36:A40" si="34">A35+1</f>
        <v>2</v>
      </c>
      <c r="B36" s="33" t="s">
        <v>339</v>
      </c>
      <c r="C36" s="33" t="s">
        <v>340</v>
      </c>
      <c r="D36" s="7" t="s">
        <v>9</v>
      </c>
      <c r="E36" s="13">
        <v>5</v>
      </c>
      <c r="F36" s="13">
        <v>0</v>
      </c>
      <c r="G36" s="13">
        <f t="shared" si="32"/>
        <v>0</v>
      </c>
      <c r="H36" s="26" t="s">
        <v>26</v>
      </c>
      <c r="I36" s="10"/>
      <c r="J36" s="9">
        <v>120000</v>
      </c>
      <c r="K36" s="9">
        <f t="shared" si="33"/>
        <v>600000</v>
      </c>
      <c r="L36" s="48" t="s">
        <v>287</v>
      </c>
      <c r="M36" s="26">
        <v>6000000</v>
      </c>
      <c r="N36" s="49" t="e">
        <f>M36/G33</f>
        <v>#DIV/0!</v>
      </c>
      <c r="O36" s="23"/>
      <c r="P36" s="23"/>
      <c r="Q36" s="23"/>
      <c r="R36" s="23"/>
      <c r="S36" s="1"/>
      <c r="T36" s="1"/>
      <c r="U36" s="1"/>
    </row>
    <row r="37" spans="1:26" ht="27.6" x14ac:dyDescent="0.3">
      <c r="A37" s="7">
        <f t="shared" si="34"/>
        <v>3</v>
      </c>
      <c r="B37" s="33" t="s">
        <v>339</v>
      </c>
      <c r="C37" s="33" t="s">
        <v>341</v>
      </c>
      <c r="D37" s="7" t="s">
        <v>9</v>
      </c>
      <c r="E37" s="13">
        <v>1</v>
      </c>
      <c r="F37" s="13">
        <v>0</v>
      </c>
      <c r="G37" s="13">
        <f t="shared" si="32"/>
        <v>0</v>
      </c>
      <c r="H37" s="26" t="s">
        <v>26</v>
      </c>
      <c r="I37" s="10"/>
      <c r="J37" s="9">
        <v>43500</v>
      </c>
      <c r="K37" s="9">
        <f t="shared" si="33"/>
        <v>43500</v>
      </c>
      <c r="L37" s="48" t="s">
        <v>241</v>
      </c>
      <c r="M37" s="26">
        <v>2000000</v>
      </c>
      <c r="N37" s="49" t="e">
        <f>M37/G33</f>
        <v>#DIV/0!</v>
      </c>
      <c r="O37" s="23"/>
      <c r="P37" s="23"/>
      <c r="Q37" s="23"/>
      <c r="R37" s="23"/>
      <c r="S37" s="1"/>
      <c r="T37" s="1"/>
      <c r="U37" s="1"/>
    </row>
    <row r="38" spans="1:26" ht="15.6" x14ac:dyDescent="0.3">
      <c r="A38" s="7">
        <f t="shared" si="34"/>
        <v>4</v>
      </c>
      <c r="B38" s="33" t="s">
        <v>339</v>
      </c>
      <c r="C38" s="33" t="s">
        <v>342</v>
      </c>
      <c r="D38" s="13" t="s">
        <v>335</v>
      </c>
      <c r="E38" s="13">
        <v>1</v>
      </c>
      <c r="F38" s="13">
        <v>0</v>
      </c>
      <c r="G38" s="13">
        <f t="shared" si="32"/>
        <v>0</v>
      </c>
      <c r="H38" s="26" t="s">
        <v>26</v>
      </c>
      <c r="I38" s="10"/>
      <c r="J38" s="9">
        <v>100000</v>
      </c>
      <c r="K38" s="9">
        <f t="shared" si="33"/>
        <v>100000</v>
      </c>
      <c r="L38" s="48" t="s">
        <v>290</v>
      </c>
      <c r="M38" s="26">
        <v>4500000</v>
      </c>
      <c r="N38" s="49" t="e">
        <f>M38/G33</f>
        <v>#DIV/0!</v>
      </c>
      <c r="O38" s="23"/>
      <c r="P38" s="23"/>
      <c r="Q38" s="23"/>
      <c r="R38" s="23"/>
      <c r="S38" s="1"/>
      <c r="T38" s="1"/>
      <c r="U38" s="1"/>
    </row>
    <row r="39" spans="1:26" ht="31.2" x14ac:dyDescent="0.3">
      <c r="A39" s="7">
        <f t="shared" si="34"/>
        <v>5</v>
      </c>
      <c r="B39" s="33" t="s">
        <v>343</v>
      </c>
      <c r="C39" s="33" t="s">
        <v>344</v>
      </c>
      <c r="D39" s="7" t="s">
        <v>9</v>
      </c>
      <c r="E39" s="13">
        <v>1</v>
      </c>
      <c r="F39" s="13">
        <v>0</v>
      </c>
      <c r="G39" s="13">
        <f t="shared" si="32"/>
        <v>0</v>
      </c>
      <c r="H39" s="26" t="s">
        <v>26</v>
      </c>
      <c r="I39" s="10"/>
      <c r="J39" s="9">
        <v>500000</v>
      </c>
      <c r="K39" s="9">
        <f t="shared" si="33"/>
        <v>500000</v>
      </c>
      <c r="L39" s="48" t="s">
        <v>291</v>
      </c>
      <c r="M39" s="26">
        <f>SUM(M35:M38)</f>
        <v>18863500</v>
      </c>
      <c r="N39" s="49" t="e">
        <f>M39/G33</f>
        <v>#DIV/0!</v>
      </c>
      <c r="O39" s="23"/>
      <c r="P39" s="23"/>
      <c r="Q39" s="23"/>
      <c r="R39" s="23"/>
      <c r="S39" s="1"/>
      <c r="T39" s="1"/>
      <c r="U39" s="1"/>
    </row>
    <row r="40" spans="1:26" ht="31.2" x14ac:dyDescent="0.3">
      <c r="A40" s="7">
        <f t="shared" si="34"/>
        <v>6</v>
      </c>
      <c r="B40" s="33" t="s">
        <v>345</v>
      </c>
      <c r="C40" s="33" t="s">
        <v>346</v>
      </c>
      <c r="D40" s="7" t="s">
        <v>9</v>
      </c>
      <c r="E40" s="13">
        <v>1</v>
      </c>
      <c r="F40" s="13">
        <v>0</v>
      </c>
      <c r="G40" s="13">
        <f t="shared" si="32"/>
        <v>0</v>
      </c>
      <c r="H40" s="26" t="s">
        <v>26</v>
      </c>
      <c r="I40" s="10"/>
      <c r="J40" s="9">
        <v>4000000</v>
      </c>
      <c r="K40" s="9">
        <f t="shared" si="33"/>
        <v>4000000</v>
      </c>
      <c r="L40" s="68" t="s">
        <v>62</v>
      </c>
      <c r="M40" s="65">
        <f>M33-M39</f>
        <v>-756252500</v>
      </c>
      <c r="N40" s="66" t="e">
        <f>M40/G33</f>
        <v>#DIV/0!</v>
      </c>
      <c r="O40" s="23"/>
      <c r="P40" s="23"/>
      <c r="Q40" s="23"/>
      <c r="R40" s="23"/>
      <c r="S40" s="1"/>
      <c r="T40" s="1"/>
      <c r="U40" s="1"/>
    </row>
    <row r="41" spans="1:26" ht="13.8" x14ac:dyDescent="0.25">
      <c r="A41" s="14"/>
      <c r="B41" s="14"/>
      <c r="C41" s="14"/>
      <c r="D41" s="14"/>
      <c r="E41" s="14"/>
      <c r="F41" s="14"/>
      <c r="G41" s="14"/>
      <c r="H41" s="14"/>
      <c r="I41" s="1"/>
      <c r="J41" s="14"/>
      <c r="K41" s="14"/>
      <c r="O41" s="14"/>
      <c r="P41" s="14"/>
      <c r="Q41" s="14"/>
      <c r="R41" s="14"/>
      <c r="S41" s="1"/>
      <c r="T41" s="1"/>
      <c r="U41" s="1"/>
    </row>
    <row r="42" spans="1:26" ht="13.8" x14ac:dyDescent="0.25">
      <c r="A42" s="98" t="s">
        <v>39</v>
      </c>
      <c r="B42" s="95"/>
      <c r="C42" s="95"/>
      <c r="D42" s="95"/>
      <c r="E42" s="95"/>
      <c r="F42" s="95"/>
      <c r="G42" s="95"/>
      <c r="H42" s="95"/>
      <c r="I42" s="1"/>
      <c r="J42" s="14"/>
      <c r="K42" s="14"/>
      <c r="O42" s="14"/>
      <c r="P42" s="14"/>
      <c r="Q42" s="14"/>
      <c r="R42" s="14"/>
      <c r="S42" s="1"/>
      <c r="T42" s="1"/>
      <c r="U42" s="1"/>
    </row>
    <row r="43" spans="1:26" ht="13.8" x14ac:dyDescent="0.25">
      <c r="A43" s="98" t="s">
        <v>40</v>
      </c>
      <c r="B43" s="95"/>
      <c r="C43" s="95"/>
      <c r="D43" s="95"/>
      <c r="E43" s="95"/>
      <c r="F43" s="95"/>
      <c r="G43" s="95"/>
      <c r="H43" s="95"/>
      <c r="I43" s="1"/>
      <c r="J43" s="14"/>
      <c r="K43" s="14"/>
      <c r="O43" s="14"/>
      <c r="P43" s="14"/>
      <c r="Q43" s="14"/>
      <c r="R43" s="14"/>
      <c r="S43" s="1"/>
      <c r="T43" s="1"/>
      <c r="U43" s="1"/>
    </row>
    <row r="44" spans="1:26" ht="13.8" x14ac:dyDescent="0.25">
      <c r="A44" s="99" t="s">
        <v>347</v>
      </c>
      <c r="B44" s="95"/>
      <c r="C44" s="95"/>
      <c r="D44" s="95"/>
      <c r="E44" s="95"/>
      <c r="F44" s="95"/>
      <c r="G44" s="95"/>
      <c r="H44" s="95"/>
      <c r="I44" s="1"/>
      <c r="J44" s="14"/>
      <c r="K44" s="14"/>
      <c r="O44" s="14"/>
      <c r="P44" s="14"/>
      <c r="Q44" s="14"/>
      <c r="R44" s="14"/>
      <c r="S44" s="1"/>
      <c r="T44" s="1"/>
      <c r="U44" s="1"/>
    </row>
    <row r="45" spans="1:26" ht="13.8" x14ac:dyDescent="0.25">
      <c r="A45" s="14"/>
      <c r="B45" s="14"/>
      <c r="C45" s="14"/>
      <c r="D45" s="14"/>
      <c r="E45" s="14"/>
      <c r="F45" s="14"/>
      <c r="G45" s="14"/>
      <c r="H45" s="14"/>
      <c r="I45" s="1"/>
      <c r="J45" s="14"/>
      <c r="K45" s="14"/>
      <c r="O45" s="14"/>
      <c r="P45" s="14"/>
      <c r="Q45" s="14"/>
      <c r="R45" s="14"/>
      <c r="S45" s="1"/>
      <c r="T45" s="1"/>
      <c r="U45" s="1"/>
    </row>
    <row r="46" spans="1:26" ht="13.8" x14ac:dyDescent="0.25">
      <c r="A46" s="14"/>
      <c r="B46" s="14"/>
      <c r="C46" s="14"/>
      <c r="D46" s="14"/>
      <c r="E46" s="14"/>
      <c r="F46" s="14"/>
      <c r="G46" s="14"/>
      <c r="H46" s="14"/>
      <c r="I46" s="1"/>
      <c r="J46" s="14"/>
      <c r="K46" s="14"/>
      <c r="L46" s="14"/>
      <c r="M46" s="14"/>
      <c r="N46" s="14"/>
      <c r="O46" s="14"/>
      <c r="P46" s="14"/>
      <c r="Q46" s="14"/>
      <c r="R46" s="14"/>
      <c r="S46" s="1"/>
      <c r="T46" s="1"/>
      <c r="U46" s="1"/>
    </row>
    <row r="47" spans="1:26" ht="13.8" x14ac:dyDescent="0.25">
      <c r="A47" s="14"/>
      <c r="B47" s="14"/>
      <c r="C47" s="14"/>
      <c r="D47" s="14"/>
      <c r="E47" s="14"/>
      <c r="F47" s="14"/>
      <c r="G47" s="14"/>
      <c r="H47" s="14"/>
      <c r="I47" s="1"/>
      <c r="J47" s="14"/>
      <c r="K47" s="14"/>
      <c r="L47" s="14"/>
      <c r="M47" s="14"/>
      <c r="N47" s="14"/>
      <c r="O47" s="14"/>
      <c r="P47" s="14"/>
      <c r="Q47" s="14"/>
      <c r="R47" s="14"/>
      <c r="S47" s="1"/>
      <c r="T47" s="1"/>
      <c r="U47" s="1"/>
    </row>
    <row r="48" spans="1:26" ht="13.8" x14ac:dyDescent="0.25">
      <c r="A48" s="14"/>
      <c r="B48" s="14"/>
      <c r="C48" s="14"/>
      <c r="D48" s="14"/>
      <c r="E48" s="14"/>
      <c r="F48" s="14"/>
      <c r="G48" s="14"/>
      <c r="H48" s="14"/>
      <c r="I48" s="1"/>
      <c r="J48" s="14"/>
      <c r="K48" s="14"/>
      <c r="L48" s="14"/>
      <c r="M48" s="14"/>
      <c r="N48" s="14"/>
      <c r="O48" s="14"/>
      <c r="P48" s="14"/>
      <c r="Q48" s="14"/>
      <c r="R48" s="14"/>
      <c r="S48" s="1"/>
      <c r="T48" s="1"/>
      <c r="U48" s="1"/>
    </row>
    <row r="49" spans="1:21" ht="13.8" x14ac:dyDescent="0.25">
      <c r="A49" s="14"/>
      <c r="B49" s="14"/>
      <c r="C49" s="14"/>
      <c r="D49" s="14"/>
      <c r="E49" s="14"/>
      <c r="F49" s="14"/>
      <c r="G49" s="14"/>
      <c r="H49" s="14"/>
      <c r="I49" s="1"/>
      <c r="J49" s="14"/>
      <c r="K49" s="14"/>
      <c r="L49" s="14"/>
      <c r="M49" s="14"/>
      <c r="N49" s="14"/>
      <c r="O49" s="14"/>
      <c r="P49" s="14"/>
      <c r="Q49" s="14"/>
      <c r="R49" s="14"/>
      <c r="S49" s="1"/>
      <c r="T49" s="1"/>
      <c r="U49" s="1"/>
    </row>
    <row r="50" spans="1:21" ht="13.8" x14ac:dyDescent="0.25">
      <c r="A50" s="14"/>
      <c r="B50" s="14"/>
      <c r="C50" s="14"/>
      <c r="D50" s="14"/>
      <c r="E50" s="14"/>
      <c r="F50" s="14"/>
      <c r="G50" s="14"/>
      <c r="H50" s="14"/>
      <c r="I50" s="1"/>
      <c r="J50" s="14"/>
      <c r="K50" s="14"/>
      <c r="L50" s="14"/>
      <c r="M50" s="14"/>
      <c r="N50" s="14"/>
      <c r="O50" s="14"/>
      <c r="P50" s="14"/>
      <c r="Q50" s="14"/>
      <c r="R50" s="14"/>
      <c r="S50" s="1"/>
      <c r="T50" s="1"/>
      <c r="U50" s="1"/>
    </row>
    <row r="51" spans="1:21" ht="13.8" x14ac:dyDescent="0.25">
      <c r="A51" s="14"/>
      <c r="B51" s="14"/>
      <c r="C51" s="14"/>
      <c r="D51" s="14"/>
      <c r="E51" s="14"/>
      <c r="F51" s="14"/>
      <c r="G51" s="14"/>
      <c r="H51" s="14"/>
      <c r="I51" s="1"/>
      <c r="J51" s="14"/>
      <c r="K51" s="14"/>
      <c r="L51" s="14"/>
      <c r="M51" s="14"/>
      <c r="N51" s="14"/>
      <c r="O51" s="14"/>
      <c r="P51" s="14"/>
      <c r="Q51" s="14"/>
      <c r="R51" s="14"/>
      <c r="S51" s="1"/>
      <c r="T51" s="1"/>
      <c r="U51" s="1"/>
    </row>
    <row r="52" spans="1:21" ht="13.8" x14ac:dyDescent="0.25">
      <c r="A52" s="14"/>
      <c r="B52" s="14"/>
      <c r="C52" s="14"/>
      <c r="D52" s="14"/>
      <c r="E52" s="14"/>
      <c r="F52" s="14"/>
      <c r="G52" s="14"/>
      <c r="H52" s="14"/>
      <c r="I52" s="1"/>
      <c r="J52" s="14"/>
      <c r="K52" s="14"/>
      <c r="L52" s="14"/>
      <c r="M52" s="14"/>
      <c r="N52" s="14"/>
      <c r="O52" s="14"/>
      <c r="P52" s="14"/>
      <c r="Q52" s="14"/>
      <c r="R52" s="14"/>
      <c r="S52" s="1"/>
      <c r="T52" s="1"/>
      <c r="U52" s="1"/>
    </row>
    <row r="53" spans="1:21" ht="13.8" x14ac:dyDescent="0.25">
      <c r="A53" s="14"/>
      <c r="B53" s="14"/>
      <c r="C53" s="14"/>
      <c r="D53" s="14"/>
      <c r="E53" s="14"/>
      <c r="F53" s="14"/>
      <c r="G53" s="14"/>
      <c r="H53" s="14"/>
      <c r="I53" s="1"/>
      <c r="J53" s="14"/>
      <c r="K53" s="14"/>
      <c r="L53" s="14"/>
      <c r="M53" s="14"/>
      <c r="N53" s="14"/>
      <c r="O53" s="14"/>
      <c r="P53" s="14"/>
      <c r="Q53" s="14"/>
      <c r="R53" s="14"/>
      <c r="S53" s="1"/>
      <c r="T53" s="1"/>
      <c r="U53" s="1"/>
    </row>
    <row r="54" spans="1:21" ht="13.8" x14ac:dyDescent="0.25">
      <c r="A54" s="14"/>
      <c r="B54" s="14"/>
      <c r="C54" s="14"/>
      <c r="D54" s="14"/>
      <c r="E54" s="14"/>
      <c r="F54" s="14"/>
      <c r="G54" s="14"/>
      <c r="H54" s="14"/>
      <c r="I54" s="1"/>
      <c r="J54" s="14"/>
      <c r="K54" s="14"/>
      <c r="L54" s="14"/>
      <c r="M54" s="14"/>
      <c r="N54" s="14"/>
      <c r="O54" s="14"/>
      <c r="P54" s="14"/>
      <c r="Q54" s="14"/>
      <c r="R54" s="14"/>
      <c r="S54" s="1"/>
      <c r="T54" s="1"/>
      <c r="U54" s="1"/>
    </row>
    <row r="55" spans="1:21" ht="13.8" x14ac:dyDescent="0.25">
      <c r="A55" s="14"/>
      <c r="B55" s="14"/>
      <c r="C55" s="14"/>
      <c r="D55" s="14"/>
      <c r="E55" s="14"/>
      <c r="F55" s="14"/>
      <c r="G55" s="14"/>
      <c r="H55" s="14"/>
      <c r="I55" s="1"/>
      <c r="J55" s="14"/>
      <c r="K55" s="14"/>
      <c r="L55" s="14"/>
      <c r="M55" s="14"/>
      <c r="N55" s="14"/>
      <c r="O55" s="14"/>
      <c r="P55" s="14"/>
      <c r="Q55" s="14"/>
      <c r="R55" s="14"/>
      <c r="S55" s="1"/>
      <c r="T55" s="1"/>
      <c r="U55" s="1"/>
    </row>
    <row r="56" spans="1:21" ht="13.8" x14ac:dyDescent="0.25">
      <c r="A56" s="14"/>
      <c r="B56" s="14"/>
      <c r="C56" s="14"/>
      <c r="D56" s="14"/>
      <c r="E56" s="14"/>
      <c r="F56" s="14"/>
      <c r="G56" s="14"/>
      <c r="H56" s="14"/>
      <c r="I56" s="1"/>
      <c r="J56" s="14"/>
      <c r="K56" s="14"/>
      <c r="L56" s="14"/>
      <c r="M56" s="14"/>
      <c r="N56" s="14"/>
      <c r="O56" s="14"/>
      <c r="P56" s="14"/>
      <c r="Q56" s="14"/>
      <c r="R56" s="14"/>
      <c r="S56" s="1"/>
      <c r="T56" s="1"/>
      <c r="U56" s="1"/>
    </row>
    <row r="57" spans="1:21" ht="13.8" x14ac:dyDescent="0.25">
      <c r="A57" s="14"/>
      <c r="B57" s="14"/>
      <c r="C57" s="14"/>
      <c r="D57" s="14"/>
      <c r="E57" s="14"/>
      <c r="F57" s="14"/>
      <c r="G57" s="14"/>
      <c r="H57" s="14"/>
      <c r="I57" s="1"/>
      <c r="J57" s="14"/>
      <c r="K57" s="14"/>
      <c r="L57" s="14"/>
      <c r="M57" s="14"/>
      <c r="N57" s="14"/>
      <c r="O57" s="14"/>
      <c r="P57" s="14"/>
      <c r="Q57" s="14"/>
      <c r="R57" s="14"/>
      <c r="S57" s="1"/>
      <c r="T57" s="1"/>
      <c r="U57" s="1"/>
    </row>
    <row r="58" spans="1:21" ht="13.8" x14ac:dyDescent="0.25">
      <c r="A58" s="14"/>
      <c r="B58" s="14"/>
      <c r="C58" s="14"/>
      <c r="D58" s="14"/>
      <c r="E58" s="14"/>
      <c r="F58" s="14"/>
      <c r="G58" s="14"/>
      <c r="H58" s="14"/>
      <c r="I58" s="1"/>
      <c r="J58" s="14"/>
      <c r="K58" s="14"/>
      <c r="L58" s="14"/>
      <c r="M58" s="14"/>
      <c r="N58" s="14"/>
      <c r="O58" s="14"/>
      <c r="P58" s="14"/>
      <c r="Q58" s="14"/>
      <c r="R58" s="14"/>
      <c r="S58" s="1"/>
      <c r="T58" s="1"/>
      <c r="U58" s="1"/>
    </row>
    <row r="59" spans="1:21" ht="13.8" x14ac:dyDescent="0.25">
      <c r="A59" s="14"/>
      <c r="B59" s="14"/>
      <c r="C59" s="14"/>
      <c r="D59" s="14"/>
      <c r="E59" s="14"/>
      <c r="F59" s="14"/>
      <c r="G59" s="14"/>
      <c r="H59" s="14"/>
      <c r="I59" s="1"/>
      <c r="J59" s="14"/>
      <c r="K59" s="14"/>
      <c r="L59" s="14"/>
      <c r="M59" s="14"/>
      <c r="N59" s="14"/>
      <c r="O59" s="14"/>
      <c r="P59" s="14"/>
      <c r="Q59" s="14"/>
      <c r="R59" s="14"/>
      <c r="S59" s="1"/>
      <c r="T59" s="1"/>
      <c r="U59" s="1"/>
    </row>
    <row r="60" spans="1:21" ht="13.8" x14ac:dyDescent="0.25">
      <c r="A60" s="14"/>
      <c r="B60" s="14"/>
      <c r="C60" s="14"/>
      <c r="D60" s="14"/>
      <c r="E60" s="14"/>
      <c r="F60" s="14"/>
      <c r="G60" s="14"/>
      <c r="H60" s="14"/>
      <c r="I60" s="1"/>
      <c r="J60" s="14"/>
      <c r="K60" s="14"/>
      <c r="L60" s="14"/>
      <c r="M60" s="14"/>
      <c r="N60" s="14"/>
      <c r="O60" s="14"/>
      <c r="P60" s="14"/>
      <c r="Q60" s="14"/>
      <c r="R60" s="14"/>
      <c r="S60" s="1"/>
      <c r="T60" s="1"/>
      <c r="U60" s="1"/>
    </row>
    <row r="61" spans="1:21" ht="13.8" x14ac:dyDescent="0.25">
      <c r="A61" s="14"/>
      <c r="B61" s="14"/>
      <c r="C61" s="14"/>
      <c r="D61" s="14"/>
      <c r="E61" s="14"/>
      <c r="F61" s="14"/>
      <c r="G61" s="14"/>
      <c r="H61" s="14"/>
      <c r="I61" s="1"/>
      <c r="J61" s="14"/>
      <c r="K61" s="14"/>
      <c r="L61" s="14"/>
      <c r="M61" s="14"/>
      <c r="N61" s="14"/>
      <c r="O61" s="14"/>
      <c r="P61" s="14"/>
      <c r="Q61" s="14"/>
      <c r="R61" s="14"/>
      <c r="S61" s="1"/>
      <c r="T61" s="1"/>
      <c r="U61" s="1"/>
    </row>
    <row r="62" spans="1:21" ht="13.8" x14ac:dyDescent="0.25">
      <c r="A62" s="14"/>
      <c r="B62" s="14"/>
      <c r="C62" s="14"/>
      <c r="D62" s="14"/>
      <c r="E62" s="14"/>
      <c r="F62" s="14"/>
      <c r="G62" s="14"/>
      <c r="H62" s="14"/>
      <c r="I62" s="1"/>
      <c r="J62" s="14"/>
      <c r="K62" s="14"/>
      <c r="L62" s="14"/>
      <c r="M62" s="14"/>
      <c r="N62" s="14"/>
      <c r="O62" s="14"/>
      <c r="P62" s="14"/>
      <c r="Q62" s="14"/>
      <c r="R62" s="14"/>
      <c r="S62" s="1"/>
      <c r="T62" s="1"/>
      <c r="U62" s="1"/>
    </row>
    <row r="63" spans="1:21" ht="13.8" x14ac:dyDescent="0.25">
      <c r="A63" s="14"/>
      <c r="B63" s="14"/>
      <c r="C63" s="14"/>
      <c r="D63" s="14"/>
      <c r="E63" s="14"/>
      <c r="F63" s="14"/>
      <c r="G63" s="14"/>
      <c r="H63" s="14"/>
      <c r="I63" s="1"/>
      <c r="J63" s="14"/>
      <c r="K63" s="14"/>
      <c r="L63" s="14"/>
      <c r="M63" s="14"/>
      <c r="N63" s="14"/>
      <c r="O63" s="14"/>
      <c r="P63" s="14"/>
      <c r="Q63" s="14"/>
      <c r="R63" s="14"/>
      <c r="S63" s="1"/>
      <c r="T63" s="1"/>
      <c r="U63" s="1"/>
    </row>
    <row r="64" spans="1:21" ht="13.8" x14ac:dyDescent="0.25">
      <c r="A64" s="14"/>
      <c r="B64" s="14"/>
      <c r="C64" s="14"/>
      <c r="D64" s="14"/>
      <c r="E64" s="14"/>
      <c r="F64" s="14"/>
      <c r="G64" s="14"/>
      <c r="H64" s="14"/>
      <c r="I64" s="1"/>
      <c r="J64" s="14"/>
      <c r="K64" s="14"/>
      <c r="L64" s="14"/>
      <c r="M64" s="14"/>
      <c r="N64" s="14"/>
      <c r="O64" s="14"/>
      <c r="P64" s="14"/>
      <c r="Q64" s="14"/>
      <c r="R64" s="14"/>
      <c r="S64" s="1"/>
      <c r="T64" s="1"/>
      <c r="U64" s="1"/>
    </row>
    <row r="65" spans="1:21" ht="13.8" x14ac:dyDescent="0.25">
      <c r="A65" s="14"/>
      <c r="B65" s="14"/>
      <c r="C65" s="14"/>
      <c r="D65" s="14"/>
      <c r="E65" s="14"/>
      <c r="F65" s="14"/>
      <c r="G65" s="14"/>
      <c r="H65" s="14"/>
      <c r="I65" s="1"/>
      <c r="J65" s="14"/>
      <c r="K65" s="14"/>
      <c r="L65" s="14"/>
      <c r="M65" s="14"/>
      <c r="N65" s="14"/>
      <c r="O65" s="14"/>
      <c r="P65" s="14"/>
      <c r="Q65" s="14"/>
      <c r="R65" s="14"/>
      <c r="S65" s="1"/>
      <c r="T65" s="1"/>
      <c r="U65" s="1"/>
    </row>
    <row r="66" spans="1:21" ht="13.8" x14ac:dyDescent="0.25">
      <c r="A66" s="14"/>
      <c r="B66" s="14"/>
      <c r="C66" s="14"/>
      <c r="D66" s="14"/>
      <c r="E66" s="14"/>
      <c r="F66" s="14"/>
      <c r="G66" s="14"/>
      <c r="H66" s="14"/>
      <c r="I66" s="1"/>
      <c r="J66" s="14"/>
      <c r="K66" s="14"/>
      <c r="L66" s="14"/>
      <c r="M66" s="14"/>
      <c r="N66" s="14"/>
      <c r="O66" s="14"/>
      <c r="P66" s="14"/>
      <c r="Q66" s="14"/>
      <c r="R66" s="14"/>
      <c r="S66" s="1"/>
      <c r="T66" s="1"/>
      <c r="U66" s="1"/>
    </row>
    <row r="67" spans="1:21" ht="13.8" x14ac:dyDescent="0.25">
      <c r="A67" s="14"/>
      <c r="B67" s="14"/>
      <c r="C67" s="14"/>
      <c r="D67" s="14"/>
      <c r="E67" s="14"/>
      <c r="F67" s="14"/>
      <c r="G67" s="14"/>
      <c r="H67" s="14"/>
      <c r="I67" s="1"/>
      <c r="J67" s="14"/>
      <c r="K67" s="14"/>
      <c r="L67" s="14"/>
      <c r="M67" s="14"/>
      <c r="N67" s="14"/>
      <c r="O67" s="14"/>
      <c r="P67" s="14"/>
      <c r="Q67" s="14"/>
      <c r="R67" s="14"/>
      <c r="S67" s="1"/>
      <c r="T67" s="1"/>
      <c r="U67" s="1"/>
    </row>
    <row r="68" spans="1:21" ht="13.8" x14ac:dyDescent="0.25">
      <c r="A68" s="14"/>
      <c r="B68" s="14"/>
      <c r="C68" s="14"/>
      <c r="D68" s="14"/>
      <c r="E68" s="14"/>
      <c r="F68" s="14"/>
      <c r="G68" s="14"/>
      <c r="H68" s="14"/>
      <c r="I68" s="1"/>
      <c r="J68" s="14"/>
      <c r="K68" s="14"/>
      <c r="L68" s="14"/>
      <c r="M68" s="14"/>
      <c r="N68" s="14"/>
      <c r="O68" s="14"/>
      <c r="P68" s="14"/>
      <c r="Q68" s="14"/>
      <c r="R68" s="14"/>
      <c r="S68" s="1"/>
      <c r="T68" s="1"/>
      <c r="U68" s="1"/>
    </row>
    <row r="69" spans="1:21" ht="13.8" x14ac:dyDescent="0.25">
      <c r="A69" s="14"/>
      <c r="B69" s="14"/>
      <c r="C69" s="14"/>
      <c r="D69" s="14"/>
      <c r="E69" s="14"/>
      <c r="F69" s="14"/>
      <c r="G69" s="14"/>
      <c r="H69" s="14"/>
      <c r="I69" s="1"/>
      <c r="J69" s="14"/>
      <c r="K69" s="14"/>
      <c r="L69" s="14"/>
      <c r="M69" s="14"/>
      <c r="N69" s="14"/>
      <c r="O69" s="14"/>
      <c r="P69" s="14"/>
      <c r="Q69" s="14"/>
      <c r="R69" s="14"/>
      <c r="S69" s="1"/>
      <c r="T69" s="1"/>
      <c r="U69" s="1"/>
    </row>
    <row r="70" spans="1:21" ht="13.8" x14ac:dyDescent="0.25">
      <c r="A70" s="14"/>
      <c r="B70" s="14"/>
      <c r="C70" s="14"/>
      <c r="D70" s="14"/>
      <c r="E70" s="14"/>
      <c r="F70" s="14"/>
      <c r="G70" s="14"/>
      <c r="H70" s="14"/>
      <c r="I70" s="1"/>
      <c r="J70" s="14"/>
      <c r="K70" s="14"/>
      <c r="L70" s="14"/>
      <c r="M70" s="14"/>
      <c r="N70" s="14"/>
      <c r="O70" s="14"/>
      <c r="P70" s="14"/>
      <c r="Q70" s="14"/>
      <c r="R70" s="14"/>
      <c r="S70" s="1"/>
      <c r="T70" s="1"/>
      <c r="U70" s="1"/>
    </row>
    <row r="71" spans="1:21" ht="13.8" x14ac:dyDescent="0.25">
      <c r="A71" s="14"/>
      <c r="B71" s="14"/>
      <c r="C71" s="14"/>
      <c r="D71" s="14"/>
      <c r="E71" s="14"/>
      <c r="F71" s="14"/>
      <c r="G71" s="14"/>
      <c r="H71" s="14"/>
      <c r="I71" s="1"/>
      <c r="J71" s="14"/>
      <c r="K71" s="14"/>
      <c r="L71" s="14"/>
      <c r="M71" s="14"/>
      <c r="N71" s="14"/>
      <c r="O71" s="14"/>
      <c r="P71" s="14"/>
      <c r="Q71" s="14"/>
      <c r="R71" s="14"/>
      <c r="S71" s="1"/>
      <c r="T71" s="1"/>
      <c r="U71" s="1"/>
    </row>
    <row r="72" spans="1:21" ht="13.8" x14ac:dyDescent="0.25">
      <c r="A72" s="14"/>
      <c r="B72" s="14"/>
      <c r="C72" s="14"/>
      <c r="D72" s="14"/>
      <c r="E72" s="14"/>
      <c r="F72" s="14"/>
      <c r="G72" s="14"/>
      <c r="H72" s="14"/>
      <c r="I72" s="1"/>
      <c r="J72" s="14"/>
      <c r="K72" s="14"/>
      <c r="L72" s="14"/>
      <c r="M72" s="14"/>
      <c r="N72" s="14"/>
      <c r="O72" s="14"/>
      <c r="P72" s="14"/>
      <c r="Q72" s="14"/>
      <c r="R72" s="14"/>
      <c r="S72" s="1"/>
      <c r="T72" s="1"/>
      <c r="U72" s="1"/>
    </row>
    <row r="73" spans="1:21" ht="13.8" x14ac:dyDescent="0.25">
      <c r="A73" s="14"/>
      <c r="B73" s="14"/>
      <c r="C73" s="14"/>
      <c r="D73" s="14"/>
      <c r="E73" s="14"/>
      <c r="F73" s="14"/>
      <c r="G73" s="14"/>
      <c r="H73" s="14"/>
      <c r="I73" s="1"/>
      <c r="J73" s="14"/>
      <c r="K73" s="14"/>
      <c r="L73" s="14"/>
      <c r="M73" s="14"/>
      <c r="N73" s="14"/>
      <c r="O73" s="14"/>
      <c r="P73" s="14"/>
      <c r="Q73" s="14"/>
      <c r="R73" s="14"/>
      <c r="S73" s="1"/>
      <c r="T73" s="1"/>
      <c r="U73" s="1"/>
    </row>
    <row r="74" spans="1:21" ht="13.8" x14ac:dyDescent="0.25">
      <c r="A74" s="14"/>
      <c r="B74" s="14"/>
      <c r="C74" s="14"/>
      <c r="D74" s="14"/>
      <c r="E74" s="14"/>
      <c r="F74" s="14"/>
      <c r="G74" s="14"/>
      <c r="H74" s="14"/>
      <c r="I74" s="1"/>
      <c r="J74" s="14"/>
      <c r="K74" s="14"/>
      <c r="L74" s="14"/>
      <c r="M74" s="14"/>
      <c r="N74" s="14"/>
      <c r="O74" s="14"/>
      <c r="P74" s="14"/>
      <c r="Q74" s="14"/>
      <c r="R74" s="14"/>
      <c r="S74" s="1"/>
      <c r="T74" s="1"/>
      <c r="U74" s="1"/>
    </row>
    <row r="75" spans="1:21" ht="13.8" x14ac:dyDescent="0.25">
      <c r="A75" s="14"/>
      <c r="B75" s="14"/>
      <c r="C75" s="14"/>
      <c r="D75" s="14"/>
      <c r="E75" s="14"/>
      <c r="F75" s="14"/>
      <c r="G75" s="14"/>
      <c r="H75" s="14"/>
      <c r="I75" s="1"/>
      <c r="J75" s="14"/>
      <c r="K75" s="14"/>
      <c r="L75" s="14"/>
      <c r="M75" s="14"/>
      <c r="N75" s="14"/>
      <c r="O75" s="14"/>
      <c r="P75" s="14"/>
      <c r="Q75" s="14"/>
      <c r="R75" s="14"/>
      <c r="S75" s="1"/>
      <c r="T75" s="1"/>
      <c r="U75" s="1"/>
    </row>
    <row r="76" spans="1:21" ht="13.8" x14ac:dyDescent="0.25">
      <c r="A76" s="14"/>
      <c r="B76" s="14"/>
      <c r="C76" s="14"/>
      <c r="D76" s="14"/>
      <c r="E76" s="14"/>
      <c r="F76" s="14"/>
      <c r="G76" s="14"/>
      <c r="H76" s="14"/>
      <c r="I76" s="1"/>
      <c r="J76" s="14"/>
      <c r="K76" s="14"/>
      <c r="L76" s="14"/>
      <c r="M76" s="14"/>
      <c r="N76" s="14"/>
      <c r="O76" s="14"/>
      <c r="P76" s="14"/>
      <c r="Q76" s="14"/>
      <c r="R76" s="14"/>
      <c r="S76" s="1"/>
      <c r="T76" s="1"/>
      <c r="U76" s="1"/>
    </row>
    <row r="77" spans="1:21" ht="13.8" x14ac:dyDescent="0.25">
      <c r="A77" s="14"/>
      <c r="B77" s="14"/>
      <c r="C77" s="14"/>
      <c r="D77" s="14"/>
      <c r="E77" s="14"/>
      <c r="F77" s="14"/>
      <c r="G77" s="14"/>
      <c r="H77" s="14"/>
      <c r="I77" s="1"/>
      <c r="J77" s="14"/>
      <c r="K77" s="14"/>
      <c r="L77" s="14"/>
      <c r="M77" s="14"/>
      <c r="N77" s="14"/>
      <c r="O77" s="14"/>
      <c r="P77" s="14"/>
      <c r="Q77" s="14"/>
      <c r="R77" s="14"/>
      <c r="S77" s="1"/>
      <c r="T77" s="1"/>
      <c r="U77" s="1"/>
    </row>
    <row r="78" spans="1:21" ht="13.8" x14ac:dyDescent="0.25">
      <c r="A78" s="14"/>
      <c r="B78" s="14"/>
      <c r="C78" s="14"/>
      <c r="D78" s="14"/>
      <c r="E78" s="14"/>
      <c r="F78" s="14"/>
      <c r="G78" s="14"/>
      <c r="H78" s="14"/>
      <c r="I78" s="1"/>
      <c r="J78" s="14"/>
      <c r="K78" s="14"/>
      <c r="L78" s="14"/>
      <c r="M78" s="14"/>
      <c r="N78" s="14"/>
      <c r="O78" s="14"/>
      <c r="P78" s="14"/>
      <c r="Q78" s="14"/>
      <c r="R78" s="14"/>
      <c r="S78" s="1"/>
      <c r="T78" s="1"/>
      <c r="U78" s="1"/>
    </row>
    <row r="79" spans="1:21" ht="13.8" x14ac:dyDescent="0.25">
      <c r="A79" s="14"/>
      <c r="B79" s="14"/>
      <c r="C79" s="14"/>
      <c r="D79" s="14"/>
      <c r="E79" s="14"/>
      <c r="F79" s="14"/>
      <c r="G79" s="14"/>
      <c r="H79" s="14"/>
      <c r="I79" s="1"/>
      <c r="J79" s="14"/>
      <c r="K79" s="14"/>
      <c r="L79" s="14"/>
      <c r="M79" s="14"/>
      <c r="N79" s="14"/>
      <c r="O79" s="14"/>
      <c r="P79" s="14"/>
      <c r="Q79" s="14"/>
      <c r="R79" s="14"/>
      <c r="S79" s="1"/>
      <c r="T79" s="1"/>
      <c r="U79" s="1"/>
    </row>
    <row r="80" spans="1:21" ht="13.8" x14ac:dyDescent="0.25">
      <c r="A80" s="14"/>
      <c r="B80" s="14"/>
      <c r="C80" s="14"/>
      <c r="D80" s="14"/>
      <c r="E80" s="14"/>
      <c r="F80" s="14"/>
      <c r="G80" s="14"/>
      <c r="H80" s="14"/>
      <c r="I80" s="1"/>
      <c r="J80" s="14"/>
      <c r="K80" s="14"/>
      <c r="L80" s="14"/>
      <c r="M80" s="14"/>
      <c r="N80" s="14"/>
      <c r="O80" s="14"/>
      <c r="P80" s="14"/>
      <c r="Q80" s="14"/>
      <c r="R80" s="14"/>
      <c r="S80" s="1"/>
      <c r="T80" s="1"/>
      <c r="U80" s="1"/>
    </row>
    <row r="81" spans="1:21" ht="13.8" x14ac:dyDescent="0.25">
      <c r="A81" s="14"/>
      <c r="B81" s="14"/>
      <c r="C81" s="14"/>
      <c r="D81" s="14"/>
      <c r="E81" s="14"/>
      <c r="F81" s="14"/>
      <c r="G81" s="14"/>
      <c r="H81" s="14"/>
      <c r="I81" s="1"/>
      <c r="J81" s="14"/>
      <c r="K81" s="14"/>
      <c r="L81" s="14"/>
      <c r="M81" s="14"/>
      <c r="N81" s="14"/>
      <c r="O81" s="14"/>
      <c r="P81" s="14"/>
      <c r="Q81" s="14"/>
      <c r="R81" s="14"/>
      <c r="S81" s="1"/>
      <c r="T81" s="1"/>
      <c r="U81" s="1"/>
    </row>
    <row r="82" spans="1:21" ht="13.8" x14ac:dyDescent="0.25">
      <c r="A82" s="14"/>
      <c r="B82" s="14"/>
      <c r="C82" s="14"/>
      <c r="D82" s="14"/>
      <c r="E82" s="14"/>
      <c r="F82" s="14"/>
      <c r="G82" s="14"/>
      <c r="H82" s="14"/>
      <c r="I82" s="1"/>
      <c r="J82" s="14"/>
      <c r="K82" s="14"/>
      <c r="L82" s="14"/>
      <c r="M82" s="14"/>
      <c r="N82" s="14"/>
      <c r="O82" s="14"/>
      <c r="P82" s="14"/>
      <c r="Q82" s="14"/>
      <c r="R82" s="14"/>
      <c r="S82" s="1"/>
      <c r="T82" s="1"/>
      <c r="U82" s="1"/>
    </row>
    <row r="83" spans="1:21" ht="13.8" x14ac:dyDescent="0.25">
      <c r="A83" s="14"/>
      <c r="B83" s="14"/>
      <c r="C83" s="14"/>
      <c r="D83" s="14"/>
      <c r="E83" s="14"/>
      <c r="F83" s="14"/>
      <c r="G83" s="14"/>
      <c r="H83" s="14"/>
      <c r="I83" s="1"/>
      <c r="J83" s="14"/>
      <c r="K83" s="14"/>
      <c r="L83" s="14"/>
      <c r="M83" s="14"/>
      <c r="N83" s="14"/>
      <c r="O83" s="14"/>
      <c r="P83" s="14"/>
      <c r="Q83" s="14"/>
      <c r="R83" s="14"/>
      <c r="S83" s="1"/>
      <c r="T83" s="1"/>
      <c r="U83" s="1"/>
    </row>
    <row r="84" spans="1:21" ht="13.8" x14ac:dyDescent="0.25">
      <c r="A84" s="14"/>
      <c r="B84" s="14"/>
      <c r="C84" s="14"/>
      <c r="D84" s="14"/>
      <c r="E84" s="14"/>
      <c r="F84" s="14"/>
      <c r="G84" s="14"/>
      <c r="H84" s="14"/>
      <c r="I84" s="1"/>
      <c r="J84" s="14"/>
      <c r="K84" s="14"/>
      <c r="L84" s="14"/>
      <c r="M84" s="14"/>
      <c r="N84" s="14"/>
      <c r="O84" s="14"/>
      <c r="P84" s="14"/>
      <c r="Q84" s="14"/>
      <c r="R84" s="14"/>
      <c r="S84" s="1"/>
      <c r="T84" s="1"/>
      <c r="U84" s="1"/>
    </row>
    <row r="85" spans="1:21" ht="13.8" x14ac:dyDescent="0.25">
      <c r="A85" s="14"/>
      <c r="B85" s="14"/>
      <c r="C85" s="14"/>
      <c r="D85" s="14"/>
      <c r="E85" s="14"/>
      <c r="F85" s="14"/>
      <c r="G85" s="14"/>
      <c r="H85" s="14"/>
      <c r="I85" s="1"/>
      <c r="J85" s="14"/>
      <c r="K85" s="14"/>
      <c r="L85" s="14"/>
      <c r="M85" s="14"/>
      <c r="N85" s="14"/>
      <c r="O85" s="14"/>
      <c r="P85" s="14"/>
      <c r="Q85" s="14"/>
      <c r="R85" s="14"/>
      <c r="S85" s="1"/>
      <c r="T85" s="1"/>
      <c r="U85" s="1"/>
    </row>
    <row r="86" spans="1:21" ht="13.8" x14ac:dyDescent="0.25">
      <c r="A86" s="14"/>
      <c r="B86" s="14"/>
      <c r="C86" s="14"/>
      <c r="D86" s="14"/>
      <c r="E86" s="14"/>
      <c r="F86" s="14"/>
      <c r="G86" s="14"/>
      <c r="H86" s="14"/>
      <c r="I86" s="1"/>
      <c r="J86" s="14"/>
      <c r="K86" s="14"/>
      <c r="L86" s="14"/>
      <c r="M86" s="14"/>
      <c r="N86" s="14"/>
      <c r="O86" s="14"/>
      <c r="P86" s="14"/>
      <c r="Q86" s="14"/>
      <c r="R86" s="14"/>
      <c r="S86" s="1"/>
      <c r="T86" s="1"/>
      <c r="U86" s="1"/>
    </row>
    <row r="87" spans="1:21" ht="13.8" x14ac:dyDescent="0.25">
      <c r="A87" s="14"/>
      <c r="B87" s="14"/>
      <c r="C87" s="14"/>
      <c r="D87" s="14"/>
      <c r="E87" s="14"/>
      <c r="F87" s="14"/>
      <c r="G87" s="14"/>
      <c r="H87" s="14"/>
      <c r="I87" s="1"/>
      <c r="J87" s="14"/>
      <c r="K87" s="14"/>
      <c r="L87" s="14"/>
      <c r="M87" s="14"/>
      <c r="N87" s="14"/>
      <c r="O87" s="14"/>
      <c r="P87" s="14"/>
      <c r="Q87" s="14"/>
      <c r="R87" s="14"/>
      <c r="S87" s="1"/>
      <c r="T87" s="1"/>
      <c r="U87" s="1"/>
    </row>
    <row r="88" spans="1:21" ht="13.8" x14ac:dyDescent="0.25">
      <c r="A88" s="14"/>
      <c r="B88" s="14"/>
      <c r="C88" s="14"/>
      <c r="D88" s="14"/>
      <c r="E88" s="14"/>
      <c r="F88" s="14"/>
      <c r="G88" s="14"/>
      <c r="H88" s="14"/>
      <c r="I88" s="1"/>
      <c r="J88" s="14"/>
      <c r="K88" s="14"/>
      <c r="L88" s="14"/>
      <c r="M88" s="14"/>
      <c r="N88" s="14"/>
      <c r="O88" s="14"/>
      <c r="P88" s="14"/>
      <c r="Q88" s="14"/>
      <c r="R88" s="14"/>
      <c r="S88" s="1"/>
      <c r="T88" s="1"/>
      <c r="U88" s="1"/>
    </row>
    <row r="89" spans="1:21" ht="13.8" x14ac:dyDescent="0.25">
      <c r="A89" s="14"/>
      <c r="B89" s="14"/>
      <c r="C89" s="14"/>
      <c r="D89" s="14"/>
      <c r="E89" s="14"/>
      <c r="F89" s="14"/>
      <c r="G89" s="14"/>
      <c r="H89" s="14"/>
      <c r="I89" s="1"/>
      <c r="J89" s="14"/>
      <c r="K89" s="14"/>
      <c r="L89" s="14"/>
      <c r="M89" s="14"/>
      <c r="N89" s="14"/>
      <c r="O89" s="14"/>
      <c r="P89" s="14"/>
      <c r="Q89" s="14"/>
      <c r="R89" s="14"/>
      <c r="S89" s="1"/>
      <c r="T89" s="1"/>
      <c r="U89" s="1"/>
    </row>
    <row r="90" spans="1:21" ht="13.8" x14ac:dyDescent="0.25">
      <c r="A90" s="14"/>
      <c r="B90" s="14"/>
      <c r="C90" s="14"/>
      <c r="D90" s="14"/>
      <c r="E90" s="14"/>
      <c r="F90" s="14"/>
      <c r="G90" s="14"/>
      <c r="H90" s="14"/>
      <c r="I90" s="1"/>
      <c r="J90" s="14"/>
      <c r="K90" s="14"/>
      <c r="L90" s="14"/>
      <c r="M90" s="14"/>
      <c r="N90" s="14"/>
      <c r="O90" s="14"/>
      <c r="P90" s="14"/>
      <c r="Q90" s="14"/>
      <c r="R90" s="14"/>
      <c r="S90" s="1"/>
      <c r="T90" s="1"/>
      <c r="U90" s="1"/>
    </row>
    <row r="91" spans="1:21" ht="13.8" x14ac:dyDescent="0.25">
      <c r="A91" s="14"/>
      <c r="B91" s="14"/>
      <c r="C91" s="14"/>
      <c r="D91" s="14"/>
      <c r="E91" s="14"/>
      <c r="F91" s="14"/>
      <c r="G91" s="14"/>
      <c r="H91" s="14"/>
      <c r="I91" s="1"/>
      <c r="J91" s="14"/>
      <c r="K91" s="14"/>
      <c r="L91" s="14"/>
      <c r="M91" s="14"/>
      <c r="N91" s="14"/>
      <c r="O91" s="14"/>
      <c r="P91" s="14"/>
      <c r="Q91" s="14"/>
      <c r="R91" s="14"/>
      <c r="S91" s="1"/>
      <c r="T91" s="1"/>
      <c r="U91" s="1"/>
    </row>
    <row r="92" spans="1:21" ht="13.8" x14ac:dyDescent="0.25">
      <c r="A92" s="14"/>
      <c r="B92" s="14"/>
      <c r="C92" s="14"/>
      <c r="D92" s="14"/>
      <c r="E92" s="14"/>
      <c r="F92" s="14"/>
      <c r="G92" s="14"/>
      <c r="H92" s="14"/>
      <c r="I92" s="1"/>
      <c r="J92" s="14"/>
      <c r="K92" s="14"/>
      <c r="L92" s="14"/>
      <c r="M92" s="14"/>
      <c r="N92" s="14"/>
      <c r="O92" s="14"/>
      <c r="P92" s="14"/>
      <c r="Q92" s="14"/>
      <c r="R92" s="14"/>
      <c r="S92" s="1"/>
      <c r="T92" s="1"/>
      <c r="U92" s="1"/>
    </row>
    <row r="93" spans="1:21" ht="13.8" x14ac:dyDescent="0.25">
      <c r="A93" s="14"/>
      <c r="B93" s="14"/>
      <c r="C93" s="14"/>
      <c r="D93" s="14"/>
      <c r="E93" s="14"/>
      <c r="F93" s="14"/>
      <c r="G93" s="14"/>
      <c r="H93" s="14"/>
      <c r="I93" s="1"/>
      <c r="J93" s="14"/>
      <c r="K93" s="14"/>
      <c r="L93" s="14"/>
      <c r="M93" s="14"/>
      <c r="N93" s="14"/>
      <c r="O93" s="14"/>
      <c r="P93" s="14"/>
      <c r="Q93" s="14"/>
      <c r="R93" s="14"/>
      <c r="S93" s="1"/>
      <c r="T93" s="1"/>
      <c r="U93" s="1"/>
    </row>
    <row r="94" spans="1:21" ht="13.8" x14ac:dyDescent="0.25">
      <c r="A94" s="14"/>
      <c r="B94" s="14"/>
      <c r="C94" s="14"/>
      <c r="D94" s="14"/>
      <c r="E94" s="14"/>
      <c r="F94" s="14"/>
      <c r="G94" s="14"/>
      <c r="H94" s="14"/>
      <c r="I94" s="1"/>
      <c r="J94" s="14"/>
      <c r="K94" s="14"/>
      <c r="L94" s="14"/>
      <c r="M94" s="14"/>
      <c r="N94" s="14"/>
      <c r="O94" s="14"/>
      <c r="P94" s="14"/>
      <c r="Q94" s="14"/>
      <c r="R94" s="14"/>
      <c r="S94" s="1"/>
      <c r="T94" s="1"/>
      <c r="U94" s="1"/>
    </row>
    <row r="95" spans="1:21" ht="13.8" x14ac:dyDescent="0.25">
      <c r="A95" s="14"/>
      <c r="B95" s="14"/>
      <c r="C95" s="14"/>
      <c r="D95" s="14"/>
      <c r="E95" s="14"/>
      <c r="F95" s="14"/>
      <c r="G95" s="14"/>
      <c r="H95" s="14"/>
      <c r="I95" s="1"/>
      <c r="J95" s="14"/>
      <c r="K95" s="14"/>
      <c r="L95" s="14"/>
      <c r="M95" s="14"/>
      <c r="N95" s="14"/>
      <c r="O95" s="14"/>
      <c r="P95" s="14"/>
      <c r="Q95" s="14"/>
      <c r="R95" s="14"/>
      <c r="S95" s="1"/>
      <c r="T95" s="1"/>
      <c r="U95" s="1"/>
    </row>
    <row r="96" spans="1:21" ht="13.8" x14ac:dyDescent="0.25">
      <c r="A96" s="14"/>
      <c r="B96" s="14"/>
      <c r="C96" s="14"/>
      <c r="D96" s="14"/>
      <c r="E96" s="14"/>
      <c r="F96" s="14"/>
      <c r="G96" s="14"/>
      <c r="H96" s="14"/>
      <c r="I96" s="1"/>
      <c r="J96" s="14"/>
      <c r="K96" s="14"/>
      <c r="L96" s="14"/>
      <c r="M96" s="14"/>
      <c r="N96" s="14"/>
      <c r="O96" s="14"/>
      <c r="P96" s="14"/>
      <c r="Q96" s="14"/>
      <c r="R96" s="14"/>
      <c r="S96" s="1"/>
      <c r="T96" s="1"/>
      <c r="U96" s="1"/>
    </row>
    <row r="97" spans="1:21" ht="13.8" x14ac:dyDescent="0.25">
      <c r="A97" s="14"/>
      <c r="B97" s="14"/>
      <c r="C97" s="14"/>
      <c r="D97" s="14"/>
      <c r="E97" s="14"/>
      <c r="F97" s="14"/>
      <c r="G97" s="14"/>
      <c r="H97" s="14"/>
      <c r="I97" s="1"/>
      <c r="J97" s="14"/>
      <c r="K97" s="14"/>
      <c r="L97" s="14"/>
      <c r="M97" s="14"/>
      <c r="N97" s="14"/>
      <c r="O97" s="14"/>
      <c r="P97" s="14"/>
      <c r="Q97" s="14"/>
      <c r="R97" s="14"/>
      <c r="S97" s="1"/>
      <c r="T97" s="1"/>
      <c r="U97" s="1"/>
    </row>
    <row r="98" spans="1:21" ht="13.8" x14ac:dyDescent="0.25">
      <c r="A98" s="14"/>
      <c r="B98" s="14"/>
      <c r="C98" s="14"/>
      <c r="D98" s="14"/>
      <c r="E98" s="14"/>
      <c r="F98" s="14"/>
      <c r="G98" s="14"/>
      <c r="H98" s="14"/>
      <c r="I98" s="1"/>
      <c r="J98" s="14"/>
      <c r="K98" s="14"/>
      <c r="L98" s="14"/>
      <c r="M98" s="14"/>
      <c r="N98" s="14"/>
      <c r="O98" s="14"/>
      <c r="P98" s="14"/>
      <c r="Q98" s="14"/>
      <c r="R98" s="14"/>
      <c r="S98" s="1"/>
      <c r="T98" s="1"/>
      <c r="U98" s="1"/>
    </row>
    <row r="99" spans="1:21" ht="13.8" x14ac:dyDescent="0.25">
      <c r="A99" s="14"/>
      <c r="B99" s="14"/>
      <c r="C99" s="14"/>
      <c r="D99" s="14"/>
      <c r="E99" s="14"/>
      <c r="F99" s="14"/>
      <c r="G99" s="14"/>
      <c r="H99" s="14"/>
      <c r="I99" s="1"/>
      <c r="J99" s="14"/>
      <c r="K99" s="14"/>
      <c r="L99" s="14"/>
      <c r="M99" s="14"/>
      <c r="N99" s="14"/>
      <c r="O99" s="14"/>
      <c r="P99" s="14"/>
      <c r="Q99" s="14"/>
      <c r="R99" s="14"/>
      <c r="S99" s="1"/>
      <c r="T99" s="1"/>
      <c r="U99" s="1"/>
    </row>
    <row r="100" spans="1:21" ht="13.8" x14ac:dyDescent="0.25">
      <c r="A100" s="14"/>
      <c r="B100" s="14"/>
      <c r="C100" s="14"/>
      <c r="D100" s="14"/>
      <c r="E100" s="14"/>
      <c r="F100" s="14"/>
      <c r="G100" s="14"/>
      <c r="H100" s="14"/>
      <c r="I100" s="1"/>
      <c r="J100" s="14"/>
      <c r="K100" s="14"/>
      <c r="L100" s="14"/>
      <c r="M100" s="14"/>
      <c r="N100" s="14"/>
      <c r="O100" s="14"/>
      <c r="P100" s="14"/>
      <c r="Q100" s="14"/>
      <c r="R100" s="14"/>
      <c r="S100" s="1"/>
      <c r="T100" s="1"/>
      <c r="U100" s="1"/>
    </row>
    <row r="101" spans="1:21" ht="13.8" x14ac:dyDescent="0.25">
      <c r="A101" s="14"/>
      <c r="B101" s="14"/>
      <c r="C101" s="14"/>
      <c r="D101" s="14"/>
      <c r="E101" s="14"/>
      <c r="F101" s="14"/>
      <c r="G101" s="14"/>
      <c r="H101" s="14"/>
      <c r="I101" s="1"/>
      <c r="J101" s="14"/>
      <c r="K101" s="14"/>
      <c r="L101" s="14"/>
      <c r="M101" s="14"/>
      <c r="N101" s="14"/>
      <c r="O101" s="14"/>
      <c r="P101" s="14"/>
      <c r="Q101" s="14"/>
      <c r="R101" s="14"/>
      <c r="S101" s="1"/>
      <c r="T101" s="1"/>
      <c r="U101" s="1"/>
    </row>
    <row r="102" spans="1:21" ht="13.8" x14ac:dyDescent="0.25">
      <c r="A102" s="14"/>
      <c r="B102" s="14"/>
      <c r="C102" s="14"/>
      <c r="D102" s="14"/>
      <c r="E102" s="14"/>
      <c r="F102" s="14"/>
      <c r="G102" s="14"/>
      <c r="H102" s="14"/>
      <c r="I102" s="1"/>
      <c r="J102" s="14"/>
      <c r="K102" s="14"/>
      <c r="L102" s="14"/>
      <c r="M102" s="14"/>
      <c r="N102" s="14"/>
      <c r="O102" s="14"/>
      <c r="P102" s="14"/>
      <c r="Q102" s="14"/>
      <c r="R102" s="14"/>
      <c r="S102" s="1"/>
      <c r="T102" s="1"/>
      <c r="U102" s="1"/>
    </row>
    <row r="103" spans="1:21" ht="13.8" x14ac:dyDescent="0.25">
      <c r="A103" s="14"/>
      <c r="B103" s="14"/>
      <c r="C103" s="14"/>
      <c r="D103" s="14"/>
      <c r="E103" s="14"/>
      <c r="F103" s="14"/>
      <c r="G103" s="14"/>
      <c r="H103" s="14"/>
      <c r="I103" s="1"/>
      <c r="J103" s="14"/>
      <c r="K103" s="14"/>
      <c r="L103" s="14"/>
      <c r="M103" s="14"/>
      <c r="N103" s="14"/>
      <c r="O103" s="14"/>
      <c r="P103" s="14"/>
      <c r="Q103" s="14"/>
      <c r="R103" s="14"/>
      <c r="S103" s="1"/>
      <c r="T103" s="1"/>
      <c r="U103" s="1"/>
    </row>
    <row r="104" spans="1:21" ht="13.8" x14ac:dyDescent="0.25">
      <c r="A104" s="14"/>
      <c r="B104" s="14"/>
      <c r="C104" s="14"/>
      <c r="D104" s="14"/>
      <c r="E104" s="14"/>
      <c r="F104" s="14"/>
      <c r="G104" s="14"/>
      <c r="H104" s="14"/>
      <c r="I104" s="1"/>
      <c r="J104" s="14"/>
      <c r="K104" s="14"/>
      <c r="L104" s="14"/>
      <c r="M104" s="14"/>
      <c r="N104" s="14"/>
      <c r="O104" s="14"/>
      <c r="P104" s="14"/>
      <c r="Q104" s="14"/>
      <c r="R104" s="14"/>
      <c r="S104" s="1"/>
      <c r="T104" s="1"/>
      <c r="U104" s="1"/>
    </row>
    <row r="105" spans="1:21" ht="13.8" x14ac:dyDescent="0.25">
      <c r="A105" s="14"/>
      <c r="B105" s="14"/>
      <c r="C105" s="14"/>
      <c r="D105" s="14"/>
      <c r="E105" s="14"/>
      <c r="F105" s="14"/>
      <c r="G105" s="14"/>
      <c r="H105" s="14"/>
      <c r="I105" s="1"/>
      <c r="J105" s="14"/>
      <c r="K105" s="14"/>
      <c r="L105" s="14"/>
      <c r="M105" s="14"/>
      <c r="N105" s="14"/>
      <c r="O105" s="14"/>
      <c r="P105" s="14"/>
      <c r="Q105" s="14"/>
      <c r="R105" s="14"/>
      <c r="S105" s="1"/>
      <c r="T105" s="1"/>
      <c r="U105" s="1"/>
    </row>
    <row r="106" spans="1:21" ht="13.8" x14ac:dyDescent="0.25">
      <c r="A106" s="14"/>
      <c r="B106" s="14"/>
      <c r="C106" s="14"/>
      <c r="D106" s="14"/>
      <c r="E106" s="14"/>
      <c r="F106" s="14"/>
      <c r="G106" s="14"/>
      <c r="H106" s="14"/>
      <c r="I106" s="1"/>
      <c r="J106" s="14"/>
      <c r="K106" s="14"/>
      <c r="L106" s="14"/>
      <c r="M106" s="14"/>
      <c r="N106" s="14"/>
      <c r="O106" s="14"/>
      <c r="P106" s="14"/>
      <c r="Q106" s="14"/>
      <c r="R106" s="14"/>
      <c r="S106" s="1"/>
      <c r="T106" s="1"/>
      <c r="U106" s="1"/>
    </row>
    <row r="107" spans="1:21" ht="13.8" x14ac:dyDescent="0.25">
      <c r="A107" s="14"/>
      <c r="B107" s="14"/>
      <c r="C107" s="14"/>
      <c r="D107" s="14"/>
      <c r="E107" s="14"/>
      <c r="F107" s="14"/>
      <c r="G107" s="14"/>
      <c r="H107" s="14"/>
      <c r="I107" s="1"/>
      <c r="J107" s="14"/>
      <c r="K107" s="14"/>
      <c r="L107" s="14"/>
      <c r="M107" s="14"/>
      <c r="N107" s="14"/>
      <c r="O107" s="14"/>
      <c r="P107" s="14"/>
      <c r="Q107" s="14"/>
      <c r="R107" s="14"/>
      <c r="S107" s="1"/>
      <c r="T107" s="1"/>
      <c r="U107" s="1"/>
    </row>
    <row r="108" spans="1:21" ht="13.8" x14ac:dyDescent="0.25">
      <c r="A108" s="14"/>
      <c r="B108" s="14"/>
      <c r="C108" s="14"/>
      <c r="D108" s="14"/>
      <c r="E108" s="14"/>
      <c r="F108" s="14"/>
      <c r="G108" s="14"/>
      <c r="H108" s="14"/>
      <c r="I108" s="1"/>
      <c r="J108" s="14"/>
      <c r="K108" s="14"/>
      <c r="L108" s="14"/>
      <c r="M108" s="14"/>
      <c r="N108" s="14"/>
      <c r="O108" s="14"/>
      <c r="P108" s="14"/>
      <c r="Q108" s="14"/>
      <c r="R108" s="14"/>
      <c r="S108" s="1"/>
      <c r="T108" s="1"/>
      <c r="U108" s="1"/>
    </row>
    <row r="109" spans="1:21" ht="13.8" x14ac:dyDescent="0.25">
      <c r="A109" s="14"/>
      <c r="B109" s="14"/>
      <c r="C109" s="14"/>
      <c r="D109" s="14"/>
      <c r="E109" s="14"/>
      <c r="F109" s="14"/>
      <c r="G109" s="14"/>
      <c r="H109" s="14"/>
      <c r="I109" s="1"/>
      <c r="J109" s="14"/>
      <c r="K109" s="14"/>
      <c r="L109" s="14"/>
      <c r="M109" s="14"/>
      <c r="N109" s="14"/>
      <c r="O109" s="14"/>
      <c r="P109" s="14"/>
      <c r="Q109" s="14"/>
      <c r="R109" s="14"/>
      <c r="S109" s="1"/>
      <c r="T109" s="1"/>
      <c r="U109" s="1"/>
    </row>
    <row r="110" spans="1:21" ht="13.8" x14ac:dyDescent="0.25">
      <c r="A110" s="14"/>
      <c r="B110" s="14"/>
      <c r="C110" s="14"/>
      <c r="D110" s="14"/>
      <c r="E110" s="14"/>
      <c r="F110" s="14"/>
      <c r="G110" s="14"/>
      <c r="H110" s="14"/>
      <c r="I110" s="1"/>
      <c r="J110" s="14"/>
      <c r="K110" s="14"/>
      <c r="L110" s="14"/>
      <c r="M110" s="14"/>
      <c r="N110" s="14"/>
      <c r="O110" s="14"/>
      <c r="P110" s="14"/>
      <c r="Q110" s="14"/>
      <c r="R110" s="14"/>
      <c r="S110" s="1"/>
      <c r="T110" s="1"/>
      <c r="U110" s="1"/>
    </row>
    <row r="111" spans="1:21" ht="13.8" x14ac:dyDescent="0.25">
      <c r="A111" s="14"/>
      <c r="B111" s="14"/>
      <c r="C111" s="14"/>
      <c r="D111" s="14"/>
      <c r="E111" s="14"/>
      <c r="F111" s="14"/>
      <c r="G111" s="14"/>
      <c r="H111" s="14"/>
      <c r="I111" s="1"/>
      <c r="J111" s="14"/>
      <c r="K111" s="14"/>
      <c r="L111" s="14"/>
      <c r="M111" s="14"/>
      <c r="N111" s="14"/>
      <c r="O111" s="14"/>
      <c r="P111" s="14"/>
      <c r="Q111" s="14"/>
      <c r="R111" s="14"/>
      <c r="S111" s="1"/>
      <c r="T111" s="1"/>
      <c r="U111" s="1"/>
    </row>
    <row r="112" spans="1:21" ht="13.8" x14ac:dyDescent="0.25">
      <c r="A112" s="14"/>
      <c r="B112" s="14"/>
      <c r="C112" s="14"/>
      <c r="D112" s="14"/>
      <c r="E112" s="14"/>
      <c r="F112" s="14"/>
      <c r="G112" s="14"/>
      <c r="H112" s="14"/>
      <c r="I112" s="1"/>
      <c r="J112" s="14"/>
      <c r="K112" s="14"/>
      <c r="L112" s="14"/>
      <c r="M112" s="14"/>
      <c r="N112" s="14"/>
      <c r="O112" s="14"/>
      <c r="P112" s="14"/>
      <c r="Q112" s="14"/>
      <c r="R112" s="14"/>
      <c r="S112" s="1"/>
      <c r="T112" s="1"/>
      <c r="U112" s="1"/>
    </row>
    <row r="113" spans="1:21" ht="13.8" x14ac:dyDescent="0.25">
      <c r="A113" s="14"/>
      <c r="B113" s="14"/>
      <c r="C113" s="14"/>
      <c r="D113" s="14"/>
      <c r="E113" s="14"/>
      <c r="F113" s="14"/>
      <c r="G113" s="14"/>
      <c r="H113" s="14"/>
      <c r="I113" s="1"/>
      <c r="J113" s="14"/>
      <c r="K113" s="14"/>
      <c r="L113" s="14"/>
      <c r="M113" s="14"/>
      <c r="N113" s="14"/>
      <c r="O113" s="14"/>
      <c r="P113" s="14"/>
      <c r="Q113" s="14"/>
      <c r="R113" s="14"/>
      <c r="S113" s="1"/>
      <c r="T113" s="1"/>
      <c r="U113" s="1"/>
    </row>
    <row r="114" spans="1:21" ht="13.8" x14ac:dyDescent="0.25">
      <c r="A114" s="14"/>
      <c r="B114" s="14"/>
      <c r="C114" s="14"/>
      <c r="D114" s="14"/>
      <c r="E114" s="14"/>
      <c r="F114" s="14"/>
      <c r="G114" s="14"/>
      <c r="H114" s="14"/>
      <c r="I114" s="1"/>
      <c r="J114" s="14"/>
      <c r="K114" s="14"/>
      <c r="L114" s="14"/>
      <c r="M114" s="14"/>
      <c r="N114" s="14"/>
      <c r="O114" s="14"/>
      <c r="P114" s="14"/>
      <c r="Q114" s="14"/>
      <c r="R114" s="14"/>
      <c r="S114" s="1"/>
      <c r="T114" s="1"/>
      <c r="U114" s="1"/>
    </row>
    <row r="115" spans="1:21" ht="13.8" x14ac:dyDescent="0.25">
      <c r="A115" s="14"/>
      <c r="B115" s="14"/>
      <c r="C115" s="14"/>
      <c r="D115" s="14"/>
      <c r="E115" s="14"/>
      <c r="F115" s="14"/>
      <c r="G115" s="14"/>
      <c r="H115" s="14"/>
      <c r="I115" s="1"/>
      <c r="J115" s="14"/>
      <c r="K115" s="14"/>
      <c r="L115" s="14"/>
      <c r="M115" s="14"/>
      <c r="N115" s="14"/>
      <c r="O115" s="14"/>
      <c r="P115" s="14"/>
      <c r="Q115" s="14"/>
      <c r="R115" s="14"/>
      <c r="S115" s="1"/>
      <c r="T115" s="1"/>
      <c r="U115" s="1"/>
    </row>
    <row r="116" spans="1:21" ht="13.8" x14ac:dyDescent="0.25">
      <c r="A116" s="14"/>
      <c r="B116" s="14"/>
      <c r="C116" s="14"/>
      <c r="D116" s="14"/>
      <c r="E116" s="14"/>
      <c r="F116" s="14"/>
      <c r="G116" s="14"/>
      <c r="H116" s="14"/>
      <c r="I116" s="1"/>
      <c r="J116" s="14"/>
      <c r="K116" s="14"/>
      <c r="L116" s="14"/>
      <c r="M116" s="14"/>
      <c r="N116" s="14"/>
      <c r="O116" s="14"/>
      <c r="P116" s="14"/>
      <c r="Q116" s="14"/>
      <c r="R116" s="14"/>
      <c r="S116" s="1"/>
      <c r="T116" s="1"/>
      <c r="U116" s="1"/>
    </row>
    <row r="117" spans="1:21" ht="13.8" x14ac:dyDescent="0.25">
      <c r="A117" s="14"/>
      <c r="B117" s="14"/>
      <c r="C117" s="14"/>
      <c r="D117" s="14"/>
      <c r="E117" s="14"/>
      <c r="F117" s="14"/>
      <c r="G117" s="14"/>
      <c r="H117" s="14"/>
      <c r="I117" s="1"/>
      <c r="J117" s="14"/>
      <c r="K117" s="14"/>
      <c r="L117" s="14"/>
      <c r="M117" s="14"/>
      <c r="N117" s="14"/>
      <c r="O117" s="14"/>
      <c r="P117" s="14"/>
      <c r="Q117" s="14"/>
      <c r="R117" s="14"/>
      <c r="S117" s="1"/>
      <c r="T117" s="1"/>
      <c r="U117" s="1"/>
    </row>
    <row r="118" spans="1:21" ht="13.8" x14ac:dyDescent="0.25">
      <c r="A118" s="14"/>
      <c r="B118" s="14"/>
      <c r="C118" s="14"/>
      <c r="D118" s="14"/>
      <c r="E118" s="14"/>
      <c r="F118" s="14"/>
      <c r="G118" s="14"/>
      <c r="H118" s="14"/>
      <c r="I118" s="1"/>
      <c r="J118" s="14"/>
      <c r="K118" s="14"/>
      <c r="L118" s="14"/>
      <c r="M118" s="14"/>
      <c r="N118" s="14"/>
      <c r="O118" s="14"/>
      <c r="P118" s="14"/>
      <c r="Q118" s="14"/>
      <c r="R118" s="14"/>
      <c r="S118" s="1"/>
      <c r="T118" s="1"/>
      <c r="U118" s="1"/>
    </row>
    <row r="119" spans="1:21" ht="13.8" x14ac:dyDescent="0.25">
      <c r="A119" s="14"/>
      <c r="B119" s="14"/>
      <c r="C119" s="14"/>
      <c r="D119" s="14"/>
      <c r="E119" s="14"/>
      <c r="F119" s="14"/>
      <c r="G119" s="14"/>
      <c r="H119" s="14"/>
      <c r="I119" s="1"/>
      <c r="J119" s="14"/>
      <c r="K119" s="14"/>
      <c r="L119" s="14"/>
      <c r="M119" s="14"/>
      <c r="N119" s="14"/>
      <c r="O119" s="14"/>
      <c r="P119" s="14"/>
      <c r="Q119" s="14"/>
      <c r="R119" s="14"/>
      <c r="S119" s="1"/>
      <c r="T119" s="1"/>
      <c r="U119" s="1"/>
    </row>
    <row r="120" spans="1:21" ht="13.8" x14ac:dyDescent="0.25">
      <c r="A120" s="14"/>
      <c r="B120" s="14"/>
      <c r="C120" s="14"/>
      <c r="D120" s="14"/>
      <c r="E120" s="14"/>
      <c r="F120" s="14"/>
      <c r="G120" s="14"/>
      <c r="H120" s="14"/>
      <c r="I120" s="1"/>
      <c r="J120" s="14"/>
      <c r="K120" s="14"/>
      <c r="L120" s="14"/>
      <c r="M120" s="14"/>
      <c r="N120" s="14"/>
      <c r="O120" s="14"/>
      <c r="P120" s="14"/>
      <c r="Q120" s="14"/>
      <c r="R120" s="14"/>
      <c r="S120" s="1"/>
      <c r="T120" s="1"/>
      <c r="U120" s="1"/>
    </row>
    <row r="121" spans="1:21" ht="13.8" x14ac:dyDescent="0.25">
      <c r="A121" s="14"/>
      <c r="B121" s="14"/>
      <c r="C121" s="14"/>
      <c r="D121" s="14"/>
      <c r="E121" s="14"/>
      <c r="F121" s="14"/>
      <c r="G121" s="14"/>
      <c r="H121" s="14"/>
      <c r="I121" s="1"/>
      <c r="J121" s="14"/>
      <c r="K121" s="14"/>
      <c r="L121" s="14"/>
      <c r="M121" s="14"/>
      <c r="N121" s="14"/>
      <c r="O121" s="14"/>
      <c r="P121" s="14"/>
      <c r="Q121" s="14"/>
      <c r="R121" s="14"/>
      <c r="S121" s="1"/>
      <c r="T121" s="1"/>
      <c r="U121" s="1"/>
    </row>
    <row r="122" spans="1:21" ht="13.8" x14ac:dyDescent="0.25">
      <c r="A122" s="14"/>
      <c r="B122" s="14"/>
      <c r="C122" s="14"/>
      <c r="D122" s="14"/>
      <c r="E122" s="14"/>
      <c r="F122" s="14"/>
      <c r="G122" s="14"/>
      <c r="H122" s="14"/>
      <c r="I122" s="1"/>
      <c r="J122" s="14"/>
      <c r="K122" s="14"/>
      <c r="L122" s="14"/>
      <c r="M122" s="14"/>
      <c r="N122" s="14"/>
      <c r="O122" s="14"/>
      <c r="P122" s="14"/>
      <c r="Q122" s="14"/>
      <c r="R122" s="14"/>
      <c r="S122" s="1"/>
      <c r="T122" s="1"/>
      <c r="U122" s="1"/>
    </row>
    <row r="123" spans="1:21" ht="13.8" x14ac:dyDescent="0.25">
      <c r="A123" s="14"/>
      <c r="B123" s="14"/>
      <c r="C123" s="14"/>
      <c r="D123" s="14"/>
      <c r="E123" s="14"/>
      <c r="F123" s="14"/>
      <c r="G123" s="14"/>
      <c r="H123" s="14"/>
      <c r="I123" s="1"/>
      <c r="J123" s="14"/>
      <c r="K123" s="14"/>
      <c r="L123" s="14"/>
      <c r="M123" s="14"/>
      <c r="N123" s="14"/>
      <c r="O123" s="14"/>
      <c r="P123" s="14"/>
      <c r="Q123" s="14"/>
      <c r="R123" s="14"/>
      <c r="S123" s="1"/>
      <c r="T123" s="1"/>
      <c r="U123" s="1"/>
    </row>
    <row r="124" spans="1:21" ht="13.8" x14ac:dyDescent="0.25">
      <c r="A124" s="14"/>
      <c r="B124" s="14"/>
      <c r="C124" s="14"/>
      <c r="D124" s="14"/>
      <c r="E124" s="14"/>
      <c r="F124" s="14"/>
      <c r="G124" s="14"/>
      <c r="H124" s="14"/>
      <c r="I124" s="1"/>
      <c r="J124" s="14"/>
      <c r="K124" s="14"/>
      <c r="L124" s="14"/>
      <c r="M124" s="14"/>
      <c r="N124" s="14"/>
      <c r="O124" s="14"/>
      <c r="P124" s="14"/>
      <c r="Q124" s="14"/>
      <c r="R124" s="14"/>
      <c r="S124" s="1"/>
      <c r="T124" s="1"/>
      <c r="U124" s="1"/>
    </row>
    <row r="125" spans="1:21" ht="13.8" x14ac:dyDescent="0.25">
      <c r="A125" s="14"/>
      <c r="B125" s="14"/>
      <c r="C125" s="14"/>
      <c r="D125" s="14"/>
      <c r="E125" s="14"/>
      <c r="F125" s="14"/>
      <c r="G125" s="14"/>
      <c r="H125" s="14"/>
      <c r="I125" s="1"/>
      <c r="J125" s="14"/>
      <c r="K125" s="14"/>
      <c r="L125" s="14"/>
      <c r="M125" s="14"/>
      <c r="N125" s="14"/>
      <c r="O125" s="14"/>
      <c r="P125" s="14"/>
      <c r="Q125" s="14"/>
      <c r="R125" s="14"/>
      <c r="S125" s="1"/>
      <c r="T125" s="1"/>
      <c r="U125" s="1"/>
    </row>
    <row r="126" spans="1:21" ht="13.8" x14ac:dyDescent="0.25">
      <c r="A126" s="14"/>
      <c r="B126" s="14"/>
      <c r="C126" s="14"/>
      <c r="D126" s="14"/>
      <c r="E126" s="14"/>
      <c r="F126" s="14"/>
      <c r="G126" s="14"/>
      <c r="H126" s="14"/>
      <c r="I126" s="1"/>
      <c r="J126" s="14"/>
      <c r="K126" s="14"/>
      <c r="L126" s="14"/>
      <c r="M126" s="14"/>
      <c r="N126" s="14"/>
      <c r="O126" s="14"/>
      <c r="P126" s="14"/>
      <c r="Q126" s="14"/>
      <c r="R126" s="14"/>
      <c r="S126" s="1"/>
      <c r="T126" s="1"/>
      <c r="U126" s="1"/>
    </row>
    <row r="127" spans="1:21" ht="13.8" x14ac:dyDescent="0.25">
      <c r="A127" s="14"/>
      <c r="B127" s="14"/>
      <c r="C127" s="14"/>
      <c r="D127" s="14"/>
      <c r="E127" s="14"/>
      <c r="F127" s="14"/>
      <c r="G127" s="14"/>
      <c r="H127" s="14"/>
      <c r="I127" s="1"/>
      <c r="J127" s="14"/>
      <c r="K127" s="14"/>
      <c r="L127" s="14"/>
      <c r="M127" s="14"/>
      <c r="N127" s="14"/>
      <c r="O127" s="14"/>
      <c r="P127" s="14"/>
      <c r="Q127" s="14"/>
      <c r="R127" s="14"/>
      <c r="S127" s="1"/>
      <c r="T127" s="1"/>
      <c r="U127" s="1"/>
    </row>
    <row r="128" spans="1:21" ht="13.8" x14ac:dyDescent="0.25">
      <c r="A128" s="14"/>
      <c r="B128" s="14"/>
      <c r="C128" s="14"/>
      <c r="D128" s="14"/>
      <c r="E128" s="14"/>
      <c r="F128" s="14"/>
      <c r="G128" s="14"/>
      <c r="H128" s="14"/>
      <c r="I128" s="1"/>
      <c r="J128" s="14"/>
      <c r="K128" s="14"/>
      <c r="L128" s="14"/>
      <c r="M128" s="14"/>
      <c r="N128" s="14"/>
      <c r="O128" s="14"/>
      <c r="P128" s="14"/>
      <c r="Q128" s="14"/>
      <c r="R128" s="14"/>
      <c r="S128" s="1"/>
      <c r="T128" s="1"/>
      <c r="U128" s="1"/>
    </row>
    <row r="129" spans="1:21" ht="13.8" x14ac:dyDescent="0.25">
      <c r="A129" s="14"/>
      <c r="B129" s="14"/>
      <c r="C129" s="14"/>
      <c r="D129" s="14"/>
      <c r="E129" s="14"/>
      <c r="F129" s="14"/>
      <c r="G129" s="14"/>
      <c r="H129" s="14"/>
      <c r="I129" s="1"/>
      <c r="J129" s="14"/>
      <c r="K129" s="14"/>
      <c r="L129" s="14"/>
      <c r="M129" s="14"/>
      <c r="N129" s="14"/>
      <c r="O129" s="14"/>
      <c r="P129" s="14"/>
      <c r="Q129" s="14"/>
      <c r="R129" s="14"/>
      <c r="S129" s="1"/>
      <c r="T129" s="1"/>
      <c r="U129" s="1"/>
    </row>
    <row r="130" spans="1:21" ht="13.8" x14ac:dyDescent="0.25">
      <c r="A130" s="14"/>
      <c r="B130" s="14"/>
      <c r="C130" s="14"/>
      <c r="D130" s="14"/>
      <c r="E130" s="14"/>
      <c r="F130" s="14"/>
      <c r="G130" s="14"/>
      <c r="H130" s="14"/>
      <c r="I130" s="1"/>
      <c r="J130" s="14"/>
      <c r="K130" s="14"/>
      <c r="L130" s="14"/>
      <c r="M130" s="14"/>
      <c r="N130" s="14"/>
      <c r="O130" s="14"/>
      <c r="P130" s="14"/>
      <c r="Q130" s="14"/>
      <c r="R130" s="14"/>
      <c r="S130" s="1"/>
      <c r="T130" s="1"/>
      <c r="U130" s="1"/>
    </row>
    <row r="131" spans="1:21" ht="13.8" x14ac:dyDescent="0.25">
      <c r="A131" s="14"/>
      <c r="B131" s="14"/>
      <c r="C131" s="14"/>
      <c r="D131" s="14"/>
      <c r="E131" s="14"/>
      <c r="F131" s="14"/>
      <c r="G131" s="14"/>
      <c r="H131" s="14"/>
      <c r="I131" s="1"/>
      <c r="J131" s="14"/>
      <c r="K131" s="14"/>
      <c r="L131" s="14"/>
      <c r="M131" s="14"/>
      <c r="N131" s="14"/>
      <c r="O131" s="14"/>
      <c r="P131" s="14"/>
      <c r="Q131" s="14"/>
      <c r="R131" s="14"/>
      <c r="S131" s="1"/>
      <c r="T131" s="1"/>
      <c r="U131" s="1"/>
    </row>
    <row r="132" spans="1:21" ht="13.8" x14ac:dyDescent="0.25">
      <c r="A132" s="14"/>
      <c r="B132" s="14"/>
      <c r="C132" s="14"/>
      <c r="D132" s="14"/>
      <c r="E132" s="14"/>
      <c r="F132" s="14"/>
      <c r="G132" s="14"/>
      <c r="H132" s="14"/>
      <c r="I132" s="1"/>
      <c r="J132" s="14"/>
      <c r="K132" s="14"/>
      <c r="L132" s="14"/>
      <c r="M132" s="14"/>
      <c r="N132" s="14"/>
      <c r="O132" s="14"/>
      <c r="P132" s="14"/>
      <c r="Q132" s="14"/>
      <c r="R132" s="14"/>
      <c r="S132" s="1"/>
      <c r="T132" s="1"/>
      <c r="U132" s="1"/>
    </row>
    <row r="133" spans="1:21" ht="13.8" x14ac:dyDescent="0.25">
      <c r="A133" s="14"/>
      <c r="B133" s="14"/>
      <c r="C133" s="14"/>
      <c r="D133" s="14"/>
      <c r="E133" s="14"/>
      <c r="F133" s="14"/>
      <c r="G133" s="14"/>
      <c r="H133" s="14"/>
      <c r="I133" s="1"/>
      <c r="J133" s="14"/>
      <c r="K133" s="14"/>
      <c r="L133" s="14"/>
      <c r="M133" s="14"/>
      <c r="N133" s="14"/>
      <c r="O133" s="14"/>
      <c r="P133" s="14"/>
      <c r="Q133" s="14"/>
      <c r="R133" s="14"/>
      <c r="S133" s="1"/>
      <c r="T133" s="1"/>
      <c r="U133" s="1"/>
    </row>
    <row r="134" spans="1:21" ht="13.8" x14ac:dyDescent="0.25">
      <c r="A134" s="14"/>
      <c r="B134" s="14"/>
      <c r="C134" s="14"/>
      <c r="D134" s="14"/>
      <c r="E134" s="14"/>
      <c r="F134" s="14"/>
      <c r="G134" s="14"/>
      <c r="H134" s="14"/>
      <c r="I134" s="1"/>
      <c r="J134" s="14"/>
      <c r="K134" s="14"/>
      <c r="L134" s="14"/>
      <c r="M134" s="14"/>
      <c r="N134" s="14"/>
      <c r="O134" s="14"/>
      <c r="P134" s="14"/>
      <c r="Q134" s="14"/>
      <c r="R134" s="14"/>
      <c r="S134" s="1"/>
      <c r="T134" s="1"/>
      <c r="U134" s="1"/>
    </row>
    <row r="135" spans="1:21" ht="13.8" x14ac:dyDescent="0.25">
      <c r="A135" s="14"/>
      <c r="B135" s="14"/>
      <c r="C135" s="14"/>
      <c r="D135" s="14"/>
      <c r="E135" s="14"/>
      <c r="F135" s="14"/>
      <c r="G135" s="14"/>
      <c r="H135" s="14"/>
      <c r="I135" s="1"/>
      <c r="J135" s="14"/>
      <c r="K135" s="14"/>
      <c r="L135" s="14"/>
      <c r="M135" s="14"/>
      <c r="N135" s="14"/>
      <c r="O135" s="14"/>
      <c r="P135" s="14"/>
      <c r="Q135" s="14"/>
      <c r="R135" s="14"/>
      <c r="S135" s="1"/>
      <c r="T135" s="1"/>
      <c r="U135" s="1"/>
    </row>
    <row r="136" spans="1:21" ht="13.8" x14ac:dyDescent="0.25">
      <c r="A136" s="14"/>
      <c r="B136" s="14"/>
      <c r="C136" s="14"/>
      <c r="D136" s="14"/>
      <c r="E136" s="14"/>
      <c r="F136" s="14"/>
      <c r="G136" s="14"/>
      <c r="H136" s="14"/>
      <c r="I136" s="1"/>
      <c r="J136" s="14"/>
      <c r="K136" s="14"/>
      <c r="L136" s="14"/>
      <c r="M136" s="14"/>
      <c r="N136" s="14"/>
      <c r="O136" s="14"/>
      <c r="P136" s="14"/>
      <c r="Q136" s="14"/>
      <c r="R136" s="14"/>
      <c r="S136" s="1"/>
      <c r="T136" s="1"/>
      <c r="U136" s="1"/>
    </row>
    <row r="137" spans="1:21" ht="13.8" x14ac:dyDescent="0.25">
      <c r="A137" s="14"/>
      <c r="B137" s="14"/>
      <c r="C137" s="14"/>
      <c r="D137" s="14"/>
      <c r="E137" s="14"/>
      <c r="F137" s="14"/>
      <c r="G137" s="14"/>
      <c r="H137" s="14"/>
      <c r="I137" s="1"/>
      <c r="J137" s="14"/>
      <c r="K137" s="14"/>
      <c r="L137" s="14"/>
      <c r="M137" s="14"/>
      <c r="N137" s="14"/>
      <c r="O137" s="14"/>
      <c r="P137" s="14"/>
      <c r="Q137" s="14"/>
      <c r="R137" s="14"/>
      <c r="S137" s="1"/>
      <c r="T137" s="1"/>
      <c r="U137" s="1"/>
    </row>
    <row r="138" spans="1:21" ht="13.8" x14ac:dyDescent="0.25">
      <c r="A138" s="14"/>
      <c r="B138" s="14"/>
      <c r="C138" s="14"/>
      <c r="D138" s="14"/>
      <c r="E138" s="14"/>
      <c r="F138" s="14"/>
      <c r="G138" s="14"/>
      <c r="H138" s="14"/>
      <c r="I138" s="1"/>
      <c r="J138" s="14"/>
      <c r="K138" s="14"/>
      <c r="L138" s="14"/>
      <c r="M138" s="14"/>
      <c r="N138" s="14"/>
      <c r="O138" s="14"/>
      <c r="P138" s="14"/>
      <c r="Q138" s="14"/>
      <c r="R138" s="14"/>
      <c r="S138" s="1"/>
      <c r="T138" s="1"/>
      <c r="U138" s="1"/>
    </row>
    <row r="139" spans="1:21" ht="13.8" x14ac:dyDescent="0.25">
      <c r="A139" s="14"/>
      <c r="B139" s="14"/>
      <c r="C139" s="14"/>
      <c r="D139" s="14"/>
      <c r="E139" s="14"/>
      <c r="F139" s="14"/>
      <c r="G139" s="14"/>
      <c r="H139" s="14"/>
      <c r="I139" s="1"/>
      <c r="J139" s="14"/>
      <c r="K139" s="14"/>
      <c r="L139" s="14"/>
      <c r="M139" s="14"/>
      <c r="N139" s="14"/>
      <c r="O139" s="14"/>
      <c r="P139" s="14"/>
      <c r="Q139" s="14"/>
      <c r="R139" s="14"/>
      <c r="S139" s="1"/>
      <c r="T139" s="1"/>
      <c r="U139" s="1"/>
    </row>
    <row r="140" spans="1:21" ht="13.8" x14ac:dyDescent="0.25">
      <c r="A140" s="14"/>
      <c r="B140" s="14"/>
      <c r="C140" s="14"/>
      <c r="D140" s="14"/>
      <c r="E140" s="14"/>
      <c r="F140" s="14"/>
      <c r="G140" s="14"/>
      <c r="H140" s="14"/>
      <c r="I140" s="1"/>
      <c r="J140" s="14"/>
      <c r="K140" s="14"/>
      <c r="L140" s="14"/>
      <c r="M140" s="14"/>
      <c r="N140" s="14"/>
      <c r="O140" s="14"/>
      <c r="P140" s="14"/>
      <c r="Q140" s="14"/>
      <c r="R140" s="14"/>
      <c r="S140" s="1"/>
      <c r="T140" s="1"/>
      <c r="U140" s="1"/>
    </row>
    <row r="141" spans="1:21" ht="13.8" x14ac:dyDescent="0.25">
      <c r="A141" s="14"/>
      <c r="B141" s="14"/>
      <c r="C141" s="14"/>
      <c r="D141" s="14"/>
      <c r="E141" s="14"/>
      <c r="F141" s="14"/>
      <c r="G141" s="14"/>
      <c r="H141" s="14"/>
      <c r="I141" s="1"/>
      <c r="J141" s="14"/>
      <c r="K141" s="14"/>
      <c r="L141" s="14"/>
      <c r="M141" s="14"/>
      <c r="N141" s="14"/>
      <c r="O141" s="14"/>
      <c r="P141" s="14"/>
      <c r="Q141" s="14"/>
      <c r="R141" s="14"/>
      <c r="S141" s="1"/>
      <c r="T141" s="1"/>
      <c r="U141" s="1"/>
    </row>
    <row r="142" spans="1:21" ht="13.8" x14ac:dyDescent="0.25">
      <c r="A142" s="14"/>
      <c r="B142" s="14"/>
      <c r="C142" s="14"/>
      <c r="D142" s="14"/>
      <c r="E142" s="14"/>
      <c r="F142" s="14"/>
      <c r="G142" s="14"/>
      <c r="H142" s="14"/>
      <c r="I142" s="1"/>
      <c r="J142" s="14"/>
      <c r="K142" s="14"/>
      <c r="L142" s="14"/>
      <c r="M142" s="14"/>
      <c r="N142" s="14"/>
      <c r="O142" s="14"/>
      <c r="P142" s="14"/>
      <c r="Q142" s="14"/>
      <c r="R142" s="14"/>
      <c r="S142" s="1"/>
      <c r="T142" s="1"/>
      <c r="U142" s="1"/>
    </row>
    <row r="143" spans="1:21" ht="13.8" x14ac:dyDescent="0.25">
      <c r="A143" s="14"/>
      <c r="B143" s="14"/>
      <c r="C143" s="14"/>
      <c r="D143" s="14"/>
      <c r="E143" s="14"/>
      <c r="F143" s="14"/>
      <c r="G143" s="14"/>
      <c r="H143" s="14"/>
      <c r="I143" s="1"/>
      <c r="J143" s="14"/>
      <c r="K143" s="14"/>
      <c r="L143" s="14"/>
      <c r="M143" s="14"/>
      <c r="N143" s="14"/>
      <c r="O143" s="14"/>
      <c r="P143" s="14"/>
      <c r="Q143" s="14"/>
      <c r="R143" s="14"/>
      <c r="S143" s="1"/>
      <c r="T143" s="1"/>
      <c r="U143" s="1"/>
    </row>
    <row r="144" spans="1:21" ht="13.8" x14ac:dyDescent="0.25">
      <c r="A144" s="14"/>
      <c r="B144" s="14"/>
      <c r="C144" s="14"/>
      <c r="D144" s="14"/>
      <c r="E144" s="14"/>
      <c r="F144" s="14"/>
      <c r="G144" s="14"/>
      <c r="H144" s="14"/>
      <c r="I144" s="1"/>
      <c r="J144" s="14"/>
      <c r="K144" s="14"/>
      <c r="L144" s="14"/>
      <c r="M144" s="14"/>
      <c r="N144" s="14"/>
      <c r="O144" s="14"/>
      <c r="P144" s="14"/>
      <c r="Q144" s="14"/>
      <c r="R144" s="14"/>
      <c r="S144" s="1"/>
      <c r="T144" s="1"/>
      <c r="U144" s="1"/>
    </row>
    <row r="145" spans="1:21" ht="13.8" x14ac:dyDescent="0.25">
      <c r="A145" s="14"/>
      <c r="B145" s="14"/>
      <c r="C145" s="14"/>
      <c r="D145" s="14"/>
      <c r="E145" s="14"/>
      <c r="F145" s="14"/>
      <c r="G145" s="14"/>
      <c r="H145" s="14"/>
      <c r="I145" s="1"/>
      <c r="J145" s="14"/>
      <c r="K145" s="14"/>
      <c r="L145" s="14"/>
      <c r="M145" s="14"/>
      <c r="N145" s="14"/>
      <c r="O145" s="14"/>
      <c r="P145" s="14"/>
      <c r="Q145" s="14"/>
      <c r="R145" s="14"/>
      <c r="S145" s="1"/>
      <c r="T145" s="1"/>
      <c r="U145" s="1"/>
    </row>
    <row r="146" spans="1:21" ht="13.8" x14ac:dyDescent="0.25">
      <c r="A146" s="14"/>
      <c r="B146" s="14"/>
      <c r="C146" s="14"/>
      <c r="D146" s="14"/>
      <c r="E146" s="14"/>
      <c r="F146" s="14"/>
      <c r="G146" s="14"/>
      <c r="H146" s="14"/>
      <c r="I146" s="1"/>
      <c r="J146" s="14"/>
      <c r="K146" s="14"/>
      <c r="L146" s="14"/>
      <c r="M146" s="14"/>
      <c r="N146" s="14"/>
      <c r="O146" s="14"/>
      <c r="P146" s="14"/>
      <c r="Q146" s="14"/>
      <c r="R146" s="14"/>
      <c r="S146" s="1"/>
      <c r="T146" s="1"/>
      <c r="U146" s="1"/>
    </row>
    <row r="147" spans="1:21" ht="13.8" x14ac:dyDescent="0.25">
      <c r="A147" s="14"/>
      <c r="B147" s="14"/>
      <c r="C147" s="14"/>
      <c r="D147" s="14"/>
      <c r="E147" s="14"/>
      <c r="F147" s="14"/>
      <c r="G147" s="14"/>
      <c r="H147" s="14"/>
      <c r="I147" s="1"/>
      <c r="J147" s="14"/>
      <c r="K147" s="14"/>
      <c r="L147" s="14"/>
      <c r="M147" s="14"/>
      <c r="N147" s="14"/>
      <c r="O147" s="14"/>
      <c r="P147" s="14"/>
      <c r="Q147" s="14"/>
      <c r="R147" s="14"/>
      <c r="S147" s="1"/>
      <c r="T147" s="1"/>
      <c r="U147" s="1"/>
    </row>
    <row r="148" spans="1:21" ht="13.8" x14ac:dyDescent="0.25">
      <c r="A148" s="14"/>
      <c r="B148" s="14"/>
      <c r="C148" s="14"/>
      <c r="D148" s="14"/>
      <c r="E148" s="14"/>
      <c r="F148" s="14"/>
      <c r="G148" s="14"/>
      <c r="H148" s="14"/>
      <c r="I148" s="1"/>
      <c r="J148" s="14"/>
      <c r="K148" s="14"/>
      <c r="L148" s="14"/>
      <c r="M148" s="14"/>
      <c r="N148" s="14"/>
      <c r="O148" s="14"/>
      <c r="P148" s="14"/>
      <c r="Q148" s="14"/>
      <c r="R148" s="14"/>
      <c r="S148" s="1"/>
      <c r="T148" s="1"/>
      <c r="U148" s="1"/>
    </row>
    <row r="149" spans="1:21" ht="13.8" x14ac:dyDescent="0.25">
      <c r="A149" s="14"/>
      <c r="B149" s="14"/>
      <c r="C149" s="14"/>
      <c r="D149" s="14"/>
      <c r="E149" s="14"/>
      <c r="F149" s="14"/>
      <c r="G149" s="14"/>
      <c r="H149" s="14"/>
      <c r="I149" s="1"/>
      <c r="J149" s="14"/>
      <c r="K149" s="14"/>
      <c r="L149" s="14"/>
      <c r="M149" s="14"/>
      <c r="N149" s="14"/>
      <c r="O149" s="14"/>
      <c r="P149" s="14"/>
      <c r="Q149" s="14"/>
      <c r="R149" s="14"/>
      <c r="S149" s="1"/>
      <c r="T149" s="1"/>
      <c r="U149" s="1"/>
    </row>
    <row r="150" spans="1:21" ht="13.8" x14ac:dyDescent="0.25">
      <c r="A150" s="14"/>
      <c r="B150" s="14"/>
      <c r="C150" s="14"/>
      <c r="D150" s="14"/>
      <c r="E150" s="14"/>
      <c r="F150" s="14"/>
      <c r="G150" s="14"/>
      <c r="H150" s="14"/>
      <c r="I150" s="1"/>
      <c r="J150" s="14"/>
      <c r="K150" s="14"/>
      <c r="L150" s="14"/>
      <c r="M150" s="14"/>
      <c r="N150" s="14"/>
      <c r="O150" s="14"/>
      <c r="P150" s="14"/>
      <c r="Q150" s="14"/>
      <c r="R150" s="14"/>
      <c r="S150" s="1"/>
      <c r="T150" s="1"/>
      <c r="U150" s="1"/>
    </row>
    <row r="151" spans="1:21" ht="13.8" x14ac:dyDescent="0.25">
      <c r="A151" s="14"/>
      <c r="B151" s="14"/>
      <c r="C151" s="14"/>
      <c r="D151" s="14"/>
      <c r="E151" s="14"/>
      <c r="F151" s="14"/>
      <c r="G151" s="14"/>
      <c r="H151" s="14"/>
      <c r="I151" s="1"/>
      <c r="J151" s="14"/>
      <c r="K151" s="14"/>
      <c r="L151" s="14"/>
      <c r="M151" s="14"/>
      <c r="N151" s="14"/>
      <c r="O151" s="14"/>
      <c r="P151" s="14"/>
      <c r="Q151" s="14"/>
      <c r="R151" s="14"/>
      <c r="S151" s="1"/>
      <c r="T151" s="1"/>
      <c r="U151" s="1"/>
    </row>
    <row r="152" spans="1:21" ht="13.8" x14ac:dyDescent="0.25">
      <c r="A152" s="14"/>
      <c r="B152" s="14"/>
      <c r="C152" s="14"/>
      <c r="D152" s="14"/>
      <c r="E152" s="14"/>
      <c r="F152" s="14"/>
      <c r="G152" s="14"/>
      <c r="H152" s="14"/>
      <c r="I152" s="1"/>
      <c r="J152" s="14"/>
      <c r="K152" s="14"/>
      <c r="L152" s="14"/>
      <c r="M152" s="14"/>
      <c r="N152" s="14"/>
      <c r="O152" s="14"/>
      <c r="P152" s="14"/>
      <c r="Q152" s="14"/>
      <c r="R152" s="14"/>
      <c r="S152" s="1"/>
      <c r="T152" s="1"/>
      <c r="U152" s="1"/>
    </row>
    <row r="153" spans="1:21" ht="13.8" x14ac:dyDescent="0.25">
      <c r="A153" s="14"/>
      <c r="B153" s="14"/>
      <c r="C153" s="14"/>
      <c r="D153" s="14"/>
      <c r="E153" s="14"/>
      <c r="F153" s="14"/>
      <c r="G153" s="14"/>
      <c r="H153" s="14"/>
      <c r="I153" s="1"/>
      <c r="J153" s="14"/>
      <c r="K153" s="14"/>
      <c r="L153" s="14"/>
      <c r="M153" s="14"/>
      <c r="N153" s="14"/>
      <c r="O153" s="14"/>
      <c r="P153" s="14"/>
      <c r="Q153" s="14"/>
      <c r="R153" s="14"/>
      <c r="S153" s="1"/>
      <c r="T153" s="1"/>
      <c r="U153" s="1"/>
    </row>
    <row r="154" spans="1:21" ht="13.8" x14ac:dyDescent="0.25">
      <c r="A154" s="14"/>
      <c r="B154" s="14"/>
      <c r="C154" s="14"/>
      <c r="D154" s="14"/>
      <c r="E154" s="14"/>
      <c r="F154" s="14"/>
      <c r="G154" s="14"/>
      <c r="H154" s="14"/>
      <c r="I154" s="1"/>
      <c r="J154" s="14"/>
      <c r="K154" s="14"/>
      <c r="L154" s="14"/>
      <c r="M154" s="14"/>
      <c r="N154" s="14"/>
      <c r="O154" s="14"/>
      <c r="P154" s="14"/>
      <c r="Q154" s="14"/>
      <c r="R154" s="14"/>
      <c r="S154" s="1"/>
      <c r="T154" s="1"/>
      <c r="U154" s="1"/>
    </row>
    <row r="155" spans="1:21" ht="13.8" x14ac:dyDescent="0.25">
      <c r="A155" s="14"/>
      <c r="B155" s="14"/>
      <c r="C155" s="14"/>
      <c r="D155" s="14"/>
      <c r="E155" s="14"/>
      <c r="F155" s="14"/>
      <c r="G155" s="14"/>
      <c r="H155" s="14"/>
      <c r="I155" s="1"/>
      <c r="J155" s="14"/>
      <c r="K155" s="14"/>
      <c r="L155" s="14"/>
      <c r="M155" s="14"/>
      <c r="N155" s="14"/>
      <c r="O155" s="14"/>
      <c r="P155" s="14"/>
      <c r="Q155" s="14"/>
      <c r="R155" s="14"/>
      <c r="S155" s="1"/>
      <c r="T155" s="1"/>
      <c r="U155" s="1"/>
    </row>
    <row r="156" spans="1:21" ht="13.8" x14ac:dyDescent="0.25">
      <c r="A156" s="14"/>
      <c r="B156" s="14"/>
      <c r="C156" s="14"/>
      <c r="D156" s="14"/>
      <c r="E156" s="14"/>
      <c r="F156" s="14"/>
      <c r="G156" s="14"/>
      <c r="H156" s="14"/>
      <c r="I156" s="1"/>
      <c r="J156" s="14"/>
      <c r="K156" s="14"/>
      <c r="L156" s="14"/>
      <c r="M156" s="14"/>
      <c r="N156" s="14"/>
      <c r="O156" s="14"/>
      <c r="P156" s="14"/>
      <c r="Q156" s="14"/>
      <c r="R156" s="14"/>
      <c r="S156" s="1"/>
      <c r="T156" s="1"/>
      <c r="U156" s="1"/>
    </row>
    <row r="157" spans="1:21" ht="13.8" x14ac:dyDescent="0.25">
      <c r="A157" s="14"/>
      <c r="B157" s="14"/>
      <c r="C157" s="14"/>
      <c r="D157" s="14"/>
      <c r="E157" s="14"/>
      <c r="F157" s="14"/>
      <c r="G157" s="14"/>
      <c r="H157" s="14"/>
      <c r="I157" s="1"/>
      <c r="J157" s="14"/>
      <c r="K157" s="14"/>
      <c r="L157" s="14"/>
      <c r="M157" s="14"/>
      <c r="N157" s="14"/>
      <c r="O157" s="14"/>
      <c r="P157" s="14"/>
      <c r="Q157" s="14"/>
      <c r="R157" s="14"/>
      <c r="S157" s="1"/>
      <c r="T157" s="1"/>
      <c r="U157" s="1"/>
    </row>
    <row r="158" spans="1:21" ht="13.8" x14ac:dyDescent="0.25">
      <c r="A158" s="14"/>
      <c r="B158" s="14"/>
      <c r="C158" s="14"/>
      <c r="D158" s="14"/>
      <c r="E158" s="14"/>
      <c r="F158" s="14"/>
      <c r="G158" s="14"/>
      <c r="H158" s="14"/>
      <c r="I158" s="1"/>
      <c r="J158" s="14"/>
      <c r="K158" s="14"/>
      <c r="L158" s="14"/>
      <c r="M158" s="14"/>
      <c r="N158" s="14"/>
      <c r="O158" s="14"/>
      <c r="P158" s="14"/>
      <c r="Q158" s="14"/>
      <c r="R158" s="14"/>
      <c r="S158" s="1"/>
      <c r="T158" s="1"/>
      <c r="U158" s="1"/>
    </row>
    <row r="159" spans="1:21" ht="13.8" x14ac:dyDescent="0.25">
      <c r="A159" s="14"/>
      <c r="B159" s="14"/>
      <c r="C159" s="14"/>
      <c r="D159" s="14"/>
      <c r="E159" s="14"/>
      <c r="F159" s="14"/>
      <c r="G159" s="14"/>
      <c r="H159" s="14"/>
      <c r="I159" s="1"/>
      <c r="J159" s="14"/>
      <c r="K159" s="14"/>
      <c r="L159" s="14"/>
      <c r="M159" s="14"/>
      <c r="N159" s="14"/>
      <c r="O159" s="14"/>
      <c r="P159" s="14"/>
      <c r="Q159" s="14"/>
      <c r="R159" s="14"/>
      <c r="S159" s="1"/>
      <c r="T159" s="1"/>
      <c r="U159" s="1"/>
    </row>
    <row r="160" spans="1:21" ht="13.8" x14ac:dyDescent="0.25">
      <c r="A160" s="14"/>
      <c r="B160" s="14"/>
      <c r="C160" s="14"/>
      <c r="D160" s="14"/>
      <c r="E160" s="14"/>
      <c r="F160" s="14"/>
      <c r="G160" s="14"/>
      <c r="H160" s="14"/>
      <c r="I160" s="1"/>
      <c r="J160" s="14"/>
      <c r="K160" s="14"/>
      <c r="L160" s="14"/>
      <c r="M160" s="14"/>
      <c r="N160" s="14"/>
      <c r="O160" s="14"/>
      <c r="P160" s="14"/>
      <c r="Q160" s="14"/>
      <c r="R160" s="14"/>
      <c r="S160" s="1"/>
      <c r="T160" s="1"/>
      <c r="U160" s="1"/>
    </row>
    <row r="161" spans="1:21" ht="13.8" x14ac:dyDescent="0.25">
      <c r="A161" s="14"/>
      <c r="B161" s="14"/>
      <c r="C161" s="14"/>
      <c r="D161" s="14"/>
      <c r="E161" s="14"/>
      <c r="F161" s="14"/>
      <c r="G161" s="14"/>
      <c r="H161" s="14"/>
      <c r="I161" s="1"/>
      <c r="J161" s="14"/>
      <c r="K161" s="14"/>
      <c r="L161" s="14"/>
      <c r="M161" s="14"/>
      <c r="N161" s="14"/>
      <c r="O161" s="14"/>
      <c r="P161" s="14"/>
      <c r="Q161" s="14"/>
      <c r="R161" s="14"/>
      <c r="S161" s="1"/>
      <c r="T161" s="1"/>
      <c r="U161" s="1"/>
    </row>
    <row r="162" spans="1:21" ht="13.8" x14ac:dyDescent="0.25">
      <c r="A162" s="14"/>
      <c r="B162" s="14"/>
      <c r="C162" s="14"/>
      <c r="D162" s="14"/>
      <c r="E162" s="14"/>
      <c r="F162" s="14"/>
      <c r="G162" s="14"/>
      <c r="H162" s="14"/>
      <c r="I162" s="1"/>
      <c r="J162" s="14"/>
      <c r="K162" s="14"/>
      <c r="L162" s="14"/>
      <c r="M162" s="14"/>
      <c r="N162" s="14"/>
      <c r="O162" s="14"/>
      <c r="P162" s="14"/>
      <c r="Q162" s="14"/>
      <c r="R162" s="14"/>
      <c r="S162" s="1"/>
      <c r="T162" s="1"/>
      <c r="U162" s="1"/>
    </row>
    <row r="163" spans="1:21" ht="13.8" x14ac:dyDescent="0.25">
      <c r="A163" s="14"/>
      <c r="B163" s="14"/>
      <c r="C163" s="14"/>
      <c r="D163" s="14"/>
      <c r="E163" s="14"/>
      <c r="F163" s="14"/>
      <c r="G163" s="14"/>
      <c r="H163" s="14"/>
      <c r="I163" s="1"/>
      <c r="J163" s="14"/>
      <c r="K163" s="14"/>
      <c r="L163" s="14"/>
      <c r="M163" s="14"/>
      <c r="N163" s="14"/>
      <c r="O163" s="14"/>
      <c r="P163" s="14"/>
      <c r="Q163" s="14"/>
      <c r="R163" s="14"/>
      <c r="S163" s="1"/>
      <c r="T163" s="1"/>
      <c r="U163" s="1"/>
    </row>
    <row r="164" spans="1:21" ht="13.8" x14ac:dyDescent="0.25">
      <c r="A164" s="14"/>
      <c r="B164" s="14"/>
      <c r="C164" s="14"/>
      <c r="D164" s="14"/>
      <c r="E164" s="14"/>
      <c r="F164" s="14"/>
      <c r="G164" s="14"/>
      <c r="H164" s="14"/>
      <c r="I164" s="1"/>
      <c r="J164" s="14"/>
      <c r="K164" s="14"/>
      <c r="L164" s="14"/>
      <c r="M164" s="14"/>
      <c r="N164" s="14"/>
      <c r="O164" s="14"/>
      <c r="P164" s="14"/>
      <c r="Q164" s="14"/>
      <c r="R164" s="14"/>
      <c r="S164" s="1"/>
      <c r="T164" s="1"/>
      <c r="U164" s="1"/>
    </row>
    <row r="165" spans="1:21" ht="13.8" x14ac:dyDescent="0.25">
      <c r="A165" s="14"/>
      <c r="B165" s="14"/>
      <c r="C165" s="14"/>
      <c r="D165" s="14"/>
      <c r="E165" s="14"/>
      <c r="F165" s="14"/>
      <c r="G165" s="14"/>
      <c r="H165" s="14"/>
      <c r="I165" s="1"/>
      <c r="J165" s="14"/>
      <c r="K165" s="14"/>
      <c r="L165" s="14"/>
      <c r="M165" s="14"/>
      <c r="N165" s="14"/>
      <c r="O165" s="14"/>
      <c r="P165" s="14"/>
      <c r="Q165" s="14"/>
      <c r="R165" s="14"/>
      <c r="S165" s="1"/>
      <c r="T165" s="1"/>
      <c r="U165" s="1"/>
    </row>
    <row r="166" spans="1:21" ht="13.8" x14ac:dyDescent="0.25">
      <c r="A166" s="14"/>
      <c r="B166" s="14"/>
      <c r="C166" s="14"/>
      <c r="D166" s="14"/>
      <c r="E166" s="14"/>
      <c r="F166" s="14"/>
      <c r="G166" s="14"/>
      <c r="H166" s="14"/>
      <c r="I166" s="1"/>
      <c r="J166" s="14"/>
      <c r="K166" s="14"/>
      <c r="L166" s="14"/>
      <c r="M166" s="14"/>
      <c r="N166" s="14"/>
      <c r="O166" s="14"/>
      <c r="P166" s="14"/>
      <c r="Q166" s="14"/>
      <c r="R166" s="14"/>
      <c r="S166" s="1"/>
      <c r="T166" s="1"/>
      <c r="U166" s="1"/>
    </row>
    <row r="167" spans="1:21" ht="13.8" x14ac:dyDescent="0.25">
      <c r="A167" s="14"/>
      <c r="B167" s="14"/>
      <c r="C167" s="14"/>
      <c r="D167" s="14"/>
      <c r="E167" s="14"/>
      <c r="F167" s="14"/>
      <c r="G167" s="14"/>
      <c r="H167" s="14"/>
      <c r="I167" s="1"/>
      <c r="J167" s="14"/>
      <c r="K167" s="14"/>
      <c r="L167" s="14"/>
      <c r="M167" s="14"/>
      <c r="N167" s="14"/>
      <c r="O167" s="14"/>
      <c r="P167" s="14"/>
      <c r="Q167" s="14"/>
      <c r="R167" s="14"/>
      <c r="S167" s="1"/>
      <c r="T167" s="1"/>
      <c r="U167" s="1"/>
    </row>
    <row r="168" spans="1:21" ht="13.8" x14ac:dyDescent="0.25">
      <c r="A168" s="14"/>
      <c r="B168" s="14"/>
      <c r="C168" s="14"/>
      <c r="D168" s="14"/>
      <c r="E168" s="14"/>
      <c r="F168" s="14"/>
      <c r="G168" s="14"/>
      <c r="H168" s="14"/>
      <c r="I168" s="1"/>
      <c r="J168" s="14"/>
      <c r="K168" s="14"/>
      <c r="L168" s="14"/>
      <c r="M168" s="14"/>
      <c r="N168" s="14"/>
      <c r="O168" s="14"/>
      <c r="P168" s="14"/>
      <c r="Q168" s="14"/>
      <c r="R168" s="14"/>
      <c r="S168" s="1"/>
      <c r="T168" s="1"/>
      <c r="U168" s="1"/>
    </row>
    <row r="169" spans="1:21" ht="13.8" x14ac:dyDescent="0.25">
      <c r="A169" s="14"/>
      <c r="B169" s="14"/>
      <c r="C169" s="14"/>
      <c r="D169" s="14"/>
      <c r="E169" s="14"/>
      <c r="F169" s="14"/>
      <c r="G169" s="14"/>
      <c r="H169" s="14"/>
      <c r="I169" s="1"/>
      <c r="J169" s="14"/>
      <c r="K169" s="14"/>
      <c r="L169" s="14"/>
      <c r="M169" s="14"/>
      <c r="N169" s="14"/>
      <c r="O169" s="14"/>
      <c r="P169" s="14"/>
      <c r="Q169" s="14"/>
      <c r="R169" s="14"/>
      <c r="S169" s="1"/>
      <c r="T169" s="1"/>
      <c r="U169" s="1"/>
    </row>
    <row r="170" spans="1:21" ht="13.8" x14ac:dyDescent="0.3">
      <c r="N170" s="15"/>
    </row>
    <row r="171" spans="1:21" ht="13.8" x14ac:dyDescent="0.3">
      <c r="N171" s="15"/>
    </row>
    <row r="172" spans="1:21" ht="13.8" x14ac:dyDescent="0.3">
      <c r="N172" s="15"/>
    </row>
    <row r="173" spans="1:21" ht="13.8" x14ac:dyDescent="0.3">
      <c r="N173" s="15"/>
    </row>
    <row r="174" spans="1:21" ht="13.8" x14ac:dyDescent="0.3">
      <c r="N174" s="15"/>
    </row>
    <row r="175" spans="1:21" ht="13.8" x14ac:dyDescent="0.3">
      <c r="N175" s="15"/>
    </row>
    <row r="176" spans="1:21" ht="13.8" x14ac:dyDescent="0.3">
      <c r="N176" s="15"/>
    </row>
    <row r="177" spans="14:14" ht="13.8" x14ac:dyDescent="0.3">
      <c r="N177" s="15"/>
    </row>
    <row r="178" spans="14:14" ht="13.8" x14ac:dyDescent="0.3">
      <c r="N178" s="15"/>
    </row>
    <row r="179" spans="14:14" ht="13.8" x14ac:dyDescent="0.3">
      <c r="N179" s="15"/>
    </row>
    <row r="180" spans="14:14" ht="13.8" x14ac:dyDescent="0.3">
      <c r="N180" s="15"/>
    </row>
    <row r="181" spans="14:14" ht="13.8" x14ac:dyDescent="0.3">
      <c r="N181" s="15"/>
    </row>
    <row r="182" spans="14:14" ht="13.8" x14ac:dyDescent="0.3">
      <c r="N182" s="15"/>
    </row>
    <row r="183" spans="14:14" ht="13.8" x14ac:dyDescent="0.3">
      <c r="N183" s="15"/>
    </row>
    <row r="184" spans="14:14" ht="13.8" x14ac:dyDescent="0.3">
      <c r="N184" s="15"/>
    </row>
    <row r="185" spans="14:14" ht="13.8" x14ac:dyDescent="0.3">
      <c r="N185" s="15"/>
    </row>
    <row r="186" spans="14:14" ht="13.8" x14ac:dyDescent="0.3">
      <c r="N186" s="15"/>
    </row>
    <row r="187" spans="14:14" ht="13.8" x14ac:dyDescent="0.3">
      <c r="N187" s="15"/>
    </row>
    <row r="188" spans="14:14" ht="13.8" x14ac:dyDescent="0.3">
      <c r="N188" s="15"/>
    </row>
    <row r="189" spans="14:14" ht="13.8" x14ac:dyDescent="0.3">
      <c r="N189" s="15"/>
    </row>
    <row r="190" spans="14:14" ht="13.8" x14ac:dyDescent="0.3">
      <c r="N190" s="15"/>
    </row>
    <row r="191" spans="14:14" ht="13.8" x14ac:dyDescent="0.3">
      <c r="N191" s="15"/>
    </row>
    <row r="192" spans="14:14" ht="13.8" x14ac:dyDescent="0.3">
      <c r="N192" s="15"/>
    </row>
    <row r="193" spans="14:14" ht="13.8" x14ac:dyDescent="0.3">
      <c r="N193" s="15"/>
    </row>
    <row r="194" spans="14:14" ht="13.8" x14ac:dyDescent="0.3">
      <c r="N194" s="15"/>
    </row>
    <row r="195" spans="14:14" ht="13.8" x14ac:dyDescent="0.3">
      <c r="N195" s="15"/>
    </row>
    <row r="196" spans="14:14" ht="13.8" x14ac:dyDescent="0.3">
      <c r="N196" s="15"/>
    </row>
    <row r="197" spans="14:14" ht="13.8" x14ac:dyDescent="0.3">
      <c r="N197" s="15"/>
    </row>
    <row r="198" spans="14:14" ht="13.8" x14ac:dyDescent="0.3">
      <c r="N198" s="15"/>
    </row>
    <row r="199" spans="14:14" ht="13.8" x14ac:dyDescent="0.3">
      <c r="N199" s="15"/>
    </row>
    <row r="200" spans="14:14" ht="13.8" x14ac:dyDescent="0.3">
      <c r="N200" s="15"/>
    </row>
    <row r="201" spans="14:14" ht="13.8" x14ac:dyDescent="0.3">
      <c r="N201" s="15"/>
    </row>
    <row r="202" spans="14:14" ht="13.8" x14ac:dyDescent="0.3">
      <c r="N202" s="15"/>
    </row>
    <row r="203" spans="14:14" ht="13.8" x14ac:dyDescent="0.3">
      <c r="N203" s="15"/>
    </row>
    <row r="204" spans="14:14" ht="13.8" x14ac:dyDescent="0.3">
      <c r="N204" s="15"/>
    </row>
    <row r="205" spans="14:14" ht="13.8" x14ac:dyDescent="0.3">
      <c r="N205" s="15"/>
    </row>
    <row r="206" spans="14:14" ht="13.8" x14ac:dyDescent="0.3">
      <c r="N206" s="15"/>
    </row>
    <row r="207" spans="14:14" ht="13.8" x14ac:dyDescent="0.3">
      <c r="N207" s="15"/>
    </row>
    <row r="208" spans="14:14" ht="13.8" x14ac:dyDescent="0.3">
      <c r="N208" s="15"/>
    </row>
    <row r="209" spans="14:14" ht="13.8" x14ac:dyDescent="0.3">
      <c r="N209" s="15"/>
    </row>
    <row r="210" spans="14:14" ht="13.8" x14ac:dyDescent="0.3">
      <c r="N210" s="15"/>
    </row>
    <row r="211" spans="14:14" ht="13.8" x14ac:dyDescent="0.3">
      <c r="N211" s="15"/>
    </row>
    <row r="212" spans="14:14" ht="13.8" x14ac:dyDescent="0.3">
      <c r="N212" s="15"/>
    </row>
    <row r="213" spans="14:14" ht="13.8" x14ac:dyDescent="0.3">
      <c r="N213" s="15"/>
    </row>
    <row r="214" spans="14:14" ht="13.8" x14ac:dyDescent="0.3">
      <c r="N214" s="15"/>
    </row>
    <row r="215" spans="14:14" ht="13.8" x14ac:dyDescent="0.3">
      <c r="N215" s="15"/>
    </row>
    <row r="216" spans="14:14" ht="13.8" x14ac:dyDescent="0.3">
      <c r="N216" s="15"/>
    </row>
    <row r="217" spans="14:14" ht="13.8" x14ac:dyDescent="0.3">
      <c r="N217" s="15"/>
    </row>
    <row r="218" spans="14:14" ht="13.8" x14ac:dyDescent="0.3">
      <c r="N218" s="15"/>
    </row>
    <row r="219" spans="14:14" ht="13.8" x14ac:dyDescent="0.3">
      <c r="N219" s="15"/>
    </row>
    <row r="220" spans="14:14" ht="13.8" x14ac:dyDescent="0.3">
      <c r="N220" s="15"/>
    </row>
    <row r="221" spans="14:14" ht="13.8" x14ac:dyDescent="0.3">
      <c r="N221" s="15"/>
    </row>
    <row r="222" spans="14:14" ht="13.8" x14ac:dyDescent="0.3">
      <c r="N222" s="15"/>
    </row>
    <row r="223" spans="14:14" ht="13.8" x14ac:dyDescent="0.3">
      <c r="N223" s="15"/>
    </row>
    <row r="224" spans="14:14" ht="13.8" x14ac:dyDescent="0.3">
      <c r="N224" s="15"/>
    </row>
    <row r="225" spans="14:14" ht="13.8" x14ac:dyDescent="0.3">
      <c r="N225" s="15"/>
    </row>
    <row r="226" spans="14:14" ht="13.8" x14ac:dyDescent="0.3">
      <c r="N226" s="15"/>
    </row>
    <row r="227" spans="14:14" ht="13.8" x14ac:dyDescent="0.3">
      <c r="N227" s="15"/>
    </row>
    <row r="228" spans="14:14" ht="13.8" x14ac:dyDescent="0.3">
      <c r="N228" s="15"/>
    </row>
    <row r="229" spans="14:14" ht="13.8" x14ac:dyDescent="0.3">
      <c r="N229" s="15"/>
    </row>
    <row r="230" spans="14:14" ht="13.8" x14ac:dyDescent="0.3">
      <c r="N230" s="15"/>
    </row>
    <row r="231" spans="14:14" ht="13.8" x14ac:dyDescent="0.3">
      <c r="N231" s="15"/>
    </row>
    <row r="232" spans="14:14" ht="13.8" x14ac:dyDescent="0.3">
      <c r="N232" s="15"/>
    </row>
    <row r="233" spans="14:14" ht="13.8" x14ac:dyDescent="0.3">
      <c r="N233" s="15"/>
    </row>
    <row r="234" spans="14:14" ht="13.8" x14ac:dyDescent="0.3">
      <c r="N234" s="15"/>
    </row>
    <row r="235" spans="14:14" ht="13.8" x14ac:dyDescent="0.3">
      <c r="N235" s="15"/>
    </row>
    <row r="236" spans="14:14" ht="13.8" x14ac:dyDescent="0.3">
      <c r="N236" s="15"/>
    </row>
    <row r="237" spans="14:14" ht="13.8" x14ac:dyDescent="0.3">
      <c r="N237" s="15"/>
    </row>
    <row r="238" spans="14:14" ht="13.8" x14ac:dyDescent="0.3">
      <c r="N238" s="15"/>
    </row>
    <row r="239" spans="14:14" ht="13.8" x14ac:dyDescent="0.3">
      <c r="N239" s="15"/>
    </row>
    <row r="240" spans="14:14" ht="13.8" x14ac:dyDescent="0.3">
      <c r="N240" s="15"/>
    </row>
    <row r="241" spans="14:14" ht="13.8" x14ac:dyDescent="0.3">
      <c r="N241" s="15"/>
    </row>
    <row r="242" spans="14:14" ht="13.8" x14ac:dyDescent="0.3">
      <c r="N242" s="15"/>
    </row>
    <row r="243" spans="14:14" ht="13.8" x14ac:dyDescent="0.3">
      <c r="N243" s="15"/>
    </row>
    <row r="244" spans="14:14" ht="13.8" x14ac:dyDescent="0.3">
      <c r="N244" s="15"/>
    </row>
    <row r="245" spans="14:14" ht="13.8" x14ac:dyDescent="0.3">
      <c r="N245" s="15"/>
    </row>
    <row r="246" spans="14:14" ht="13.8" x14ac:dyDescent="0.3">
      <c r="N246" s="15"/>
    </row>
    <row r="247" spans="14:14" ht="13.8" x14ac:dyDescent="0.3">
      <c r="N247" s="15"/>
    </row>
    <row r="248" spans="14:14" ht="13.8" x14ac:dyDescent="0.3">
      <c r="N248" s="15"/>
    </row>
    <row r="249" spans="14:14" ht="13.8" x14ac:dyDescent="0.3">
      <c r="N249" s="15"/>
    </row>
    <row r="250" spans="14:14" ht="13.8" x14ac:dyDescent="0.3">
      <c r="N250" s="15"/>
    </row>
    <row r="251" spans="14:14" ht="13.8" x14ac:dyDescent="0.3">
      <c r="N251" s="15"/>
    </row>
    <row r="252" spans="14:14" ht="13.8" x14ac:dyDescent="0.3">
      <c r="N252" s="15"/>
    </row>
    <row r="253" spans="14:14" ht="13.8" x14ac:dyDescent="0.3">
      <c r="N253" s="15"/>
    </row>
    <row r="254" spans="14:14" ht="13.8" x14ac:dyDescent="0.3">
      <c r="N254" s="15"/>
    </row>
    <row r="255" spans="14:14" ht="13.8" x14ac:dyDescent="0.3">
      <c r="N255" s="15"/>
    </row>
    <row r="256" spans="14:14" ht="13.8" x14ac:dyDescent="0.3">
      <c r="N256" s="15"/>
    </row>
    <row r="257" spans="14:14" ht="13.8" x14ac:dyDescent="0.3">
      <c r="N257" s="15"/>
    </row>
    <row r="258" spans="14:14" ht="13.8" x14ac:dyDescent="0.3">
      <c r="N258" s="15"/>
    </row>
    <row r="259" spans="14:14" ht="13.8" x14ac:dyDescent="0.3">
      <c r="N259" s="15"/>
    </row>
    <row r="260" spans="14:14" ht="13.8" x14ac:dyDescent="0.3">
      <c r="N260" s="15"/>
    </row>
    <row r="261" spans="14:14" ht="13.8" x14ac:dyDescent="0.3">
      <c r="N261" s="15"/>
    </row>
    <row r="262" spans="14:14" ht="13.8" x14ac:dyDescent="0.3">
      <c r="N262" s="15"/>
    </row>
    <row r="263" spans="14:14" ht="13.8" x14ac:dyDescent="0.3">
      <c r="N263" s="15"/>
    </row>
    <row r="264" spans="14:14" ht="13.8" x14ac:dyDescent="0.3">
      <c r="N264" s="15"/>
    </row>
    <row r="265" spans="14:14" ht="13.8" x14ac:dyDescent="0.3">
      <c r="N265" s="15"/>
    </row>
    <row r="266" spans="14:14" ht="13.8" x14ac:dyDescent="0.3">
      <c r="N266" s="15"/>
    </row>
    <row r="267" spans="14:14" ht="13.8" x14ac:dyDescent="0.3">
      <c r="N267" s="15"/>
    </row>
    <row r="268" spans="14:14" ht="13.8" x14ac:dyDescent="0.3">
      <c r="N268" s="15"/>
    </row>
    <row r="269" spans="14:14" ht="13.8" x14ac:dyDescent="0.3">
      <c r="N269" s="15"/>
    </row>
    <row r="270" spans="14:14" ht="13.8" x14ac:dyDescent="0.3">
      <c r="N270" s="15"/>
    </row>
    <row r="271" spans="14:14" ht="13.8" x14ac:dyDescent="0.3">
      <c r="N271" s="15"/>
    </row>
    <row r="272" spans="14:14" ht="13.8" x14ac:dyDescent="0.3">
      <c r="N272" s="15"/>
    </row>
    <row r="273" spans="14:14" ht="13.8" x14ac:dyDescent="0.3">
      <c r="N273" s="15"/>
    </row>
    <row r="274" spans="14:14" ht="13.8" x14ac:dyDescent="0.3">
      <c r="N274" s="15"/>
    </row>
    <row r="275" spans="14:14" ht="13.8" x14ac:dyDescent="0.3">
      <c r="N275" s="15"/>
    </row>
    <row r="276" spans="14:14" ht="13.8" x14ac:dyDescent="0.3">
      <c r="N276" s="15"/>
    </row>
    <row r="277" spans="14:14" ht="13.8" x14ac:dyDescent="0.3">
      <c r="N277" s="15"/>
    </row>
    <row r="278" spans="14:14" ht="13.8" x14ac:dyDescent="0.3">
      <c r="N278" s="15"/>
    </row>
    <row r="279" spans="14:14" ht="13.8" x14ac:dyDescent="0.3">
      <c r="N279" s="15"/>
    </row>
    <row r="280" spans="14:14" ht="13.8" x14ac:dyDescent="0.3">
      <c r="N280" s="15"/>
    </row>
    <row r="281" spans="14:14" ht="13.8" x14ac:dyDescent="0.3">
      <c r="N281" s="15"/>
    </row>
    <row r="282" spans="14:14" ht="13.8" x14ac:dyDescent="0.3">
      <c r="N282" s="15"/>
    </row>
    <row r="283" spans="14:14" ht="13.8" x14ac:dyDescent="0.3">
      <c r="N283" s="15"/>
    </row>
    <row r="284" spans="14:14" ht="13.8" x14ac:dyDescent="0.3">
      <c r="N284" s="15"/>
    </row>
    <row r="285" spans="14:14" ht="13.8" x14ac:dyDescent="0.3">
      <c r="N285" s="15"/>
    </row>
    <row r="286" spans="14:14" ht="13.8" x14ac:dyDescent="0.3">
      <c r="N286" s="15"/>
    </row>
    <row r="287" spans="14:14" ht="13.8" x14ac:dyDescent="0.3">
      <c r="N287" s="15"/>
    </row>
    <row r="288" spans="14:14" ht="13.8" x14ac:dyDescent="0.3">
      <c r="N288" s="15"/>
    </row>
    <row r="289" spans="14:14" ht="13.8" x14ac:dyDescent="0.3">
      <c r="N289" s="15"/>
    </row>
    <row r="290" spans="14:14" ht="13.8" x14ac:dyDescent="0.3">
      <c r="N290" s="15"/>
    </row>
    <row r="291" spans="14:14" ht="13.8" x14ac:dyDescent="0.3">
      <c r="N291" s="15"/>
    </row>
    <row r="292" spans="14:14" ht="13.8" x14ac:dyDescent="0.3">
      <c r="N292" s="15"/>
    </row>
    <row r="293" spans="14:14" ht="13.8" x14ac:dyDescent="0.3">
      <c r="N293" s="15"/>
    </row>
    <row r="294" spans="14:14" ht="13.8" x14ac:dyDescent="0.3">
      <c r="N294" s="15"/>
    </row>
    <row r="295" spans="14:14" ht="13.8" x14ac:dyDescent="0.3">
      <c r="N295" s="15"/>
    </row>
    <row r="296" spans="14:14" ht="13.8" x14ac:dyDescent="0.3">
      <c r="N296" s="15"/>
    </row>
    <row r="297" spans="14:14" ht="13.8" x14ac:dyDescent="0.3">
      <c r="N297" s="15"/>
    </row>
    <row r="298" spans="14:14" ht="13.8" x14ac:dyDescent="0.3">
      <c r="N298" s="15"/>
    </row>
    <row r="299" spans="14:14" ht="13.8" x14ac:dyDescent="0.3">
      <c r="N299" s="15"/>
    </row>
    <row r="300" spans="14:14" ht="13.8" x14ac:dyDescent="0.3">
      <c r="N300" s="15"/>
    </row>
    <row r="301" spans="14:14" ht="13.8" x14ac:dyDescent="0.3">
      <c r="N301" s="15"/>
    </row>
    <row r="302" spans="14:14" ht="13.8" x14ac:dyDescent="0.3">
      <c r="N302" s="15"/>
    </row>
    <row r="303" spans="14:14" ht="13.8" x14ac:dyDescent="0.3">
      <c r="N303" s="15"/>
    </row>
    <row r="304" spans="14:14" ht="13.8" x14ac:dyDescent="0.3">
      <c r="N304" s="15"/>
    </row>
    <row r="305" spans="14:14" ht="13.8" x14ac:dyDescent="0.3">
      <c r="N305" s="15"/>
    </row>
    <row r="306" spans="14:14" ht="13.8" x14ac:dyDescent="0.3">
      <c r="N306" s="15"/>
    </row>
    <row r="307" spans="14:14" ht="13.8" x14ac:dyDescent="0.3">
      <c r="N307" s="15"/>
    </row>
    <row r="308" spans="14:14" ht="13.8" x14ac:dyDescent="0.3">
      <c r="N308" s="15"/>
    </row>
    <row r="309" spans="14:14" ht="13.8" x14ac:dyDescent="0.3">
      <c r="N309" s="15"/>
    </row>
    <row r="310" spans="14:14" ht="13.8" x14ac:dyDescent="0.3">
      <c r="N310" s="15"/>
    </row>
    <row r="311" spans="14:14" ht="13.8" x14ac:dyDescent="0.3">
      <c r="N311" s="15"/>
    </row>
    <row r="312" spans="14:14" ht="13.8" x14ac:dyDescent="0.3">
      <c r="N312" s="15"/>
    </row>
    <row r="313" spans="14:14" ht="13.8" x14ac:dyDescent="0.3">
      <c r="N313" s="15"/>
    </row>
    <row r="314" spans="14:14" ht="13.8" x14ac:dyDescent="0.3">
      <c r="N314" s="15"/>
    </row>
    <row r="315" spans="14:14" ht="13.8" x14ac:dyDescent="0.3">
      <c r="N315" s="15"/>
    </row>
    <row r="316" spans="14:14" ht="13.8" x14ac:dyDescent="0.3">
      <c r="N316" s="15"/>
    </row>
    <row r="317" spans="14:14" ht="13.8" x14ac:dyDescent="0.3">
      <c r="N317" s="15"/>
    </row>
    <row r="318" spans="14:14" ht="13.8" x14ac:dyDescent="0.3">
      <c r="N318" s="15"/>
    </row>
    <row r="319" spans="14:14" ht="13.8" x14ac:dyDescent="0.3">
      <c r="N319" s="15"/>
    </row>
    <row r="320" spans="14:14" ht="13.8" x14ac:dyDescent="0.3">
      <c r="N320" s="15"/>
    </row>
    <row r="321" spans="14:14" ht="13.8" x14ac:dyDescent="0.3">
      <c r="N321" s="15"/>
    </row>
    <row r="322" spans="14:14" ht="13.8" x14ac:dyDescent="0.3">
      <c r="N322" s="15"/>
    </row>
    <row r="323" spans="14:14" ht="13.8" x14ac:dyDescent="0.3">
      <c r="N323" s="15"/>
    </row>
    <row r="324" spans="14:14" ht="13.8" x14ac:dyDescent="0.3">
      <c r="N324" s="15"/>
    </row>
    <row r="325" spans="14:14" ht="13.8" x14ac:dyDescent="0.3">
      <c r="N325" s="15"/>
    </row>
    <row r="326" spans="14:14" ht="13.8" x14ac:dyDescent="0.3">
      <c r="N326" s="15"/>
    </row>
    <row r="327" spans="14:14" ht="13.8" x14ac:dyDescent="0.3">
      <c r="N327" s="15"/>
    </row>
    <row r="328" spans="14:14" ht="13.8" x14ac:dyDescent="0.3">
      <c r="N328" s="15"/>
    </row>
    <row r="329" spans="14:14" ht="13.8" x14ac:dyDescent="0.3">
      <c r="N329" s="15"/>
    </row>
    <row r="330" spans="14:14" ht="13.8" x14ac:dyDescent="0.3">
      <c r="N330" s="15"/>
    </row>
    <row r="331" spans="14:14" ht="13.8" x14ac:dyDescent="0.3">
      <c r="N331" s="15"/>
    </row>
    <row r="332" spans="14:14" ht="13.8" x14ac:dyDescent="0.3">
      <c r="N332" s="15"/>
    </row>
    <row r="333" spans="14:14" ht="13.8" x14ac:dyDescent="0.3">
      <c r="N333" s="15"/>
    </row>
    <row r="334" spans="14:14" ht="13.8" x14ac:dyDescent="0.3">
      <c r="N334" s="15"/>
    </row>
    <row r="335" spans="14:14" ht="13.8" x14ac:dyDescent="0.3">
      <c r="N335" s="15"/>
    </row>
    <row r="336" spans="14:14" ht="13.8" x14ac:dyDescent="0.3">
      <c r="N336" s="15"/>
    </row>
    <row r="337" spans="14:14" ht="13.8" x14ac:dyDescent="0.3">
      <c r="N337" s="15"/>
    </row>
    <row r="338" spans="14:14" ht="13.8" x14ac:dyDescent="0.3">
      <c r="N338" s="15"/>
    </row>
    <row r="339" spans="14:14" ht="13.8" x14ac:dyDescent="0.3">
      <c r="N339" s="15"/>
    </row>
    <row r="340" spans="14:14" ht="13.8" x14ac:dyDescent="0.3">
      <c r="N340" s="15"/>
    </row>
    <row r="341" spans="14:14" ht="13.8" x14ac:dyDescent="0.3">
      <c r="N341" s="15"/>
    </row>
    <row r="342" spans="14:14" ht="13.8" x14ac:dyDescent="0.3">
      <c r="N342" s="15"/>
    </row>
    <row r="343" spans="14:14" ht="13.8" x14ac:dyDescent="0.3">
      <c r="N343" s="15"/>
    </row>
    <row r="344" spans="14:14" ht="13.8" x14ac:dyDescent="0.3">
      <c r="N344" s="15"/>
    </row>
    <row r="345" spans="14:14" ht="13.8" x14ac:dyDescent="0.3">
      <c r="N345" s="15"/>
    </row>
    <row r="346" spans="14:14" ht="13.8" x14ac:dyDescent="0.3">
      <c r="N346" s="15"/>
    </row>
    <row r="347" spans="14:14" ht="13.8" x14ac:dyDescent="0.3">
      <c r="N347" s="15"/>
    </row>
    <row r="348" spans="14:14" ht="13.8" x14ac:dyDescent="0.3">
      <c r="N348" s="15"/>
    </row>
    <row r="349" spans="14:14" ht="13.8" x14ac:dyDescent="0.3">
      <c r="N349" s="15"/>
    </row>
    <row r="350" spans="14:14" ht="13.8" x14ac:dyDescent="0.3">
      <c r="N350" s="15"/>
    </row>
    <row r="351" spans="14:14" ht="13.8" x14ac:dyDescent="0.3">
      <c r="N351" s="15"/>
    </row>
    <row r="352" spans="14:14" ht="13.8" x14ac:dyDescent="0.3">
      <c r="N352" s="15"/>
    </row>
    <row r="353" spans="14:14" ht="13.8" x14ac:dyDescent="0.3">
      <c r="N353" s="15"/>
    </row>
    <row r="354" spans="14:14" ht="13.8" x14ac:dyDescent="0.3">
      <c r="N354" s="15"/>
    </row>
    <row r="355" spans="14:14" ht="13.8" x14ac:dyDescent="0.3">
      <c r="N355" s="15"/>
    </row>
    <row r="356" spans="14:14" ht="13.8" x14ac:dyDescent="0.3">
      <c r="N356" s="15"/>
    </row>
    <row r="357" spans="14:14" ht="13.8" x14ac:dyDescent="0.3">
      <c r="N357" s="15"/>
    </row>
    <row r="358" spans="14:14" ht="13.8" x14ac:dyDescent="0.3">
      <c r="N358" s="15"/>
    </row>
    <row r="359" spans="14:14" ht="13.8" x14ac:dyDescent="0.3">
      <c r="N359" s="15"/>
    </row>
    <row r="360" spans="14:14" ht="13.8" x14ac:dyDescent="0.3">
      <c r="N360" s="15"/>
    </row>
    <row r="361" spans="14:14" ht="13.8" x14ac:dyDescent="0.3">
      <c r="N361" s="15"/>
    </row>
    <row r="362" spans="14:14" ht="13.8" x14ac:dyDescent="0.3">
      <c r="N362" s="15"/>
    </row>
    <row r="363" spans="14:14" ht="13.8" x14ac:dyDescent="0.3">
      <c r="N363" s="15"/>
    </row>
    <row r="364" spans="14:14" ht="13.8" x14ac:dyDescent="0.3">
      <c r="N364" s="15"/>
    </row>
    <row r="365" spans="14:14" ht="13.8" x14ac:dyDescent="0.3">
      <c r="N365" s="15"/>
    </row>
    <row r="366" spans="14:14" ht="13.8" x14ac:dyDescent="0.3">
      <c r="N366" s="15"/>
    </row>
    <row r="367" spans="14:14" ht="13.8" x14ac:dyDescent="0.3">
      <c r="N367" s="15"/>
    </row>
    <row r="368" spans="14:14" ht="13.8" x14ac:dyDescent="0.3">
      <c r="N368" s="15"/>
    </row>
    <row r="369" spans="14:14" ht="13.8" x14ac:dyDescent="0.3">
      <c r="N369" s="15"/>
    </row>
    <row r="370" spans="14:14" ht="13.8" x14ac:dyDescent="0.3">
      <c r="N370" s="15"/>
    </row>
    <row r="371" spans="14:14" ht="13.8" x14ac:dyDescent="0.3">
      <c r="N371" s="15"/>
    </row>
    <row r="372" spans="14:14" ht="13.8" x14ac:dyDescent="0.3">
      <c r="N372" s="15"/>
    </row>
    <row r="373" spans="14:14" ht="13.8" x14ac:dyDescent="0.3">
      <c r="N373" s="15"/>
    </row>
    <row r="374" spans="14:14" ht="13.8" x14ac:dyDescent="0.3">
      <c r="N374" s="15"/>
    </row>
    <row r="375" spans="14:14" ht="13.8" x14ac:dyDescent="0.3">
      <c r="N375" s="15"/>
    </row>
    <row r="376" spans="14:14" ht="13.8" x14ac:dyDescent="0.3">
      <c r="N376" s="15"/>
    </row>
    <row r="377" spans="14:14" ht="13.8" x14ac:dyDescent="0.3">
      <c r="N377" s="15"/>
    </row>
    <row r="378" spans="14:14" ht="13.8" x14ac:dyDescent="0.3">
      <c r="N378" s="15"/>
    </row>
    <row r="379" spans="14:14" ht="13.8" x14ac:dyDescent="0.3">
      <c r="N379" s="15"/>
    </row>
    <row r="380" spans="14:14" ht="13.8" x14ac:dyDescent="0.3">
      <c r="N380" s="15"/>
    </row>
    <row r="381" spans="14:14" ht="13.8" x14ac:dyDescent="0.3">
      <c r="N381" s="15"/>
    </row>
    <row r="382" spans="14:14" ht="13.8" x14ac:dyDescent="0.3">
      <c r="N382" s="15"/>
    </row>
    <row r="383" spans="14:14" ht="13.8" x14ac:dyDescent="0.3">
      <c r="N383" s="15"/>
    </row>
    <row r="384" spans="14:14" ht="13.8" x14ac:dyDescent="0.3">
      <c r="N384" s="15"/>
    </row>
    <row r="385" spans="14:14" ht="13.8" x14ac:dyDescent="0.3">
      <c r="N385" s="15"/>
    </row>
    <row r="386" spans="14:14" ht="13.8" x14ac:dyDescent="0.3">
      <c r="N386" s="15"/>
    </row>
    <row r="387" spans="14:14" ht="13.8" x14ac:dyDescent="0.3">
      <c r="N387" s="15"/>
    </row>
    <row r="388" spans="14:14" ht="13.8" x14ac:dyDescent="0.3">
      <c r="N388" s="15"/>
    </row>
    <row r="389" spans="14:14" ht="13.8" x14ac:dyDescent="0.3">
      <c r="N389" s="15"/>
    </row>
    <row r="390" spans="14:14" ht="13.8" x14ac:dyDescent="0.3">
      <c r="N390" s="15"/>
    </row>
    <row r="391" spans="14:14" ht="13.8" x14ac:dyDescent="0.3">
      <c r="N391" s="15"/>
    </row>
    <row r="392" spans="14:14" ht="13.8" x14ac:dyDescent="0.3">
      <c r="N392" s="15"/>
    </row>
    <row r="393" spans="14:14" ht="13.8" x14ac:dyDescent="0.3">
      <c r="N393" s="15"/>
    </row>
    <row r="394" spans="14:14" ht="13.8" x14ac:dyDescent="0.3">
      <c r="N394" s="15"/>
    </row>
    <row r="395" spans="14:14" ht="13.8" x14ac:dyDescent="0.3">
      <c r="N395" s="15"/>
    </row>
    <row r="396" spans="14:14" ht="13.8" x14ac:dyDescent="0.3">
      <c r="N396" s="15"/>
    </row>
    <row r="397" spans="14:14" ht="13.8" x14ac:dyDescent="0.3">
      <c r="N397" s="15"/>
    </row>
    <row r="398" spans="14:14" ht="13.8" x14ac:dyDescent="0.3">
      <c r="N398" s="15"/>
    </row>
    <row r="399" spans="14:14" ht="13.8" x14ac:dyDescent="0.3">
      <c r="N399" s="15"/>
    </row>
    <row r="400" spans="14:14" ht="13.8" x14ac:dyDescent="0.3">
      <c r="N400" s="15"/>
    </row>
    <row r="401" spans="14:14" ht="13.8" x14ac:dyDescent="0.3">
      <c r="N401" s="15"/>
    </row>
    <row r="402" spans="14:14" ht="13.8" x14ac:dyDescent="0.3">
      <c r="N402" s="15"/>
    </row>
    <row r="403" spans="14:14" ht="13.8" x14ac:dyDescent="0.3">
      <c r="N403" s="15"/>
    </row>
    <row r="404" spans="14:14" ht="13.8" x14ac:dyDescent="0.3">
      <c r="N404" s="15"/>
    </row>
    <row r="405" spans="14:14" ht="13.8" x14ac:dyDescent="0.3">
      <c r="N405" s="15"/>
    </row>
    <row r="406" spans="14:14" ht="13.8" x14ac:dyDescent="0.3">
      <c r="N406" s="15"/>
    </row>
    <row r="407" spans="14:14" ht="13.8" x14ac:dyDescent="0.3">
      <c r="N407" s="15"/>
    </row>
    <row r="408" spans="14:14" ht="13.8" x14ac:dyDescent="0.3">
      <c r="N408" s="15"/>
    </row>
    <row r="409" spans="14:14" ht="13.8" x14ac:dyDescent="0.3">
      <c r="N409" s="15"/>
    </row>
    <row r="410" spans="14:14" ht="13.8" x14ac:dyDescent="0.3">
      <c r="N410" s="15"/>
    </row>
    <row r="411" spans="14:14" ht="13.8" x14ac:dyDescent="0.3">
      <c r="N411" s="15"/>
    </row>
    <row r="412" spans="14:14" ht="13.8" x14ac:dyDescent="0.3">
      <c r="N412" s="15"/>
    </row>
    <row r="413" spans="14:14" ht="13.8" x14ac:dyDescent="0.3">
      <c r="N413" s="15"/>
    </row>
    <row r="414" spans="14:14" ht="13.8" x14ac:dyDescent="0.3">
      <c r="N414" s="15"/>
    </row>
    <row r="415" spans="14:14" ht="13.8" x14ac:dyDescent="0.3">
      <c r="N415" s="15"/>
    </row>
    <row r="416" spans="14:14" ht="13.8" x14ac:dyDescent="0.3">
      <c r="N416" s="15"/>
    </row>
    <row r="417" spans="14:14" ht="13.8" x14ac:dyDescent="0.3">
      <c r="N417" s="15"/>
    </row>
    <row r="418" spans="14:14" ht="13.8" x14ac:dyDescent="0.3">
      <c r="N418" s="15"/>
    </row>
    <row r="419" spans="14:14" ht="13.8" x14ac:dyDescent="0.3">
      <c r="N419" s="15"/>
    </row>
    <row r="420" spans="14:14" ht="13.8" x14ac:dyDescent="0.3">
      <c r="N420" s="15"/>
    </row>
    <row r="421" spans="14:14" ht="13.8" x14ac:dyDescent="0.3">
      <c r="N421" s="15"/>
    </row>
    <row r="422" spans="14:14" ht="13.8" x14ac:dyDescent="0.3">
      <c r="N422" s="15"/>
    </row>
    <row r="423" spans="14:14" ht="13.8" x14ac:dyDescent="0.3">
      <c r="N423" s="15"/>
    </row>
    <row r="424" spans="14:14" ht="13.8" x14ac:dyDescent="0.3">
      <c r="N424" s="15"/>
    </row>
    <row r="425" spans="14:14" ht="13.8" x14ac:dyDescent="0.3">
      <c r="N425" s="15"/>
    </row>
    <row r="426" spans="14:14" ht="13.8" x14ac:dyDescent="0.3">
      <c r="N426" s="15"/>
    </row>
    <row r="427" spans="14:14" ht="13.8" x14ac:dyDescent="0.3">
      <c r="N427" s="15"/>
    </row>
    <row r="428" spans="14:14" ht="13.8" x14ac:dyDescent="0.3">
      <c r="N428" s="15"/>
    </row>
    <row r="429" spans="14:14" ht="13.8" x14ac:dyDescent="0.3">
      <c r="N429" s="15"/>
    </row>
    <row r="430" spans="14:14" ht="13.8" x14ac:dyDescent="0.3">
      <c r="N430" s="15"/>
    </row>
    <row r="431" spans="14:14" ht="13.8" x14ac:dyDescent="0.3">
      <c r="N431" s="15"/>
    </row>
    <row r="432" spans="14:14" ht="13.8" x14ac:dyDescent="0.3">
      <c r="N432" s="15"/>
    </row>
    <row r="433" spans="14:14" ht="13.8" x14ac:dyDescent="0.3">
      <c r="N433" s="15"/>
    </row>
    <row r="434" spans="14:14" ht="13.8" x14ac:dyDescent="0.3">
      <c r="N434" s="15"/>
    </row>
    <row r="435" spans="14:14" ht="13.8" x14ac:dyDescent="0.3">
      <c r="N435" s="15"/>
    </row>
    <row r="436" spans="14:14" ht="13.8" x14ac:dyDescent="0.3">
      <c r="N436" s="15"/>
    </row>
    <row r="437" spans="14:14" ht="13.8" x14ac:dyDescent="0.3">
      <c r="N437" s="15"/>
    </row>
    <row r="438" spans="14:14" ht="13.8" x14ac:dyDescent="0.3">
      <c r="N438" s="15"/>
    </row>
    <row r="439" spans="14:14" ht="13.8" x14ac:dyDescent="0.3">
      <c r="N439" s="15"/>
    </row>
    <row r="440" spans="14:14" ht="13.8" x14ac:dyDescent="0.3">
      <c r="N440" s="15"/>
    </row>
    <row r="441" spans="14:14" ht="13.8" x14ac:dyDescent="0.3">
      <c r="N441" s="15"/>
    </row>
    <row r="442" spans="14:14" ht="13.8" x14ac:dyDescent="0.3">
      <c r="N442" s="15"/>
    </row>
    <row r="443" spans="14:14" ht="13.8" x14ac:dyDescent="0.3">
      <c r="N443" s="15"/>
    </row>
    <row r="444" spans="14:14" ht="13.8" x14ac:dyDescent="0.3">
      <c r="N444" s="15"/>
    </row>
    <row r="445" spans="14:14" ht="13.8" x14ac:dyDescent="0.3">
      <c r="N445" s="15"/>
    </row>
    <row r="446" spans="14:14" ht="13.8" x14ac:dyDescent="0.3">
      <c r="N446" s="15"/>
    </row>
    <row r="447" spans="14:14" ht="13.8" x14ac:dyDescent="0.3">
      <c r="N447" s="15"/>
    </row>
    <row r="448" spans="14:14" ht="13.8" x14ac:dyDescent="0.3">
      <c r="N448" s="15"/>
    </row>
    <row r="449" spans="14:14" ht="13.8" x14ac:dyDescent="0.3">
      <c r="N449" s="15"/>
    </row>
    <row r="450" spans="14:14" ht="13.8" x14ac:dyDescent="0.3">
      <c r="N450" s="15"/>
    </row>
    <row r="451" spans="14:14" ht="13.8" x14ac:dyDescent="0.3">
      <c r="N451" s="15"/>
    </row>
    <row r="452" spans="14:14" ht="13.8" x14ac:dyDescent="0.3">
      <c r="N452" s="15"/>
    </row>
    <row r="453" spans="14:14" ht="13.8" x14ac:dyDescent="0.3">
      <c r="N453" s="15"/>
    </row>
    <row r="454" spans="14:14" ht="13.8" x14ac:dyDescent="0.3">
      <c r="N454" s="15"/>
    </row>
    <row r="455" spans="14:14" ht="13.8" x14ac:dyDescent="0.3">
      <c r="N455" s="15"/>
    </row>
    <row r="456" spans="14:14" ht="13.8" x14ac:dyDescent="0.3">
      <c r="N456" s="15"/>
    </row>
    <row r="457" spans="14:14" ht="13.8" x14ac:dyDescent="0.3">
      <c r="N457" s="15"/>
    </row>
    <row r="458" spans="14:14" ht="13.8" x14ac:dyDescent="0.3">
      <c r="N458" s="15"/>
    </row>
    <row r="459" spans="14:14" ht="13.8" x14ac:dyDescent="0.3">
      <c r="N459" s="15"/>
    </row>
    <row r="460" spans="14:14" ht="13.8" x14ac:dyDescent="0.3">
      <c r="N460" s="15"/>
    </row>
    <row r="461" spans="14:14" ht="13.8" x14ac:dyDescent="0.3">
      <c r="N461" s="15"/>
    </row>
    <row r="462" spans="14:14" ht="13.8" x14ac:dyDescent="0.3">
      <c r="N462" s="15"/>
    </row>
    <row r="463" spans="14:14" ht="13.8" x14ac:dyDescent="0.3">
      <c r="N463" s="15"/>
    </row>
    <row r="464" spans="14:14" ht="13.8" x14ac:dyDescent="0.3">
      <c r="N464" s="15"/>
    </row>
    <row r="465" spans="14:14" ht="13.8" x14ac:dyDescent="0.3">
      <c r="N465" s="15"/>
    </row>
    <row r="466" spans="14:14" ht="13.8" x14ac:dyDescent="0.3">
      <c r="N466" s="15"/>
    </row>
    <row r="467" spans="14:14" ht="13.8" x14ac:dyDescent="0.3">
      <c r="N467" s="15"/>
    </row>
    <row r="468" spans="14:14" ht="13.8" x14ac:dyDescent="0.3">
      <c r="N468" s="15"/>
    </row>
    <row r="469" spans="14:14" ht="13.8" x14ac:dyDescent="0.3">
      <c r="N469" s="15"/>
    </row>
    <row r="470" spans="14:14" ht="13.8" x14ac:dyDescent="0.3">
      <c r="N470" s="15"/>
    </row>
    <row r="471" spans="14:14" ht="13.8" x14ac:dyDescent="0.3">
      <c r="N471" s="15"/>
    </row>
    <row r="472" spans="14:14" ht="13.8" x14ac:dyDescent="0.3">
      <c r="N472" s="15"/>
    </row>
    <row r="473" spans="14:14" ht="13.8" x14ac:dyDescent="0.3">
      <c r="N473" s="15"/>
    </row>
    <row r="474" spans="14:14" ht="13.8" x14ac:dyDescent="0.3">
      <c r="N474" s="15"/>
    </row>
    <row r="475" spans="14:14" ht="13.8" x14ac:dyDescent="0.3">
      <c r="N475" s="15"/>
    </row>
    <row r="476" spans="14:14" ht="13.8" x14ac:dyDescent="0.3">
      <c r="N476" s="15"/>
    </row>
    <row r="477" spans="14:14" ht="13.8" x14ac:dyDescent="0.3">
      <c r="N477" s="15"/>
    </row>
    <row r="478" spans="14:14" ht="13.8" x14ac:dyDescent="0.3">
      <c r="N478" s="15"/>
    </row>
    <row r="479" spans="14:14" ht="13.8" x14ac:dyDescent="0.3">
      <c r="N479" s="15"/>
    </row>
    <row r="480" spans="14:14" ht="13.8" x14ac:dyDescent="0.3">
      <c r="N480" s="15"/>
    </row>
    <row r="481" spans="14:14" ht="13.8" x14ac:dyDescent="0.3">
      <c r="N481" s="15"/>
    </row>
    <row r="482" spans="14:14" ht="13.8" x14ac:dyDescent="0.3">
      <c r="N482" s="15"/>
    </row>
    <row r="483" spans="14:14" ht="13.8" x14ac:dyDescent="0.3">
      <c r="N483" s="15"/>
    </row>
    <row r="484" spans="14:14" ht="13.8" x14ac:dyDescent="0.3">
      <c r="N484" s="15"/>
    </row>
    <row r="485" spans="14:14" ht="13.8" x14ac:dyDescent="0.3">
      <c r="N485" s="15"/>
    </row>
    <row r="486" spans="14:14" ht="13.8" x14ac:dyDescent="0.3">
      <c r="N486" s="15"/>
    </row>
    <row r="487" spans="14:14" ht="13.8" x14ac:dyDescent="0.3">
      <c r="N487" s="15"/>
    </row>
    <row r="488" spans="14:14" ht="13.8" x14ac:dyDescent="0.3">
      <c r="N488" s="15"/>
    </row>
    <row r="489" spans="14:14" ht="13.8" x14ac:dyDescent="0.3">
      <c r="N489" s="15"/>
    </row>
    <row r="490" spans="14:14" ht="13.8" x14ac:dyDescent="0.3">
      <c r="N490" s="15"/>
    </row>
    <row r="491" spans="14:14" ht="13.8" x14ac:dyDescent="0.3">
      <c r="N491" s="15"/>
    </row>
    <row r="492" spans="14:14" ht="13.8" x14ac:dyDescent="0.3">
      <c r="N492" s="15"/>
    </row>
    <row r="493" spans="14:14" ht="13.8" x14ac:dyDescent="0.3">
      <c r="N493" s="15"/>
    </row>
    <row r="494" spans="14:14" ht="13.8" x14ac:dyDescent="0.3">
      <c r="N494" s="15"/>
    </row>
    <row r="495" spans="14:14" ht="13.8" x14ac:dyDescent="0.3">
      <c r="N495" s="15"/>
    </row>
    <row r="496" spans="14:14" ht="13.8" x14ac:dyDescent="0.3">
      <c r="N496" s="15"/>
    </row>
    <row r="497" spans="14:14" ht="13.8" x14ac:dyDescent="0.3">
      <c r="N497" s="15"/>
    </row>
    <row r="498" spans="14:14" ht="13.8" x14ac:dyDescent="0.3">
      <c r="N498" s="15"/>
    </row>
    <row r="499" spans="14:14" ht="13.8" x14ac:dyDescent="0.3">
      <c r="N499" s="15"/>
    </row>
    <row r="500" spans="14:14" ht="13.8" x14ac:dyDescent="0.3">
      <c r="N500" s="15"/>
    </row>
    <row r="501" spans="14:14" ht="13.8" x14ac:dyDescent="0.3">
      <c r="N501" s="15"/>
    </row>
    <row r="502" spans="14:14" ht="13.8" x14ac:dyDescent="0.3">
      <c r="N502" s="15"/>
    </row>
    <row r="503" spans="14:14" ht="13.8" x14ac:dyDescent="0.3">
      <c r="N503" s="15"/>
    </row>
    <row r="504" spans="14:14" ht="13.8" x14ac:dyDescent="0.3">
      <c r="N504" s="15"/>
    </row>
    <row r="505" spans="14:14" ht="13.8" x14ac:dyDescent="0.3">
      <c r="N505" s="15"/>
    </row>
    <row r="506" spans="14:14" ht="13.8" x14ac:dyDescent="0.3">
      <c r="N506" s="15"/>
    </row>
    <row r="507" spans="14:14" ht="13.8" x14ac:dyDescent="0.3">
      <c r="N507" s="15"/>
    </row>
    <row r="508" spans="14:14" ht="13.8" x14ac:dyDescent="0.3">
      <c r="N508" s="15"/>
    </row>
    <row r="509" spans="14:14" ht="13.8" x14ac:dyDescent="0.3">
      <c r="N509" s="15"/>
    </row>
    <row r="510" spans="14:14" ht="13.8" x14ac:dyDescent="0.3">
      <c r="N510" s="15"/>
    </row>
    <row r="511" spans="14:14" ht="13.8" x14ac:dyDescent="0.3">
      <c r="N511" s="15"/>
    </row>
    <row r="512" spans="14:14" ht="13.8" x14ac:dyDescent="0.3">
      <c r="N512" s="15"/>
    </row>
    <row r="513" spans="14:14" ht="13.8" x14ac:dyDescent="0.3">
      <c r="N513" s="15"/>
    </row>
    <row r="514" spans="14:14" ht="13.8" x14ac:dyDescent="0.3">
      <c r="N514" s="15"/>
    </row>
    <row r="515" spans="14:14" ht="13.8" x14ac:dyDescent="0.3">
      <c r="N515" s="15"/>
    </row>
    <row r="516" spans="14:14" ht="13.8" x14ac:dyDescent="0.3">
      <c r="N516" s="15"/>
    </row>
    <row r="517" spans="14:14" ht="13.8" x14ac:dyDescent="0.3">
      <c r="N517" s="15"/>
    </row>
    <row r="518" spans="14:14" ht="13.8" x14ac:dyDescent="0.3">
      <c r="N518" s="15"/>
    </row>
    <row r="519" spans="14:14" ht="13.8" x14ac:dyDescent="0.3">
      <c r="N519" s="15"/>
    </row>
    <row r="520" spans="14:14" ht="13.8" x14ac:dyDescent="0.3">
      <c r="N520" s="15"/>
    </row>
    <row r="521" spans="14:14" ht="13.8" x14ac:dyDescent="0.3">
      <c r="N521" s="15"/>
    </row>
    <row r="522" spans="14:14" ht="13.8" x14ac:dyDescent="0.3">
      <c r="N522" s="15"/>
    </row>
    <row r="523" spans="14:14" ht="13.8" x14ac:dyDescent="0.3">
      <c r="N523" s="15"/>
    </row>
    <row r="524" spans="14:14" ht="13.8" x14ac:dyDescent="0.3">
      <c r="N524" s="15"/>
    </row>
    <row r="525" spans="14:14" ht="13.8" x14ac:dyDescent="0.3">
      <c r="N525" s="15"/>
    </row>
    <row r="526" spans="14:14" ht="13.8" x14ac:dyDescent="0.3">
      <c r="N526" s="15"/>
    </row>
    <row r="527" spans="14:14" ht="13.8" x14ac:dyDescent="0.3">
      <c r="N527" s="15"/>
    </row>
    <row r="528" spans="14:14" ht="13.8" x14ac:dyDescent="0.3">
      <c r="N528" s="15"/>
    </row>
    <row r="529" spans="14:14" ht="13.8" x14ac:dyDescent="0.3">
      <c r="N529" s="15"/>
    </row>
    <row r="530" spans="14:14" ht="13.8" x14ac:dyDescent="0.3">
      <c r="N530" s="15"/>
    </row>
    <row r="531" spans="14:14" ht="13.8" x14ac:dyDescent="0.3">
      <c r="N531" s="15"/>
    </row>
    <row r="532" spans="14:14" ht="13.8" x14ac:dyDescent="0.3">
      <c r="N532" s="15"/>
    </row>
    <row r="533" spans="14:14" ht="13.8" x14ac:dyDescent="0.3">
      <c r="N533" s="15"/>
    </row>
    <row r="534" spans="14:14" ht="13.8" x14ac:dyDescent="0.3">
      <c r="N534" s="15"/>
    </row>
    <row r="535" spans="14:14" ht="13.8" x14ac:dyDescent="0.3">
      <c r="N535" s="15"/>
    </row>
    <row r="536" spans="14:14" ht="13.8" x14ac:dyDescent="0.3">
      <c r="N536" s="15"/>
    </row>
    <row r="537" spans="14:14" ht="13.8" x14ac:dyDescent="0.3">
      <c r="N537" s="15"/>
    </row>
    <row r="538" spans="14:14" ht="13.8" x14ac:dyDescent="0.3">
      <c r="N538" s="15"/>
    </row>
    <row r="539" spans="14:14" ht="13.8" x14ac:dyDescent="0.3">
      <c r="N539" s="15"/>
    </row>
    <row r="540" spans="14:14" ht="13.8" x14ac:dyDescent="0.3">
      <c r="N540" s="15"/>
    </row>
    <row r="541" spans="14:14" ht="13.8" x14ac:dyDescent="0.3">
      <c r="N541" s="15"/>
    </row>
    <row r="542" spans="14:14" ht="13.8" x14ac:dyDescent="0.3">
      <c r="N542" s="15"/>
    </row>
    <row r="543" spans="14:14" ht="13.8" x14ac:dyDescent="0.3">
      <c r="N543" s="15"/>
    </row>
    <row r="544" spans="14:14" ht="13.8" x14ac:dyDescent="0.3">
      <c r="N544" s="15"/>
    </row>
    <row r="545" spans="14:14" ht="13.8" x14ac:dyDescent="0.3">
      <c r="N545" s="15"/>
    </row>
    <row r="546" spans="14:14" ht="13.8" x14ac:dyDescent="0.3">
      <c r="N546" s="15"/>
    </row>
    <row r="547" spans="14:14" ht="13.8" x14ac:dyDescent="0.3">
      <c r="N547" s="15"/>
    </row>
    <row r="548" spans="14:14" ht="13.8" x14ac:dyDescent="0.3">
      <c r="N548" s="15"/>
    </row>
    <row r="549" spans="14:14" ht="13.8" x14ac:dyDescent="0.3">
      <c r="N549" s="15"/>
    </row>
    <row r="550" spans="14:14" ht="13.8" x14ac:dyDescent="0.3">
      <c r="N550" s="15"/>
    </row>
    <row r="551" spans="14:14" ht="13.8" x14ac:dyDescent="0.3">
      <c r="N551" s="15"/>
    </row>
    <row r="552" spans="14:14" ht="13.8" x14ac:dyDescent="0.3">
      <c r="N552" s="15"/>
    </row>
    <row r="553" spans="14:14" ht="13.8" x14ac:dyDescent="0.3">
      <c r="N553" s="15"/>
    </row>
    <row r="554" spans="14:14" ht="13.8" x14ac:dyDescent="0.3">
      <c r="N554" s="15"/>
    </row>
    <row r="555" spans="14:14" ht="13.8" x14ac:dyDescent="0.3">
      <c r="N555" s="15"/>
    </row>
    <row r="556" spans="14:14" ht="13.8" x14ac:dyDescent="0.3">
      <c r="N556" s="15"/>
    </row>
    <row r="557" spans="14:14" ht="13.8" x14ac:dyDescent="0.3">
      <c r="N557" s="15"/>
    </row>
    <row r="558" spans="14:14" ht="13.8" x14ac:dyDescent="0.3">
      <c r="N558" s="15"/>
    </row>
    <row r="559" spans="14:14" ht="13.8" x14ac:dyDescent="0.3">
      <c r="N559" s="15"/>
    </row>
    <row r="560" spans="14:14" ht="13.8" x14ac:dyDescent="0.3">
      <c r="N560" s="15"/>
    </row>
    <row r="561" spans="14:14" ht="13.8" x14ac:dyDescent="0.3">
      <c r="N561" s="15"/>
    </row>
    <row r="562" spans="14:14" ht="13.8" x14ac:dyDescent="0.3">
      <c r="N562" s="15"/>
    </row>
    <row r="563" spans="14:14" ht="13.8" x14ac:dyDescent="0.3">
      <c r="N563" s="15"/>
    </row>
    <row r="564" spans="14:14" ht="13.8" x14ac:dyDescent="0.3">
      <c r="N564" s="15"/>
    </row>
    <row r="565" spans="14:14" ht="13.8" x14ac:dyDescent="0.3">
      <c r="N565" s="15"/>
    </row>
    <row r="566" spans="14:14" ht="13.8" x14ac:dyDescent="0.3">
      <c r="N566" s="15"/>
    </row>
    <row r="567" spans="14:14" ht="13.8" x14ac:dyDescent="0.3">
      <c r="N567" s="15"/>
    </row>
    <row r="568" spans="14:14" ht="13.8" x14ac:dyDescent="0.3">
      <c r="N568" s="15"/>
    </row>
    <row r="569" spans="14:14" ht="13.8" x14ac:dyDescent="0.3">
      <c r="N569" s="15"/>
    </row>
    <row r="570" spans="14:14" ht="13.8" x14ac:dyDescent="0.3">
      <c r="N570" s="15"/>
    </row>
    <row r="571" spans="14:14" ht="13.8" x14ac:dyDescent="0.3">
      <c r="N571" s="15"/>
    </row>
    <row r="572" spans="14:14" ht="13.8" x14ac:dyDescent="0.3">
      <c r="N572" s="15"/>
    </row>
    <row r="573" spans="14:14" ht="13.8" x14ac:dyDescent="0.3">
      <c r="N573" s="15"/>
    </row>
    <row r="574" spans="14:14" ht="13.8" x14ac:dyDescent="0.3">
      <c r="N574" s="15"/>
    </row>
    <row r="575" spans="14:14" ht="13.8" x14ac:dyDescent="0.3">
      <c r="N575" s="15"/>
    </row>
    <row r="576" spans="14:14" ht="13.8" x14ac:dyDescent="0.3">
      <c r="N576" s="15"/>
    </row>
    <row r="577" spans="14:14" ht="13.8" x14ac:dyDescent="0.3">
      <c r="N577" s="15"/>
    </row>
    <row r="578" spans="14:14" ht="13.8" x14ac:dyDescent="0.3">
      <c r="N578" s="15"/>
    </row>
    <row r="579" spans="14:14" ht="13.8" x14ac:dyDescent="0.3">
      <c r="N579" s="15"/>
    </row>
    <row r="580" spans="14:14" ht="13.8" x14ac:dyDescent="0.3">
      <c r="N580" s="15"/>
    </row>
    <row r="581" spans="14:14" ht="13.8" x14ac:dyDescent="0.3">
      <c r="N581" s="15"/>
    </row>
    <row r="582" spans="14:14" ht="13.8" x14ac:dyDescent="0.3">
      <c r="N582" s="15"/>
    </row>
    <row r="583" spans="14:14" ht="13.8" x14ac:dyDescent="0.3">
      <c r="N583" s="15"/>
    </row>
    <row r="584" spans="14:14" ht="13.8" x14ac:dyDescent="0.3">
      <c r="N584" s="15"/>
    </row>
    <row r="585" spans="14:14" ht="13.8" x14ac:dyDescent="0.3">
      <c r="N585" s="15"/>
    </row>
    <row r="586" spans="14:14" ht="13.8" x14ac:dyDescent="0.3">
      <c r="N586" s="15"/>
    </row>
    <row r="587" spans="14:14" ht="13.8" x14ac:dyDescent="0.3">
      <c r="N587" s="15"/>
    </row>
    <row r="588" spans="14:14" ht="13.8" x14ac:dyDescent="0.3">
      <c r="N588" s="15"/>
    </row>
    <row r="589" spans="14:14" ht="13.8" x14ac:dyDescent="0.3">
      <c r="N589" s="15"/>
    </row>
    <row r="590" spans="14:14" ht="13.8" x14ac:dyDescent="0.3">
      <c r="N590" s="15"/>
    </row>
    <row r="591" spans="14:14" ht="13.8" x14ac:dyDescent="0.3">
      <c r="N591" s="15"/>
    </row>
    <row r="592" spans="14:14" ht="13.8" x14ac:dyDescent="0.3">
      <c r="N592" s="15"/>
    </row>
    <row r="593" spans="14:14" ht="13.8" x14ac:dyDescent="0.3">
      <c r="N593" s="15"/>
    </row>
    <row r="594" spans="14:14" ht="13.8" x14ac:dyDescent="0.3">
      <c r="N594" s="15"/>
    </row>
    <row r="595" spans="14:14" ht="13.8" x14ac:dyDescent="0.3">
      <c r="N595" s="15"/>
    </row>
    <row r="596" spans="14:14" ht="13.8" x14ac:dyDescent="0.3">
      <c r="N596" s="15"/>
    </row>
    <row r="597" spans="14:14" ht="13.8" x14ac:dyDescent="0.3">
      <c r="N597" s="15"/>
    </row>
    <row r="598" spans="14:14" ht="13.8" x14ac:dyDescent="0.3">
      <c r="N598" s="15"/>
    </row>
    <row r="599" spans="14:14" ht="13.8" x14ac:dyDescent="0.3">
      <c r="N599" s="15"/>
    </row>
    <row r="600" spans="14:14" ht="13.8" x14ac:dyDescent="0.3">
      <c r="N600" s="15"/>
    </row>
    <row r="601" spans="14:14" ht="13.8" x14ac:dyDescent="0.3">
      <c r="N601" s="15"/>
    </row>
    <row r="602" spans="14:14" ht="13.8" x14ac:dyDescent="0.3">
      <c r="N602" s="15"/>
    </row>
    <row r="603" spans="14:14" ht="13.8" x14ac:dyDescent="0.3">
      <c r="N603" s="15"/>
    </row>
    <row r="604" spans="14:14" ht="13.8" x14ac:dyDescent="0.3">
      <c r="N604" s="15"/>
    </row>
    <row r="605" spans="14:14" ht="13.8" x14ac:dyDescent="0.3">
      <c r="N605" s="15"/>
    </row>
    <row r="606" spans="14:14" ht="13.8" x14ac:dyDescent="0.3">
      <c r="N606" s="15"/>
    </row>
    <row r="607" spans="14:14" ht="13.8" x14ac:dyDescent="0.3">
      <c r="N607" s="15"/>
    </row>
    <row r="608" spans="14:14" ht="13.8" x14ac:dyDescent="0.3">
      <c r="N608" s="15"/>
    </row>
    <row r="609" spans="14:14" ht="13.8" x14ac:dyDescent="0.3">
      <c r="N609" s="15"/>
    </row>
    <row r="610" spans="14:14" ht="13.8" x14ac:dyDescent="0.3">
      <c r="N610" s="15"/>
    </row>
    <row r="611" spans="14:14" ht="13.8" x14ac:dyDescent="0.3">
      <c r="N611" s="15"/>
    </row>
    <row r="612" spans="14:14" ht="13.8" x14ac:dyDescent="0.3">
      <c r="N612" s="15"/>
    </row>
    <row r="613" spans="14:14" ht="13.8" x14ac:dyDescent="0.3">
      <c r="N613" s="15"/>
    </row>
    <row r="614" spans="14:14" ht="13.8" x14ac:dyDescent="0.3">
      <c r="N614" s="15"/>
    </row>
    <row r="615" spans="14:14" ht="13.8" x14ac:dyDescent="0.3">
      <c r="N615" s="15"/>
    </row>
    <row r="616" spans="14:14" ht="13.8" x14ac:dyDescent="0.3">
      <c r="N616" s="15"/>
    </row>
    <row r="617" spans="14:14" ht="13.8" x14ac:dyDescent="0.3">
      <c r="N617" s="15"/>
    </row>
    <row r="618" spans="14:14" ht="13.8" x14ac:dyDescent="0.3">
      <c r="N618" s="15"/>
    </row>
    <row r="619" spans="14:14" ht="13.8" x14ac:dyDescent="0.3">
      <c r="N619" s="15"/>
    </row>
    <row r="620" spans="14:14" ht="13.8" x14ac:dyDescent="0.3">
      <c r="N620" s="15"/>
    </row>
    <row r="621" spans="14:14" ht="13.8" x14ac:dyDescent="0.3">
      <c r="N621" s="15"/>
    </row>
    <row r="622" spans="14:14" ht="13.8" x14ac:dyDescent="0.3">
      <c r="N622" s="15"/>
    </row>
    <row r="623" spans="14:14" ht="13.8" x14ac:dyDescent="0.3">
      <c r="N623" s="15"/>
    </row>
    <row r="624" spans="14:14" ht="13.8" x14ac:dyDescent="0.3">
      <c r="N624" s="15"/>
    </row>
    <row r="625" spans="14:14" ht="13.8" x14ac:dyDescent="0.3">
      <c r="N625" s="15"/>
    </row>
    <row r="626" spans="14:14" ht="13.8" x14ac:dyDescent="0.3">
      <c r="N626" s="15"/>
    </row>
    <row r="627" spans="14:14" ht="13.8" x14ac:dyDescent="0.3">
      <c r="N627" s="15"/>
    </row>
    <row r="628" spans="14:14" ht="13.8" x14ac:dyDescent="0.3">
      <c r="N628" s="15"/>
    </row>
    <row r="629" spans="14:14" ht="13.8" x14ac:dyDescent="0.3">
      <c r="N629" s="15"/>
    </row>
    <row r="630" spans="14:14" ht="13.8" x14ac:dyDescent="0.3">
      <c r="N630" s="15"/>
    </row>
    <row r="631" spans="14:14" ht="13.8" x14ac:dyDescent="0.3">
      <c r="N631" s="15"/>
    </row>
    <row r="632" spans="14:14" ht="13.8" x14ac:dyDescent="0.3">
      <c r="N632" s="15"/>
    </row>
    <row r="633" spans="14:14" ht="13.8" x14ac:dyDescent="0.3">
      <c r="N633" s="15"/>
    </row>
    <row r="634" spans="14:14" ht="13.8" x14ac:dyDescent="0.3">
      <c r="N634" s="15"/>
    </row>
    <row r="635" spans="14:14" ht="13.8" x14ac:dyDescent="0.3">
      <c r="N635" s="15"/>
    </row>
    <row r="636" spans="14:14" ht="13.8" x14ac:dyDescent="0.3">
      <c r="N636" s="15"/>
    </row>
    <row r="637" spans="14:14" ht="13.8" x14ac:dyDescent="0.3">
      <c r="N637" s="15"/>
    </row>
    <row r="638" spans="14:14" ht="13.8" x14ac:dyDescent="0.3">
      <c r="N638" s="15"/>
    </row>
    <row r="639" spans="14:14" ht="13.8" x14ac:dyDescent="0.3">
      <c r="N639" s="15"/>
    </row>
    <row r="640" spans="14:14" ht="13.8" x14ac:dyDescent="0.3">
      <c r="N640" s="15"/>
    </row>
    <row r="641" spans="14:14" ht="13.8" x14ac:dyDescent="0.3">
      <c r="N641" s="15"/>
    </row>
    <row r="642" spans="14:14" ht="13.8" x14ac:dyDescent="0.3">
      <c r="N642" s="15"/>
    </row>
    <row r="643" spans="14:14" ht="13.8" x14ac:dyDescent="0.3">
      <c r="N643" s="15"/>
    </row>
    <row r="644" spans="14:14" ht="13.8" x14ac:dyDescent="0.3">
      <c r="N644" s="15"/>
    </row>
    <row r="645" spans="14:14" ht="13.8" x14ac:dyDescent="0.3">
      <c r="N645" s="15"/>
    </row>
    <row r="646" spans="14:14" ht="13.8" x14ac:dyDescent="0.3">
      <c r="N646" s="15"/>
    </row>
    <row r="647" spans="14:14" ht="13.8" x14ac:dyDescent="0.3">
      <c r="N647" s="15"/>
    </row>
    <row r="648" spans="14:14" ht="13.8" x14ac:dyDescent="0.3">
      <c r="N648" s="15"/>
    </row>
    <row r="649" spans="14:14" ht="13.8" x14ac:dyDescent="0.3">
      <c r="N649" s="15"/>
    </row>
    <row r="650" spans="14:14" ht="13.8" x14ac:dyDescent="0.3">
      <c r="N650" s="15"/>
    </row>
    <row r="651" spans="14:14" ht="13.8" x14ac:dyDescent="0.3">
      <c r="N651" s="15"/>
    </row>
    <row r="652" spans="14:14" ht="13.8" x14ac:dyDescent="0.3">
      <c r="N652" s="15"/>
    </row>
    <row r="653" spans="14:14" ht="13.8" x14ac:dyDescent="0.3">
      <c r="N653" s="15"/>
    </row>
    <row r="654" spans="14:14" ht="13.8" x14ac:dyDescent="0.3">
      <c r="N654" s="15"/>
    </row>
    <row r="655" spans="14:14" ht="13.8" x14ac:dyDescent="0.3">
      <c r="N655" s="15"/>
    </row>
    <row r="656" spans="14:14" ht="13.8" x14ac:dyDescent="0.3">
      <c r="N656" s="15"/>
    </row>
    <row r="657" spans="14:14" ht="13.8" x14ac:dyDescent="0.3">
      <c r="N657" s="15"/>
    </row>
    <row r="658" spans="14:14" ht="13.8" x14ac:dyDescent="0.3">
      <c r="N658" s="15"/>
    </row>
    <row r="659" spans="14:14" ht="13.8" x14ac:dyDescent="0.3">
      <c r="N659" s="15"/>
    </row>
    <row r="660" spans="14:14" ht="13.8" x14ac:dyDescent="0.3">
      <c r="N660" s="15"/>
    </row>
    <row r="661" spans="14:14" ht="13.8" x14ac:dyDescent="0.3">
      <c r="N661" s="15"/>
    </row>
    <row r="662" spans="14:14" ht="13.8" x14ac:dyDescent="0.3">
      <c r="N662" s="15"/>
    </row>
    <row r="663" spans="14:14" ht="13.8" x14ac:dyDescent="0.3">
      <c r="N663" s="15"/>
    </row>
    <row r="664" spans="14:14" ht="13.8" x14ac:dyDescent="0.3">
      <c r="N664" s="15"/>
    </row>
    <row r="665" spans="14:14" ht="13.8" x14ac:dyDescent="0.3">
      <c r="N665" s="15"/>
    </row>
    <row r="666" spans="14:14" ht="13.8" x14ac:dyDescent="0.3">
      <c r="N666" s="15"/>
    </row>
    <row r="667" spans="14:14" ht="13.8" x14ac:dyDescent="0.3">
      <c r="N667" s="15"/>
    </row>
    <row r="668" spans="14:14" ht="13.8" x14ac:dyDescent="0.3">
      <c r="N668" s="15"/>
    </row>
    <row r="669" spans="14:14" ht="13.8" x14ac:dyDescent="0.3">
      <c r="N669" s="15"/>
    </row>
    <row r="670" spans="14:14" ht="13.8" x14ac:dyDescent="0.3">
      <c r="N670" s="15"/>
    </row>
    <row r="671" spans="14:14" ht="13.8" x14ac:dyDescent="0.3">
      <c r="N671" s="15"/>
    </row>
    <row r="672" spans="14:14" ht="13.8" x14ac:dyDescent="0.3">
      <c r="N672" s="15"/>
    </row>
    <row r="673" spans="14:14" ht="13.8" x14ac:dyDescent="0.3">
      <c r="N673" s="15"/>
    </row>
    <row r="674" spans="14:14" ht="13.8" x14ac:dyDescent="0.3">
      <c r="N674" s="15"/>
    </row>
    <row r="675" spans="14:14" ht="13.8" x14ac:dyDescent="0.3">
      <c r="N675" s="15"/>
    </row>
    <row r="676" spans="14:14" ht="13.8" x14ac:dyDescent="0.3">
      <c r="N676" s="15"/>
    </row>
    <row r="677" spans="14:14" ht="13.8" x14ac:dyDescent="0.3">
      <c r="N677" s="15"/>
    </row>
    <row r="678" spans="14:14" ht="13.8" x14ac:dyDescent="0.3">
      <c r="N678" s="15"/>
    </row>
    <row r="679" spans="14:14" ht="13.8" x14ac:dyDescent="0.3">
      <c r="N679" s="15"/>
    </row>
    <row r="680" spans="14:14" ht="13.8" x14ac:dyDescent="0.3">
      <c r="N680" s="15"/>
    </row>
    <row r="681" spans="14:14" ht="13.8" x14ac:dyDescent="0.3">
      <c r="N681" s="15"/>
    </row>
    <row r="682" spans="14:14" ht="13.8" x14ac:dyDescent="0.3">
      <c r="N682" s="15"/>
    </row>
    <row r="683" spans="14:14" ht="13.8" x14ac:dyDescent="0.3">
      <c r="N683" s="15"/>
    </row>
    <row r="684" spans="14:14" ht="13.8" x14ac:dyDescent="0.3">
      <c r="N684" s="15"/>
    </row>
    <row r="685" spans="14:14" ht="13.8" x14ac:dyDescent="0.3">
      <c r="N685" s="15"/>
    </row>
    <row r="686" spans="14:14" ht="13.8" x14ac:dyDescent="0.3">
      <c r="N686" s="15"/>
    </row>
    <row r="687" spans="14:14" ht="13.8" x14ac:dyDescent="0.3">
      <c r="N687" s="15"/>
    </row>
    <row r="688" spans="14:14" ht="13.8" x14ac:dyDescent="0.3">
      <c r="N688" s="15"/>
    </row>
    <row r="689" spans="14:14" ht="13.8" x14ac:dyDescent="0.3">
      <c r="N689" s="15"/>
    </row>
    <row r="690" spans="14:14" ht="13.8" x14ac:dyDescent="0.3">
      <c r="N690" s="15"/>
    </row>
    <row r="691" spans="14:14" ht="13.8" x14ac:dyDescent="0.3">
      <c r="N691" s="15"/>
    </row>
    <row r="692" spans="14:14" ht="13.8" x14ac:dyDescent="0.3">
      <c r="N692" s="15"/>
    </row>
    <row r="693" spans="14:14" ht="13.8" x14ac:dyDescent="0.3">
      <c r="N693" s="15"/>
    </row>
    <row r="694" spans="14:14" ht="13.8" x14ac:dyDescent="0.3">
      <c r="N694" s="15"/>
    </row>
    <row r="695" spans="14:14" ht="13.8" x14ac:dyDescent="0.3">
      <c r="N695" s="15"/>
    </row>
    <row r="696" spans="14:14" ht="13.8" x14ac:dyDescent="0.3">
      <c r="N696" s="15"/>
    </row>
    <row r="697" spans="14:14" ht="13.8" x14ac:dyDescent="0.3">
      <c r="N697" s="15"/>
    </row>
    <row r="698" spans="14:14" ht="13.8" x14ac:dyDescent="0.3">
      <c r="N698" s="15"/>
    </row>
    <row r="699" spans="14:14" ht="13.8" x14ac:dyDescent="0.3">
      <c r="N699" s="15"/>
    </row>
    <row r="700" spans="14:14" ht="13.8" x14ac:dyDescent="0.3">
      <c r="N700" s="15"/>
    </row>
    <row r="701" spans="14:14" ht="13.8" x14ac:dyDescent="0.3">
      <c r="N701" s="15"/>
    </row>
    <row r="702" spans="14:14" ht="13.8" x14ac:dyDescent="0.3">
      <c r="N702" s="15"/>
    </row>
    <row r="703" spans="14:14" ht="13.8" x14ac:dyDescent="0.3">
      <c r="N703" s="15"/>
    </row>
    <row r="704" spans="14:14" ht="13.8" x14ac:dyDescent="0.3">
      <c r="N704" s="15"/>
    </row>
    <row r="705" spans="14:14" ht="13.8" x14ac:dyDescent="0.3">
      <c r="N705" s="15"/>
    </row>
    <row r="706" spans="14:14" ht="13.8" x14ac:dyDescent="0.3">
      <c r="N706" s="15"/>
    </row>
    <row r="707" spans="14:14" ht="13.8" x14ac:dyDescent="0.3">
      <c r="N707" s="15"/>
    </row>
    <row r="708" spans="14:14" ht="13.8" x14ac:dyDescent="0.3">
      <c r="N708" s="15"/>
    </row>
    <row r="709" spans="14:14" ht="13.8" x14ac:dyDescent="0.3">
      <c r="N709" s="15"/>
    </row>
    <row r="710" spans="14:14" ht="13.8" x14ac:dyDescent="0.3">
      <c r="N710" s="15"/>
    </row>
    <row r="711" spans="14:14" ht="13.8" x14ac:dyDescent="0.3">
      <c r="N711" s="15"/>
    </row>
    <row r="712" spans="14:14" ht="13.8" x14ac:dyDescent="0.3">
      <c r="N712" s="15"/>
    </row>
    <row r="713" spans="14:14" ht="13.8" x14ac:dyDescent="0.3">
      <c r="N713" s="15"/>
    </row>
    <row r="714" spans="14:14" ht="13.8" x14ac:dyDescent="0.3">
      <c r="N714" s="15"/>
    </row>
    <row r="715" spans="14:14" ht="13.8" x14ac:dyDescent="0.3">
      <c r="N715" s="15"/>
    </row>
    <row r="716" spans="14:14" ht="13.8" x14ac:dyDescent="0.3">
      <c r="N716" s="15"/>
    </row>
    <row r="717" spans="14:14" ht="13.8" x14ac:dyDescent="0.3">
      <c r="N717" s="15"/>
    </row>
    <row r="718" spans="14:14" ht="13.8" x14ac:dyDescent="0.3">
      <c r="N718" s="15"/>
    </row>
    <row r="719" spans="14:14" ht="13.8" x14ac:dyDescent="0.3">
      <c r="N719" s="15"/>
    </row>
    <row r="720" spans="14:14" ht="13.8" x14ac:dyDescent="0.3">
      <c r="N720" s="15"/>
    </row>
    <row r="721" spans="14:14" ht="13.8" x14ac:dyDescent="0.3">
      <c r="N721" s="15"/>
    </row>
    <row r="722" spans="14:14" ht="13.8" x14ac:dyDescent="0.3">
      <c r="N722" s="15"/>
    </row>
    <row r="723" spans="14:14" ht="13.8" x14ac:dyDescent="0.3">
      <c r="N723" s="15"/>
    </row>
    <row r="724" spans="14:14" ht="13.8" x14ac:dyDescent="0.3">
      <c r="N724" s="15"/>
    </row>
    <row r="725" spans="14:14" ht="13.8" x14ac:dyDescent="0.3">
      <c r="N725" s="15"/>
    </row>
    <row r="726" spans="14:14" ht="13.8" x14ac:dyDescent="0.3">
      <c r="N726" s="15"/>
    </row>
    <row r="727" spans="14:14" ht="13.8" x14ac:dyDescent="0.3">
      <c r="N727" s="15"/>
    </row>
    <row r="728" spans="14:14" ht="13.8" x14ac:dyDescent="0.3">
      <c r="N728" s="15"/>
    </row>
    <row r="729" spans="14:14" ht="13.8" x14ac:dyDescent="0.3">
      <c r="N729" s="15"/>
    </row>
    <row r="730" spans="14:14" ht="13.8" x14ac:dyDescent="0.3">
      <c r="N730" s="15"/>
    </row>
    <row r="731" spans="14:14" ht="13.8" x14ac:dyDescent="0.3">
      <c r="N731" s="15"/>
    </row>
    <row r="732" spans="14:14" ht="13.8" x14ac:dyDescent="0.3">
      <c r="N732" s="15"/>
    </row>
    <row r="733" spans="14:14" ht="13.8" x14ac:dyDescent="0.3">
      <c r="N733" s="15"/>
    </row>
    <row r="734" spans="14:14" ht="13.8" x14ac:dyDescent="0.3">
      <c r="N734" s="15"/>
    </row>
    <row r="735" spans="14:14" ht="13.8" x14ac:dyDescent="0.3">
      <c r="N735" s="15"/>
    </row>
    <row r="736" spans="14:14" ht="13.8" x14ac:dyDescent="0.3">
      <c r="N736" s="15"/>
    </row>
    <row r="737" spans="14:14" ht="13.8" x14ac:dyDescent="0.3">
      <c r="N737" s="15"/>
    </row>
    <row r="738" spans="14:14" ht="13.8" x14ac:dyDescent="0.3">
      <c r="N738" s="15"/>
    </row>
    <row r="739" spans="14:14" ht="13.8" x14ac:dyDescent="0.3">
      <c r="N739" s="15"/>
    </row>
    <row r="740" spans="14:14" ht="13.8" x14ac:dyDescent="0.3">
      <c r="N740" s="15"/>
    </row>
    <row r="741" spans="14:14" ht="13.8" x14ac:dyDescent="0.3">
      <c r="N741" s="15"/>
    </row>
    <row r="742" spans="14:14" ht="13.8" x14ac:dyDescent="0.3">
      <c r="N742" s="15"/>
    </row>
    <row r="743" spans="14:14" ht="13.8" x14ac:dyDescent="0.3">
      <c r="N743" s="15"/>
    </row>
    <row r="744" spans="14:14" ht="13.8" x14ac:dyDescent="0.3">
      <c r="N744" s="15"/>
    </row>
    <row r="745" spans="14:14" ht="13.8" x14ac:dyDescent="0.3">
      <c r="N745" s="15"/>
    </row>
    <row r="746" spans="14:14" ht="13.8" x14ac:dyDescent="0.3">
      <c r="N746" s="15"/>
    </row>
    <row r="747" spans="14:14" ht="13.8" x14ac:dyDescent="0.3">
      <c r="N747" s="15"/>
    </row>
    <row r="748" spans="14:14" ht="13.8" x14ac:dyDescent="0.3">
      <c r="N748" s="15"/>
    </row>
    <row r="749" spans="14:14" ht="13.8" x14ac:dyDescent="0.3">
      <c r="N749" s="15"/>
    </row>
    <row r="750" spans="14:14" ht="13.8" x14ac:dyDescent="0.3">
      <c r="N750" s="15"/>
    </row>
    <row r="751" spans="14:14" ht="13.8" x14ac:dyDescent="0.3">
      <c r="N751" s="15"/>
    </row>
    <row r="752" spans="14:14" ht="13.8" x14ac:dyDescent="0.3">
      <c r="N752" s="15"/>
    </row>
    <row r="753" spans="14:14" ht="13.8" x14ac:dyDescent="0.3">
      <c r="N753" s="15"/>
    </row>
    <row r="754" spans="14:14" ht="13.8" x14ac:dyDescent="0.3">
      <c r="N754" s="15"/>
    </row>
    <row r="755" spans="14:14" ht="13.8" x14ac:dyDescent="0.3">
      <c r="N755" s="15"/>
    </row>
    <row r="756" spans="14:14" ht="13.8" x14ac:dyDescent="0.3">
      <c r="N756" s="15"/>
    </row>
    <row r="757" spans="14:14" ht="13.8" x14ac:dyDescent="0.3">
      <c r="N757" s="15"/>
    </row>
    <row r="758" spans="14:14" ht="13.8" x14ac:dyDescent="0.3">
      <c r="N758" s="15"/>
    </row>
    <row r="759" spans="14:14" ht="13.8" x14ac:dyDescent="0.3">
      <c r="N759" s="15"/>
    </row>
    <row r="760" spans="14:14" ht="13.8" x14ac:dyDescent="0.3">
      <c r="N760" s="15"/>
    </row>
    <row r="761" spans="14:14" ht="13.8" x14ac:dyDescent="0.3">
      <c r="N761" s="15"/>
    </row>
    <row r="762" spans="14:14" ht="13.8" x14ac:dyDescent="0.3">
      <c r="N762" s="15"/>
    </row>
    <row r="763" spans="14:14" ht="13.8" x14ac:dyDescent="0.3">
      <c r="N763" s="15"/>
    </row>
    <row r="764" spans="14:14" ht="13.8" x14ac:dyDescent="0.3">
      <c r="N764" s="15"/>
    </row>
    <row r="765" spans="14:14" ht="13.8" x14ac:dyDescent="0.3">
      <c r="N765" s="15"/>
    </row>
    <row r="766" spans="14:14" ht="13.8" x14ac:dyDescent="0.3">
      <c r="N766" s="15"/>
    </row>
    <row r="767" spans="14:14" ht="13.8" x14ac:dyDescent="0.3">
      <c r="N767" s="15"/>
    </row>
    <row r="768" spans="14:14" ht="13.8" x14ac:dyDescent="0.3">
      <c r="N768" s="15"/>
    </row>
    <row r="769" spans="14:14" ht="13.8" x14ac:dyDescent="0.3">
      <c r="N769" s="15"/>
    </row>
    <row r="770" spans="14:14" ht="13.8" x14ac:dyDescent="0.3">
      <c r="N770" s="15"/>
    </row>
    <row r="771" spans="14:14" ht="13.8" x14ac:dyDescent="0.3">
      <c r="N771" s="15"/>
    </row>
    <row r="772" spans="14:14" ht="13.8" x14ac:dyDescent="0.3">
      <c r="N772" s="15"/>
    </row>
    <row r="773" spans="14:14" ht="13.8" x14ac:dyDescent="0.3">
      <c r="N773" s="15"/>
    </row>
    <row r="774" spans="14:14" ht="13.8" x14ac:dyDescent="0.3">
      <c r="N774" s="15"/>
    </row>
    <row r="775" spans="14:14" ht="13.8" x14ac:dyDescent="0.3">
      <c r="N775" s="15"/>
    </row>
    <row r="776" spans="14:14" ht="13.8" x14ac:dyDescent="0.3">
      <c r="N776" s="15"/>
    </row>
    <row r="777" spans="14:14" ht="13.8" x14ac:dyDescent="0.3">
      <c r="N777" s="15"/>
    </row>
    <row r="778" spans="14:14" ht="13.8" x14ac:dyDescent="0.3">
      <c r="N778" s="15"/>
    </row>
    <row r="779" spans="14:14" ht="13.8" x14ac:dyDescent="0.3">
      <c r="N779" s="15"/>
    </row>
    <row r="780" spans="14:14" ht="13.8" x14ac:dyDescent="0.3">
      <c r="N780" s="15"/>
    </row>
    <row r="781" spans="14:14" ht="13.8" x14ac:dyDescent="0.3">
      <c r="N781" s="15"/>
    </row>
    <row r="782" spans="14:14" ht="13.8" x14ac:dyDescent="0.3">
      <c r="N782" s="15"/>
    </row>
    <row r="783" spans="14:14" ht="13.8" x14ac:dyDescent="0.3">
      <c r="N783" s="15"/>
    </row>
    <row r="784" spans="14:14" ht="13.8" x14ac:dyDescent="0.3">
      <c r="N784" s="15"/>
    </row>
    <row r="785" spans="14:14" ht="13.8" x14ac:dyDescent="0.3">
      <c r="N785" s="15"/>
    </row>
    <row r="786" spans="14:14" ht="13.8" x14ac:dyDescent="0.3">
      <c r="N786" s="15"/>
    </row>
    <row r="787" spans="14:14" ht="13.8" x14ac:dyDescent="0.3">
      <c r="N787" s="15"/>
    </row>
    <row r="788" spans="14:14" ht="13.8" x14ac:dyDescent="0.3">
      <c r="N788" s="15"/>
    </row>
    <row r="789" spans="14:14" ht="13.8" x14ac:dyDescent="0.3">
      <c r="N789" s="15"/>
    </row>
    <row r="790" spans="14:14" ht="13.8" x14ac:dyDescent="0.3">
      <c r="N790" s="15"/>
    </row>
    <row r="791" spans="14:14" ht="13.8" x14ac:dyDescent="0.3">
      <c r="N791" s="15"/>
    </row>
    <row r="792" spans="14:14" ht="13.8" x14ac:dyDescent="0.3">
      <c r="N792" s="15"/>
    </row>
    <row r="793" spans="14:14" ht="13.8" x14ac:dyDescent="0.3">
      <c r="N793" s="15"/>
    </row>
    <row r="794" spans="14:14" ht="13.8" x14ac:dyDescent="0.3">
      <c r="N794" s="15"/>
    </row>
    <row r="795" spans="14:14" ht="13.8" x14ac:dyDescent="0.3">
      <c r="N795" s="15"/>
    </row>
    <row r="796" spans="14:14" ht="13.8" x14ac:dyDescent="0.3">
      <c r="N796" s="15"/>
    </row>
    <row r="797" spans="14:14" ht="13.8" x14ac:dyDescent="0.3">
      <c r="N797" s="15"/>
    </row>
    <row r="798" spans="14:14" ht="13.8" x14ac:dyDescent="0.3">
      <c r="N798" s="15"/>
    </row>
    <row r="799" spans="14:14" ht="13.8" x14ac:dyDescent="0.3">
      <c r="N799" s="15"/>
    </row>
    <row r="800" spans="14:14" ht="13.8" x14ac:dyDescent="0.3">
      <c r="N800" s="15"/>
    </row>
    <row r="801" spans="14:14" ht="13.8" x14ac:dyDescent="0.3">
      <c r="N801" s="15"/>
    </row>
    <row r="802" spans="14:14" ht="13.8" x14ac:dyDescent="0.3">
      <c r="N802" s="15"/>
    </row>
    <row r="803" spans="14:14" ht="13.8" x14ac:dyDescent="0.3">
      <c r="N803" s="15"/>
    </row>
    <row r="804" spans="14:14" ht="13.8" x14ac:dyDescent="0.3">
      <c r="N804" s="15"/>
    </row>
    <row r="805" spans="14:14" ht="13.8" x14ac:dyDescent="0.3">
      <c r="N805" s="15"/>
    </row>
    <row r="806" spans="14:14" ht="13.8" x14ac:dyDescent="0.3">
      <c r="N806" s="15"/>
    </row>
    <row r="807" spans="14:14" ht="13.8" x14ac:dyDescent="0.3">
      <c r="N807" s="15"/>
    </row>
    <row r="808" spans="14:14" ht="13.8" x14ac:dyDescent="0.3">
      <c r="N808" s="15"/>
    </row>
    <row r="809" spans="14:14" ht="13.8" x14ac:dyDescent="0.3">
      <c r="N809" s="15"/>
    </row>
    <row r="810" spans="14:14" ht="13.8" x14ac:dyDescent="0.3">
      <c r="N810" s="15"/>
    </row>
    <row r="811" spans="14:14" ht="13.8" x14ac:dyDescent="0.3">
      <c r="N811" s="15"/>
    </row>
    <row r="812" spans="14:14" ht="13.8" x14ac:dyDescent="0.3">
      <c r="N812" s="15"/>
    </row>
    <row r="813" spans="14:14" ht="13.8" x14ac:dyDescent="0.3">
      <c r="N813" s="15"/>
    </row>
    <row r="814" spans="14:14" ht="13.8" x14ac:dyDescent="0.3">
      <c r="N814" s="15"/>
    </row>
    <row r="815" spans="14:14" ht="13.8" x14ac:dyDescent="0.3">
      <c r="N815" s="15"/>
    </row>
    <row r="816" spans="14:14" ht="13.8" x14ac:dyDescent="0.3">
      <c r="N816" s="15"/>
    </row>
    <row r="817" spans="14:14" ht="13.8" x14ac:dyDescent="0.3">
      <c r="N817" s="15"/>
    </row>
    <row r="818" spans="14:14" ht="13.8" x14ac:dyDescent="0.3">
      <c r="N818" s="15"/>
    </row>
    <row r="819" spans="14:14" ht="13.8" x14ac:dyDescent="0.3">
      <c r="N819" s="15"/>
    </row>
    <row r="820" spans="14:14" ht="13.8" x14ac:dyDescent="0.3">
      <c r="N820" s="15"/>
    </row>
    <row r="821" spans="14:14" ht="13.8" x14ac:dyDescent="0.3">
      <c r="N821" s="15"/>
    </row>
    <row r="822" spans="14:14" ht="13.8" x14ac:dyDescent="0.3">
      <c r="N822" s="15"/>
    </row>
    <row r="823" spans="14:14" ht="13.8" x14ac:dyDescent="0.3">
      <c r="N823" s="15"/>
    </row>
    <row r="824" spans="14:14" ht="13.8" x14ac:dyDescent="0.3">
      <c r="N824" s="15"/>
    </row>
    <row r="825" spans="14:14" ht="13.8" x14ac:dyDescent="0.3">
      <c r="N825" s="15"/>
    </row>
    <row r="826" spans="14:14" ht="13.8" x14ac:dyDescent="0.3">
      <c r="N826" s="15"/>
    </row>
    <row r="827" spans="14:14" ht="13.8" x14ac:dyDescent="0.3">
      <c r="N827" s="15"/>
    </row>
    <row r="828" spans="14:14" ht="13.8" x14ac:dyDescent="0.3">
      <c r="N828" s="15"/>
    </row>
    <row r="829" spans="14:14" ht="13.8" x14ac:dyDescent="0.3">
      <c r="N829" s="15"/>
    </row>
    <row r="830" spans="14:14" ht="13.8" x14ac:dyDescent="0.3">
      <c r="N830" s="15"/>
    </row>
    <row r="831" spans="14:14" ht="13.8" x14ac:dyDescent="0.3">
      <c r="N831" s="15"/>
    </row>
    <row r="832" spans="14:14" ht="13.8" x14ac:dyDescent="0.3">
      <c r="N832" s="15"/>
    </row>
    <row r="833" spans="14:14" ht="13.8" x14ac:dyDescent="0.3">
      <c r="N833" s="15"/>
    </row>
    <row r="834" spans="14:14" ht="13.8" x14ac:dyDescent="0.3">
      <c r="N834" s="15"/>
    </row>
    <row r="835" spans="14:14" ht="13.8" x14ac:dyDescent="0.3">
      <c r="N835" s="15"/>
    </row>
    <row r="836" spans="14:14" ht="13.8" x14ac:dyDescent="0.3">
      <c r="N836" s="15"/>
    </row>
    <row r="837" spans="14:14" ht="13.8" x14ac:dyDescent="0.3">
      <c r="N837" s="15"/>
    </row>
    <row r="838" spans="14:14" ht="13.8" x14ac:dyDescent="0.3">
      <c r="N838" s="15"/>
    </row>
    <row r="839" spans="14:14" ht="13.8" x14ac:dyDescent="0.3">
      <c r="N839" s="15"/>
    </row>
    <row r="840" spans="14:14" ht="13.8" x14ac:dyDescent="0.3">
      <c r="N840" s="15"/>
    </row>
    <row r="841" spans="14:14" ht="13.8" x14ac:dyDescent="0.3">
      <c r="N841" s="15"/>
    </row>
    <row r="842" spans="14:14" ht="13.8" x14ac:dyDescent="0.3">
      <c r="N842" s="15"/>
    </row>
    <row r="843" spans="14:14" ht="13.8" x14ac:dyDescent="0.3">
      <c r="N843" s="15"/>
    </row>
    <row r="844" spans="14:14" ht="13.8" x14ac:dyDescent="0.3">
      <c r="N844" s="15"/>
    </row>
    <row r="845" spans="14:14" ht="13.8" x14ac:dyDescent="0.3">
      <c r="N845" s="15"/>
    </row>
    <row r="846" spans="14:14" ht="13.8" x14ac:dyDescent="0.3">
      <c r="N846" s="15"/>
    </row>
    <row r="847" spans="14:14" ht="13.8" x14ac:dyDescent="0.3">
      <c r="N847" s="15"/>
    </row>
    <row r="848" spans="14:14" ht="13.8" x14ac:dyDescent="0.3">
      <c r="N848" s="15"/>
    </row>
    <row r="849" spans="14:14" ht="13.8" x14ac:dyDescent="0.3">
      <c r="N849" s="15"/>
    </row>
    <row r="850" spans="14:14" ht="13.8" x14ac:dyDescent="0.3">
      <c r="N850" s="15"/>
    </row>
    <row r="851" spans="14:14" ht="13.8" x14ac:dyDescent="0.3">
      <c r="N851" s="15"/>
    </row>
    <row r="852" spans="14:14" ht="13.8" x14ac:dyDescent="0.3">
      <c r="N852" s="15"/>
    </row>
    <row r="853" spans="14:14" ht="13.8" x14ac:dyDescent="0.3">
      <c r="N853" s="15"/>
    </row>
    <row r="854" spans="14:14" ht="13.8" x14ac:dyDescent="0.3">
      <c r="N854" s="15"/>
    </row>
    <row r="855" spans="14:14" ht="13.8" x14ac:dyDescent="0.3">
      <c r="N855" s="15"/>
    </row>
    <row r="856" spans="14:14" ht="13.8" x14ac:dyDescent="0.3">
      <c r="N856" s="15"/>
    </row>
    <row r="857" spans="14:14" ht="13.8" x14ac:dyDescent="0.3">
      <c r="N857" s="15"/>
    </row>
    <row r="858" spans="14:14" ht="13.8" x14ac:dyDescent="0.3">
      <c r="N858" s="15"/>
    </row>
    <row r="859" spans="14:14" ht="13.8" x14ac:dyDescent="0.3">
      <c r="N859" s="15"/>
    </row>
    <row r="860" spans="14:14" ht="13.8" x14ac:dyDescent="0.3">
      <c r="N860" s="15"/>
    </row>
    <row r="861" spans="14:14" ht="13.8" x14ac:dyDescent="0.3">
      <c r="N861" s="15"/>
    </row>
    <row r="862" spans="14:14" ht="13.8" x14ac:dyDescent="0.3">
      <c r="N862" s="15"/>
    </row>
    <row r="863" spans="14:14" ht="13.8" x14ac:dyDescent="0.3">
      <c r="N863" s="15"/>
    </row>
    <row r="864" spans="14:14" ht="13.8" x14ac:dyDescent="0.3">
      <c r="N864" s="15"/>
    </row>
    <row r="865" spans="14:14" ht="13.8" x14ac:dyDescent="0.3">
      <c r="N865" s="15"/>
    </row>
    <row r="866" spans="14:14" ht="13.8" x14ac:dyDescent="0.3">
      <c r="N866" s="15"/>
    </row>
    <row r="867" spans="14:14" ht="13.8" x14ac:dyDescent="0.3">
      <c r="N867" s="15"/>
    </row>
    <row r="868" spans="14:14" ht="13.8" x14ac:dyDescent="0.3">
      <c r="N868" s="15"/>
    </row>
    <row r="869" spans="14:14" ht="13.8" x14ac:dyDescent="0.3">
      <c r="N869" s="15"/>
    </row>
    <row r="870" spans="14:14" ht="13.8" x14ac:dyDescent="0.3">
      <c r="N870" s="15"/>
    </row>
    <row r="871" spans="14:14" ht="13.8" x14ac:dyDescent="0.3">
      <c r="N871" s="15"/>
    </row>
    <row r="872" spans="14:14" ht="13.8" x14ac:dyDescent="0.3">
      <c r="N872" s="15"/>
    </row>
    <row r="873" spans="14:14" ht="13.8" x14ac:dyDescent="0.3">
      <c r="N873" s="15"/>
    </row>
    <row r="874" spans="14:14" ht="13.8" x14ac:dyDescent="0.3">
      <c r="N874" s="15"/>
    </row>
    <row r="875" spans="14:14" ht="13.8" x14ac:dyDescent="0.3">
      <c r="N875" s="15"/>
    </row>
    <row r="876" spans="14:14" ht="13.8" x14ac:dyDescent="0.3">
      <c r="N876" s="15"/>
    </row>
    <row r="877" spans="14:14" ht="13.8" x14ac:dyDescent="0.3">
      <c r="N877" s="15"/>
    </row>
    <row r="878" spans="14:14" ht="13.8" x14ac:dyDescent="0.3">
      <c r="N878" s="15"/>
    </row>
    <row r="879" spans="14:14" ht="13.8" x14ac:dyDescent="0.3">
      <c r="N879" s="15"/>
    </row>
    <row r="880" spans="14:14" ht="13.8" x14ac:dyDescent="0.3">
      <c r="N880" s="15"/>
    </row>
    <row r="881" spans="14:14" ht="13.8" x14ac:dyDescent="0.3">
      <c r="N881" s="15"/>
    </row>
    <row r="882" spans="14:14" ht="13.8" x14ac:dyDescent="0.3">
      <c r="N882" s="15"/>
    </row>
    <row r="883" spans="14:14" ht="13.8" x14ac:dyDescent="0.3">
      <c r="N883" s="15"/>
    </row>
    <row r="884" spans="14:14" ht="13.8" x14ac:dyDescent="0.3">
      <c r="N884" s="15"/>
    </row>
    <row r="885" spans="14:14" ht="13.8" x14ac:dyDescent="0.3">
      <c r="N885" s="15"/>
    </row>
    <row r="886" spans="14:14" ht="13.8" x14ac:dyDescent="0.3">
      <c r="N886" s="15"/>
    </row>
    <row r="887" spans="14:14" ht="13.8" x14ac:dyDescent="0.3">
      <c r="N887" s="15"/>
    </row>
    <row r="888" spans="14:14" ht="13.8" x14ac:dyDescent="0.3">
      <c r="N888" s="15"/>
    </row>
    <row r="889" spans="14:14" ht="13.8" x14ac:dyDescent="0.3">
      <c r="N889" s="15"/>
    </row>
    <row r="890" spans="14:14" ht="13.8" x14ac:dyDescent="0.3">
      <c r="N890" s="15"/>
    </row>
    <row r="891" spans="14:14" ht="13.8" x14ac:dyDescent="0.3">
      <c r="N891" s="15"/>
    </row>
    <row r="892" spans="14:14" ht="13.8" x14ac:dyDescent="0.3">
      <c r="N892" s="15"/>
    </row>
    <row r="893" spans="14:14" ht="13.8" x14ac:dyDescent="0.3">
      <c r="N893" s="15"/>
    </row>
    <row r="894" spans="14:14" ht="13.8" x14ac:dyDescent="0.3">
      <c r="N894" s="15"/>
    </row>
    <row r="895" spans="14:14" ht="13.8" x14ac:dyDescent="0.3">
      <c r="N895" s="15"/>
    </row>
  </sheetData>
  <mergeCells count="21">
    <mergeCell ref="A42:H42"/>
    <mergeCell ref="A43:H43"/>
    <mergeCell ref="A44:H44"/>
    <mergeCell ref="A5:E5"/>
    <mergeCell ref="A6:H6"/>
    <mergeCell ref="A7:H7"/>
    <mergeCell ref="A8:H8"/>
    <mergeCell ref="A21:D21"/>
    <mergeCell ref="A22:H22"/>
    <mergeCell ref="A26:H26"/>
    <mergeCell ref="F5:H5"/>
    <mergeCell ref="A25:D25"/>
    <mergeCell ref="A32:D32"/>
    <mergeCell ref="A33:D33"/>
    <mergeCell ref="A34:H34"/>
    <mergeCell ref="A1:H1"/>
    <mergeCell ref="A2:H2"/>
    <mergeCell ref="A3:E3"/>
    <mergeCell ref="F3:H3"/>
    <mergeCell ref="A4:E4"/>
    <mergeCell ref="F4:H4"/>
  </mergeCells>
  <printOptions horizontalCentered="1"/>
  <pageMargins left="0.25" right="0.25" top="0.75" bottom="0.75" header="0" footer="0"/>
  <pageSetup paperSize="9" fitToHeight="0" pageOrder="overThenDown"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827"/>
  <sheetViews>
    <sheetView workbookViewId="0"/>
  </sheetViews>
  <sheetFormatPr defaultColWidth="12.5546875" defaultRowHeight="15.75" customHeight="1" x14ac:dyDescent="0.25"/>
  <cols>
    <col min="1" max="1" width="5.5546875" customWidth="1"/>
    <col min="2" max="2" width="11.44140625" customWidth="1"/>
    <col min="3" max="3" width="51" customWidth="1"/>
    <col min="4" max="4" width="7.5546875" customWidth="1"/>
    <col min="5" max="5" width="7.109375" customWidth="1"/>
    <col min="6" max="6" width="16.44140625" customWidth="1"/>
    <col min="7" max="7" width="13" customWidth="1"/>
    <col min="8" max="8" width="15.88671875" customWidth="1"/>
    <col min="9" max="9" width="7.88671875" customWidth="1"/>
    <col min="10" max="11" width="12.33203125" customWidth="1"/>
    <col min="12" max="12" width="11.109375" customWidth="1"/>
    <col min="13" max="13" width="12.33203125" customWidth="1"/>
    <col min="14" max="14" width="12.44140625" customWidth="1"/>
    <col min="15" max="16" width="11" customWidth="1"/>
    <col min="17" max="17" width="16.6640625" customWidth="1"/>
    <col min="18" max="26" width="11" customWidth="1"/>
  </cols>
  <sheetData>
    <row r="1" spans="1:26" ht="133.5" customHeight="1" x14ac:dyDescent="0.3">
      <c r="A1" s="94"/>
      <c r="B1" s="95"/>
      <c r="C1" s="95"/>
      <c r="D1" s="95"/>
      <c r="E1" s="95"/>
      <c r="F1" s="95"/>
      <c r="G1" s="95"/>
      <c r="H1" s="95"/>
      <c r="N1" s="15"/>
    </row>
    <row r="2" spans="1:26" ht="65.25" customHeight="1" x14ac:dyDescent="0.25">
      <c r="A2" s="96" t="s">
        <v>94</v>
      </c>
      <c r="B2" s="95"/>
      <c r="C2" s="95"/>
      <c r="D2" s="95"/>
      <c r="E2" s="95"/>
      <c r="F2" s="95"/>
      <c r="G2" s="95"/>
      <c r="H2" s="95"/>
      <c r="I2" s="1"/>
      <c r="J2" s="1"/>
      <c r="K2" s="1"/>
      <c r="L2" s="1"/>
      <c r="M2" s="1"/>
      <c r="N2" s="1"/>
      <c r="O2" s="1"/>
      <c r="P2" s="1"/>
      <c r="Q2" s="1"/>
    </row>
    <row r="3" spans="1:26" ht="13.8" x14ac:dyDescent="0.3">
      <c r="A3" s="97" t="s">
        <v>42</v>
      </c>
      <c r="B3" s="95"/>
      <c r="C3" s="95"/>
      <c r="D3" s="95"/>
      <c r="E3" s="95"/>
      <c r="F3" s="97" t="s">
        <v>1</v>
      </c>
      <c r="G3" s="95"/>
      <c r="H3" s="95"/>
      <c r="I3" s="3"/>
      <c r="J3" s="3"/>
      <c r="K3" s="3"/>
      <c r="L3" s="3"/>
      <c r="M3" s="3"/>
      <c r="N3" s="3"/>
      <c r="O3" s="3"/>
      <c r="P3" s="3"/>
      <c r="Q3" s="3"/>
      <c r="R3" s="4"/>
      <c r="S3" s="4"/>
      <c r="T3" s="4"/>
      <c r="U3" s="4"/>
      <c r="V3" s="4"/>
      <c r="W3" s="4"/>
      <c r="X3" s="4"/>
      <c r="Y3" s="4"/>
      <c r="Z3" s="4"/>
    </row>
    <row r="4" spans="1:26" ht="33.75" customHeight="1" x14ac:dyDescent="0.3">
      <c r="A4" s="97" t="s">
        <v>43</v>
      </c>
      <c r="B4" s="95"/>
      <c r="C4" s="95"/>
      <c r="D4" s="95"/>
      <c r="E4" s="95"/>
      <c r="F4" s="97" t="s">
        <v>3</v>
      </c>
      <c r="G4" s="95"/>
      <c r="H4" s="95"/>
      <c r="I4" s="3"/>
      <c r="J4" s="3"/>
      <c r="K4" s="3"/>
      <c r="L4" s="3"/>
      <c r="M4" s="3"/>
      <c r="N4" s="3"/>
      <c r="O4" s="3"/>
      <c r="P4" s="3"/>
      <c r="Q4" s="3"/>
      <c r="R4" s="4"/>
      <c r="S4" s="4"/>
      <c r="T4" s="4"/>
      <c r="U4" s="4"/>
      <c r="V4" s="4"/>
      <c r="W4" s="4"/>
      <c r="X4" s="4"/>
      <c r="Y4" s="4"/>
      <c r="Z4" s="4"/>
    </row>
    <row r="5" spans="1:26" ht="24.75" customHeight="1" x14ac:dyDescent="0.3">
      <c r="A5" s="97" t="s">
        <v>44</v>
      </c>
      <c r="B5" s="95"/>
      <c r="C5" s="95"/>
      <c r="D5" s="95"/>
      <c r="E5" s="95"/>
      <c r="F5" s="97" t="s">
        <v>4</v>
      </c>
      <c r="G5" s="95"/>
      <c r="H5" s="95"/>
      <c r="I5" s="3"/>
      <c r="J5" s="3"/>
      <c r="K5" s="3"/>
      <c r="L5" s="3"/>
      <c r="M5" s="3"/>
      <c r="N5" s="3"/>
      <c r="O5" s="3"/>
      <c r="P5" s="3"/>
      <c r="Q5" s="3"/>
      <c r="R5" s="4"/>
      <c r="S5" s="4"/>
      <c r="T5" s="4"/>
      <c r="U5" s="4"/>
      <c r="V5" s="4"/>
      <c r="W5" s="4"/>
      <c r="X5" s="4"/>
      <c r="Y5" s="4"/>
      <c r="Z5" s="4"/>
    </row>
    <row r="6" spans="1:26" ht="24.75" customHeight="1" x14ac:dyDescent="0.3">
      <c r="A6" s="100" t="s">
        <v>45</v>
      </c>
      <c r="B6" s="95"/>
      <c r="C6" s="95"/>
      <c r="D6" s="95"/>
      <c r="E6" s="95"/>
      <c r="F6" s="95"/>
      <c r="G6" s="95"/>
      <c r="H6" s="95"/>
      <c r="I6" s="3"/>
      <c r="J6" s="3"/>
      <c r="K6" s="3"/>
      <c r="L6" s="3"/>
      <c r="M6" s="3"/>
      <c r="N6" s="3"/>
      <c r="O6" s="3"/>
      <c r="P6" s="3"/>
      <c r="Q6" s="3"/>
      <c r="R6" s="4"/>
      <c r="S6" s="4"/>
      <c r="T6" s="4"/>
      <c r="U6" s="4"/>
      <c r="V6" s="4"/>
      <c r="W6" s="4"/>
      <c r="X6" s="4"/>
      <c r="Y6" s="4"/>
      <c r="Z6" s="4"/>
    </row>
    <row r="7" spans="1:26" ht="24.75" customHeight="1" x14ac:dyDescent="0.3">
      <c r="A7" s="97"/>
      <c r="B7" s="95"/>
      <c r="C7" s="95"/>
      <c r="D7" s="95"/>
      <c r="E7" s="95"/>
      <c r="F7" s="95"/>
      <c r="G7" s="95"/>
      <c r="H7" s="95"/>
      <c r="I7" s="3"/>
      <c r="J7" s="3"/>
      <c r="K7" s="3"/>
      <c r="L7" s="3"/>
      <c r="M7" s="3"/>
      <c r="N7" s="3"/>
      <c r="R7" s="4"/>
      <c r="S7" s="4"/>
      <c r="T7" s="4"/>
      <c r="U7" s="4"/>
      <c r="V7" s="4"/>
      <c r="W7" s="4"/>
      <c r="X7" s="4"/>
      <c r="Y7" s="4"/>
      <c r="Z7" s="4"/>
    </row>
    <row r="8" spans="1:26" ht="24" customHeight="1" x14ac:dyDescent="0.3">
      <c r="A8" s="101" t="s">
        <v>46</v>
      </c>
      <c r="B8" s="102"/>
      <c r="C8" s="102"/>
      <c r="D8" s="102"/>
      <c r="E8" s="102"/>
      <c r="F8" s="102"/>
      <c r="G8" s="102"/>
      <c r="H8" s="103"/>
      <c r="I8" s="10"/>
      <c r="J8" s="9"/>
      <c r="K8" s="9"/>
      <c r="L8" s="9"/>
      <c r="M8" s="9"/>
      <c r="N8" s="16"/>
      <c r="O8" s="17" t="s">
        <v>47</v>
      </c>
      <c r="P8" s="18">
        <v>0</v>
      </c>
      <c r="Q8" s="3"/>
      <c r="R8" s="10"/>
      <c r="S8" s="10"/>
      <c r="T8" s="10"/>
      <c r="U8" s="10"/>
      <c r="V8" s="10"/>
      <c r="W8" s="10"/>
      <c r="X8" s="10"/>
      <c r="Y8" s="10"/>
      <c r="Z8" s="10"/>
    </row>
    <row r="9" spans="1:26" ht="36" customHeight="1" x14ac:dyDescent="0.3">
      <c r="A9" s="19" t="s">
        <v>5</v>
      </c>
      <c r="B9" s="19" t="s">
        <v>48</v>
      </c>
      <c r="C9" s="19" t="s">
        <v>49</v>
      </c>
      <c r="D9" s="19" t="s">
        <v>50</v>
      </c>
      <c r="E9" s="19" t="s">
        <v>6</v>
      </c>
      <c r="F9" s="19" t="s">
        <v>7</v>
      </c>
      <c r="G9" s="19" t="s">
        <v>51</v>
      </c>
      <c r="H9" s="19" t="s">
        <v>52</v>
      </c>
      <c r="I9" s="20"/>
      <c r="J9" s="19" t="s">
        <v>53</v>
      </c>
      <c r="K9" s="19" t="s">
        <v>51</v>
      </c>
      <c r="L9" s="19" t="s">
        <v>54</v>
      </c>
      <c r="M9" s="19" t="s">
        <v>55</v>
      </c>
      <c r="N9" s="21"/>
      <c r="O9" s="17" t="s">
        <v>56</v>
      </c>
      <c r="P9" s="22">
        <v>300000</v>
      </c>
      <c r="Q9" s="23"/>
      <c r="R9" s="20"/>
      <c r="S9" s="20"/>
      <c r="T9" s="20"/>
      <c r="U9" s="20"/>
      <c r="V9" s="20"/>
      <c r="W9" s="20"/>
      <c r="X9" s="20"/>
      <c r="Y9" s="20"/>
      <c r="Z9" s="20"/>
    </row>
    <row r="10" spans="1:26" ht="31.2" x14ac:dyDescent="0.3">
      <c r="A10" s="7">
        <v>1</v>
      </c>
      <c r="B10" s="24" t="s">
        <v>8</v>
      </c>
      <c r="C10" s="25" t="s">
        <v>95</v>
      </c>
      <c r="D10" s="7" t="s">
        <v>9</v>
      </c>
      <c r="E10" s="13">
        <v>1</v>
      </c>
      <c r="F10" s="13">
        <v>3050000</v>
      </c>
      <c r="G10" s="13">
        <f t="shared" ref="G10:G20" si="0">E10*F10</f>
        <v>3050000</v>
      </c>
      <c r="H10" s="26" t="s">
        <v>10</v>
      </c>
      <c r="I10" s="10"/>
      <c r="J10" s="9">
        <v>2930000</v>
      </c>
      <c r="K10" s="9">
        <f t="shared" ref="K10:K20" si="1">J10*E10</f>
        <v>2930000</v>
      </c>
      <c r="L10" s="9">
        <f t="shared" ref="L10:M10" si="2">F10-J10</f>
        <v>120000</v>
      </c>
      <c r="M10" s="9">
        <f t="shared" si="2"/>
        <v>120000</v>
      </c>
      <c r="N10" s="16">
        <f t="shared" ref="N10:N21" si="3">M10/G10</f>
        <v>3.9344262295081971E-2</v>
      </c>
      <c r="O10" s="17" t="s">
        <v>58</v>
      </c>
      <c r="P10" s="22">
        <f t="shared" ref="P10:P11" si="4">SUM(P8:P9)</f>
        <v>300000</v>
      </c>
      <c r="Q10" s="27">
        <f>P10/G21</f>
        <v>3.2258064516129031E-2</v>
      </c>
      <c r="R10" s="10"/>
      <c r="S10" s="10"/>
      <c r="T10" s="10"/>
      <c r="U10" s="10"/>
      <c r="V10" s="10"/>
      <c r="W10" s="10"/>
      <c r="X10" s="10"/>
      <c r="Y10" s="10"/>
      <c r="Z10" s="10"/>
    </row>
    <row r="11" spans="1:26" ht="31.2" x14ac:dyDescent="0.3">
      <c r="A11" s="7">
        <f t="shared" ref="A11:A15" si="5">A10+1</f>
        <v>2</v>
      </c>
      <c r="B11" s="24" t="s">
        <v>59</v>
      </c>
      <c r="C11" s="25" t="s">
        <v>60</v>
      </c>
      <c r="D11" s="7" t="s">
        <v>9</v>
      </c>
      <c r="E11" s="13">
        <v>1</v>
      </c>
      <c r="F11" s="13">
        <v>1590000</v>
      </c>
      <c r="G11" s="13">
        <f t="shared" si="0"/>
        <v>1590000</v>
      </c>
      <c r="H11" s="26" t="s">
        <v>10</v>
      </c>
      <c r="I11" s="10"/>
      <c r="J11" s="9">
        <v>1520000</v>
      </c>
      <c r="K11" s="9">
        <f t="shared" si="1"/>
        <v>1520000</v>
      </c>
      <c r="L11" s="9">
        <f t="shared" ref="L11:M11" si="6">F11-J11</f>
        <v>70000</v>
      </c>
      <c r="M11" s="9">
        <f t="shared" si="6"/>
        <v>70000</v>
      </c>
      <c r="N11" s="16">
        <f t="shared" si="3"/>
        <v>4.40251572327044E-2</v>
      </c>
      <c r="O11" s="17" t="s">
        <v>58</v>
      </c>
      <c r="P11" s="22">
        <f t="shared" si="4"/>
        <v>600000</v>
      </c>
      <c r="Q11" s="27" t="e">
        <f>P11/#REF!</f>
        <v>#REF!</v>
      </c>
      <c r="R11" s="10"/>
      <c r="S11" s="10"/>
      <c r="T11" s="10"/>
      <c r="U11" s="10"/>
      <c r="V11" s="10"/>
      <c r="W11" s="10"/>
      <c r="X11" s="10"/>
      <c r="Y11" s="10"/>
      <c r="Z11" s="10"/>
    </row>
    <row r="12" spans="1:26" ht="31.2" x14ac:dyDescent="0.3">
      <c r="A12" s="7">
        <f t="shared" si="5"/>
        <v>3</v>
      </c>
      <c r="B12" s="24" t="s">
        <v>13</v>
      </c>
      <c r="C12" s="25" t="s">
        <v>96</v>
      </c>
      <c r="D12" s="7" t="s">
        <v>9</v>
      </c>
      <c r="E12" s="13">
        <v>1</v>
      </c>
      <c r="F12" s="13">
        <v>660000</v>
      </c>
      <c r="G12" s="13">
        <f t="shared" si="0"/>
        <v>660000</v>
      </c>
      <c r="H12" s="26" t="s">
        <v>10</v>
      </c>
      <c r="I12" s="10"/>
      <c r="J12" s="9">
        <v>570000</v>
      </c>
      <c r="K12" s="9">
        <f t="shared" si="1"/>
        <v>570000</v>
      </c>
      <c r="L12" s="9">
        <f t="shared" ref="L12:M12" si="7">F12-J12</f>
        <v>90000</v>
      </c>
      <c r="M12" s="9">
        <f t="shared" si="7"/>
        <v>90000</v>
      </c>
      <c r="N12" s="16">
        <f t="shared" si="3"/>
        <v>0.13636363636363635</v>
      </c>
      <c r="O12" s="17" t="s">
        <v>62</v>
      </c>
      <c r="P12" s="22">
        <f>M21-P10</f>
        <v>215000</v>
      </c>
      <c r="Q12" s="27">
        <f>P12/G21</f>
        <v>2.3118279569892472E-2</v>
      </c>
      <c r="R12" s="10"/>
      <c r="S12" s="10"/>
      <c r="T12" s="10"/>
      <c r="U12" s="10"/>
      <c r="V12" s="10"/>
      <c r="W12" s="10"/>
      <c r="X12" s="10"/>
      <c r="Y12" s="10"/>
      <c r="Z12" s="10"/>
    </row>
    <row r="13" spans="1:26" ht="15.6" x14ac:dyDescent="0.3">
      <c r="A13" s="7">
        <f t="shared" si="5"/>
        <v>4</v>
      </c>
      <c r="B13" s="24" t="s">
        <v>63</v>
      </c>
      <c r="C13" s="25" t="s">
        <v>16</v>
      </c>
      <c r="D13" s="7" t="s">
        <v>9</v>
      </c>
      <c r="E13" s="13">
        <v>1</v>
      </c>
      <c r="F13" s="13">
        <v>490000</v>
      </c>
      <c r="G13" s="13">
        <f t="shared" si="0"/>
        <v>490000</v>
      </c>
      <c r="H13" s="26" t="s">
        <v>10</v>
      </c>
      <c r="I13" s="10"/>
      <c r="J13" s="9">
        <v>440000</v>
      </c>
      <c r="K13" s="9">
        <f t="shared" si="1"/>
        <v>440000</v>
      </c>
      <c r="L13" s="9">
        <f t="shared" ref="L13:M13" si="8">F13-J13</f>
        <v>50000</v>
      </c>
      <c r="M13" s="9">
        <f t="shared" si="8"/>
        <v>50000</v>
      </c>
      <c r="N13" s="16">
        <f t="shared" si="3"/>
        <v>0.10204081632653061</v>
      </c>
      <c r="O13" s="10"/>
      <c r="P13" s="10"/>
      <c r="Q13" s="10"/>
      <c r="R13" s="10"/>
      <c r="S13" s="10"/>
      <c r="T13" s="10"/>
      <c r="U13" s="10"/>
      <c r="V13" s="10"/>
      <c r="W13" s="10"/>
      <c r="X13" s="10"/>
      <c r="Y13" s="10"/>
      <c r="Z13" s="10"/>
    </row>
    <row r="14" spans="1:26" ht="31.2" x14ac:dyDescent="0.3">
      <c r="A14" s="7">
        <f t="shared" si="5"/>
        <v>5</v>
      </c>
      <c r="B14" s="24" t="s">
        <v>65</v>
      </c>
      <c r="C14" s="25" t="s">
        <v>66</v>
      </c>
      <c r="D14" s="7" t="s">
        <v>9</v>
      </c>
      <c r="E14" s="13">
        <v>1</v>
      </c>
      <c r="F14" s="13">
        <v>1300000</v>
      </c>
      <c r="G14" s="13">
        <f t="shared" si="0"/>
        <v>1300000</v>
      </c>
      <c r="H14" s="26" t="s">
        <v>10</v>
      </c>
      <c r="I14" s="10"/>
      <c r="J14" s="9">
        <v>1190000</v>
      </c>
      <c r="K14" s="9">
        <f t="shared" si="1"/>
        <v>1190000</v>
      </c>
      <c r="L14" s="9">
        <f t="shared" ref="L14:M14" si="9">F14-J14</f>
        <v>110000</v>
      </c>
      <c r="M14" s="9">
        <f t="shared" si="9"/>
        <v>110000</v>
      </c>
      <c r="N14" s="16">
        <f t="shared" si="3"/>
        <v>8.461538461538462E-2</v>
      </c>
      <c r="O14" s="10"/>
      <c r="P14" s="10"/>
      <c r="Q14" s="10"/>
      <c r="R14" s="10"/>
      <c r="S14" s="10"/>
      <c r="T14" s="10"/>
      <c r="U14" s="10"/>
      <c r="V14" s="10"/>
      <c r="W14" s="10"/>
      <c r="X14" s="10"/>
      <c r="Y14" s="10"/>
      <c r="Z14" s="10"/>
    </row>
    <row r="15" spans="1:26" ht="31.2" x14ac:dyDescent="0.3">
      <c r="A15" s="7">
        <f t="shared" si="5"/>
        <v>6</v>
      </c>
      <c r="B15" s="24" t="s">
        <v>67</v>
      </c>
      <c r="C15" s="25" t="s">
        <v>68</v>
      </c>
      <c r="D15" s="7" t="s">
        <v>9</v>
      </c>
      <c r="E15" s="13">
        <v>1</v>
      </c>
      <c r="F15" s="13">
        <v>460000</v>
      </c>
      <c r="G15" s="13">
        <f t="shared" si="0"/>
        <v>460000</v>
      </c>
      <c r="H15" s="26" t="s">
        <v>10</v>
      </c>
      <c r="I15" s="10"/>
      <c r="J15" s="9">
        <v>410000</v>
      </c>
      <c r="K15" s="9">
        <f t="shared" si="1"/>
        <v>410000</v>
      </c>
      <c r="L15" s="9">
        <f t="shared" ref="L15:M15" si="10">F15-J15</f>
        <v>50000</v>
      </c>
      <c r="M15" s="9">
        <f t="shared" si="10"/>
        <v>50000</v>
      </c>
      <c r="N15" s="16">
        <f t="shared" si="3"/>
        <v>0.10869565217391304</v>
      </c>
      <c r="O15" s="10"/>
      <c r="P15" s="10"/>
      <c r="Q15" s="10"/>
      <c r="R15" s="10"/>
      <c r="S15" s="10"/>
      <c r="T15" s="10"/>
      <c r="U15" s="10"/>
      <c r="V15" s="10"/>
      <c r="W15" s="10"/>
      <c r="X15" s="10"/>
      <c r="Y15" s="10"/>
      <c r="Z15" s="10"/>
    </row>
    <row r="16" spans="1:26" ht="15.6" x14ac:dyDescent="0.3">
      <c r="A16" s="7">
        <f>A17+1</f>
        <v>8</v>
      </c>
      <c r="B16" s="24" t="s">
        <v>69</v>
      </c>
      <c r="C16" s="25" t="s">
        <v>70</v>
      </c>
      <c r="D16" s="7" t="s">
        <v>9</v>
      </c>
      <c r="E16" s="13">
        <v>1</v>
      </c>
      <c r="F16" s="13">
        <v>230000</v>
      </c>
      <c r="G16" s="13">
        <f t="shared" si="0"/>
        <v>230000</v>
      </c>
      <c r="H16" s="26" t="s">
        <v>10</v>
      </c>
      <c r="I16" s="10"/>
      <c r="J16" s="9">
        <v>205000</v>
      </c>
      <c r="K16" s="9">
        <f t="shared" si="1"/>
        <v>205000</v>
      </c>
      <c r="L16" s="9">
        <f t="shared" ref="L16:M16" si="11">F16-J16</f>
        <v>25000</v>
      </c>
      <c r="M16" s="9">
        <f t="shared" si="11"/>
        <v>25000</v>
      </c>
      <c r="N16" s="16">
        <f t="shared" si="3"/>
        <v>0.10869565217391304</v>
      </c>
      <c r="O16" s="10"/>
      <c r="P16" s="10"/>
      <c r="Q16" s="10"/>
      <c r="R16" s="10"/>
      <c r="S16" s="10"/>
      <c r="T16" s="10"/>
      <c r="U16" s="10"/>
      <c r="V16" s="10"/>
      <c r="W16" s="10"/>
      <c r="X16" s="10"/>
      <c r="Y16" s="10"/>
      <c r="Z16" s="10"/>
    </row>
    <row r="17" spans="1:26" ht="31.2" x14ac:dyDescent="0.3">
      <c r="A17" s="7">
        <f>A15+1</f>
        <v>7</v>
      </c>
      <c r="B17" s="24" t="s">
        <v>71</v>
      </c>
      <c r="C17" s="25" t="s">
        <v>72</v>
      </c>
      <c r="D17" s="7" t="s">
        <v>9</v>
      </c>
      <c r="E17" s="13">
        <v>1</v>
      </c>
      <c r="F17" s="13">
        <v>1350000</v>
      </c>
      <c r="G17" s="13">
        <f t="shared" si="0"/>
        <v>1350000</v>
      </c>
      <c r="H17" s="26" t="s">
        <v>73</v>
      </c>
      <c r="I17" s="10"/>
      <c r="J17" s="9">
        <v>1250000</v>
      </c>
      <c r="K17" s="9">
        <f t="shared" si="1"/>
        <v>1250000</v>
      </c>
      <c r="L17" s="9">
        <f t="shared" ref="L17:M17" si="12">F17-J17</f>
        <v>100000</v>
      </c>
      <c r="M17" s="9">
        <f t="shared" si="12"/>
        <v>100000</v>
      </c>
      <c r="N17" s="16">
        <f t="shared" si="3"/>
        <v>7.407407407407407E-2</v>
      </c>
      <c r="O17" s="10"/>
      <c r="P17" s="10"/>
      <c r="Q17" s="10"/>
      <c r="R17" s="10"/>
      <c r="S17" s="10"/>
      <c r="T17" s="10"/>
      <c r="U17" s="10"/>
      <c r="V17" s="10"/>
      <c r="W17" s="10"/>
      <c r="X17" s="10"/>
      <c r="Y17" s="10"/>
      <c r="Z17" s="10"/>
    </row>
    <row r="18" spans="1:26" ht="31.2" x14ac:dyDescent="0.3">
      <c r="A18" s="7">
        <f t="shared" ref="A18:A20" si="13">A17+1</f>
        <v>8</v>
      </c>
      <c r="B18" s="24" t="s">
        <v>74</v>
      </c>
      <c r="C18" s="25" t="s">
        <v>75</v>
      </c>
      <c r="D18" s="7" t="s">
        <v>9</v>
      </c>
      <c r="E18" s="13">
        <v>1</v>
      </c>
      <c r="F18" s="13">
        <v>95000</v>
      </c>
      <c r="G18" s="13">
        <f t="shared" si="0"/>
        <v>95000</v>
      </c>
      <c r="H18" s="26" t="s">
        <v>10</v>
      </c>
      <c r="I18" s="10"/>
      <c r="J18" s="9">
        <v>85000</v>
      </c>
      <c r="K18" s="9">
        <f t="shared" si="1"/>
        <v>85000</v>
      </c>
      <c r="L18" s="9">
        <f t="shared" ref="L18:M18" si="14">F18-J18</f>
        <v>10000</v>
      </c>
      <c r="M18" s="9">
        <f t="shared" si="14"/>
        <v>10000</v>
      </c>
      <c r="N18" s="16">
        <f t="shared" si="3"/>
        <v>0.10526315789473684</v>
      </c>
      <c r="O18" s="10"/>
      <c r="P18" s="10"/>
      <c r="Q18" s="10"/>
      <c r="R18" s="10"/>
      <c r="S18" s="10"/>
      <c r="T18" s="10"/>
      <c r="U18" s="10"/>
      <c r="V18" s="10"/>
      <c r="W18" s="10"/>
      <c r="X18" s="10"/>
      <c r="Y18" s="10"/>
      <c r="Z18" s="10"/>
    </row>
    <row r="19" spans="1:26" ht="15.6" x14ac:dyDescent="0.3">
      <c r="A19" s="7">
        <f t="shared" si="13"/>
        <v>9</v>
      </c>
      <c r="B19" s="24" t="s">
        <v>76</v>
      </c>
      <c r="C19" s="25" t="s">
        <v>77</v>
      </c>
      <c r="D19" s="7" t="s">
        <v>9</v>
      </c>
      <c r="E19" s="13">
        <v>1</v>
      </c>
      <c r="F19" s="13">
        <v>60000</v>
      </c>
      <c r="G19" s="13">
        <f t="shared" si="0"/>
        <v>60000</v>
      </c>
      <c r="H19" s="26" t="s">
        <v>10</v>
      </c>
      <c r="I19" s="10"/>
      <c r="J19" s="9">
        <v>50000</v>
      </c>
      <c r="K19" s="9">
        <f t="shared" si="1"/>
        <v>50000</v>
      </c>
      <c r="L19" s="9">
        <f t="shared" ref="L19:M19" si="15">F19-J19</f>
        <v>10000</v>
      </c>
      <c r="M19" s="9">
        <f t="shared" si="15"/>
        <v>10000</v>
      </c>
      <c r="N19" s="16">
        <f t="shared" si="3"/>
        <v>0.16666666666666666</v>
      </c>
      <c r="O19" s="10"/>
      <c r="P19" s="10"/>
      <c r="Q19" s="10"/>
      <c r="R19" s="10"/>
      <c r="S19" s="10"/>
      <c r="T19" s="10"/>
      <c r="U19" s="10"/>
      <c r="V19" s="10"/>
      <c r="W19" s="10"/>
      <c r="X19" s="10"/>
      <c r="Y19" s="10"/>
      <c r="Z19" s="10"/>
    </row>
    <row r="20" spans="1:26" ht="15.6" x14ac:dyDescent="0.3">
      <c r="A20" s="7">
        <f t="shared" si="13"/>
        <v>10</v>
      </c>
      <c r="B20" s="24" t="s">
        <v>24</v>
      </c>
      <c r="C20" s="25" t="s">
        <v>78</v>
      </c>
      <c r="D20" s="7" t="s">
        <v>9</v>
      </c>
      <c r="E20" s="13">
        <v>1</v>
      </c>
      <c r="F20" s="13">
        <v>15000</v>
      </c>
      <c r="G20" s="13">
        <f t="shared" si="0"/>
        <v>15000</v>
      </c>
      <c r="H20" s="26" t="s">
        <v>20</v>
      </c>
      <c r="I20" s="10"/>
      <c r="J20" s="9">
        <v>13000</v>
      </c>
      <c r="K20" s="9">
        <f t="shared" si="1"/>
        <v>13000</v>
      </c>
      <c r="L20" s="9">
        <f t="shared" ref="L20:M20" si="16">F20-J20</f>
        <v>2000</v>
      </c>
      <c r="M20" s="9">
        <f t="shared" si="16"/>
        <v>2000</v>
      </c>
      <c r="N20" s="16">
        <f t="shared" si="3"/>
        <v>0.13333333333333333</v>
      </c>
      <c r="O20" s="10"/>
      <c r="P20" s="10"/>
      <c r="Q20" s="10"/>
      <c r="R20" s="10"/>
      <c r="S20" s="10"/>
      <c r="T20" s="10"/>
      <c r="U20" s="10"/>
      <c r="V20" s="10"/>
      <c r="W20" s="10"/>
      <c r="X20" s="10"/>
      <c r="Y20" s="10"/>
      <c r="Z20" s="10"/>
    </row>
    <row r="21" spans="1:26" ht="24.75" customHeight="1" x14ac:dyDescent="0.3">
      <c r="A21" s="104" t="s">
        <v>27</v>
      </c>
      <c r="B21" s="102"/>
      <c r="C21" s="102"/>
      <c r="D21" s="102"/>
      <c r="E21" s="103"/>
      <c r="F21" s="19"/>
      <c r="G21" s="28">
        <f>SUM(G10:G20)</f>
        <v>9300000</v>
      </c>
      <c r="H21" s="19"/>
      <c r="I21" s="20"/>
      <c r="J21" s="21">
        <f t="shared" ref="J21:M21" si="17">SUM(J10:J16)</f>
        <v>7265000</v>
      </c>
      <c r="K21" s="21">
        <f t="shared" si="17"/>
        <v>7265000</v>
      </c>
      <c r="L21" s="21">
        <f t="shared" si="17"/>
        <v>515000</v>
      </c>
      <c r="M21" s="21">
        <f t="shared" si="17"/>
        <v>515000</v>
      </c>
      <c r="N21" s="29">
        <f t="shared" si="3"/>
        <v>5.5376344086021503E-2</v>
      </c>
      <c r="O21" s="20"/>
      <c r="P21" s="20"/>
      <c r="Q21" s="20"/>
      <c r="R21" s="20"/>
      <c r="S21" s="20"/>
      <c r="T21" s="20"/>
      <c r="U21" s="20"/>
      <c r="V21" s="20"/>
      <c r="W21" s="20"/>
      <c r="X21" s="20"/>
      <c r="Y21" s="20"/>
      <c r="Z21" s="20"/>
    </row>
    <row r="22" spans="1:26" ht="16.8" x14ac:dyDescent="0.3">
      <c r="A22" s="1"/>
      <c r="B22" s="1"/>
      <c r="C22" s="1"/>
      <c r="D22" s="1"/>
      <c r="E22" s="1"/>
      <c r="F22" s="1"/>
      <c r="G22" s="1"/>
      <c r="H22" s="1"/>
      <c r="I22" s="10"/>
      <c r="J22" s="9"/>
      <c r="K22" s="9"/>
      <c r="L22" s="9"/>
      <c r="M22" s="9"/>
      <c r="N22" s="16"/>
      <c r="O22" s="17"/>
      <c r="P22" s="18"/>
      <c r="Q22" s="3"/>
      <c r="R22" s="10"/>
      <c r="S22" s="10"/>
      <c r="T22" s="10"/>
      <c r="U22" s="10"/>
      <c r="V22" s="10"/>
      <c r="W22" s="10"/>
      <c r="X22" s="10"/>
      <c r="Y22" s="10"/>
      <c r="Z22" s="10"/>
    </row>
    <row r="23" spans="1:26" ht="13.8" x14ac:dyDescent="0.25">
      <c r="A23" s="105"/>
      <c r="B23" s="95"/>
      <c r="C23" s="95"/>
      <c r="D23" s="95"/>
      <c r="E23" s="95"/>
      <c r="F23" s="95"/>
      <c r="G23" s="95"/>
      <c r="H23" s="95"/>
      <c r="I23" s="1"/>
      <c r="J23" s="14"/>
      <c r="K23" s="14"/>
      <c r="L23" s="14"/>
      <c r="M23" s="14"/>
      <c r="N23" s="14"/>
      <c r="O23" s="1"/>
      <c r="P23" s="1"/>
      <c r="Q23" s="1"/>
    </row>
    <row r="24" spans="1:26" ht="13.8" x14ac:dyDescent="0.25">
      <c r="A24" s="95"/>
      <c r="B24" s="95"/>
      <c r="C24" s="95"/>
      <c r="D24" s="95"/>
      <c r="E24" s="95"/>
      <c r="F24" s="95"/>
      <c r="G24" s="95"/>
      <c r="H24" s="95"/>
      <c r="I24" s="1"/>
      <c r="J24" s="14"/>
      <c r="K24" s="14"/>
      <c r="L24" s="14"/>
      <c r="M24" s="14"/>
      <c r="N24" s="14"/>
      <c r="O24" s="1"/>
      <c r="P24" s="1"/>
      <c r="Q24" s="1"/>
    </row>
    <row r="25" spans="1:26" ht="13.8" x14ac:dyDescent="0.25">
      <c r="A25" s="106" t="s">
        <v>92</v>
      </c>
      <c r="B25" s="95"/>
      <c r="C25" s="95"/>
      <c r="D25" s="95"/>
      <c r="E25" s="95"/>
      <c r="F25" s="95"/>
      <c r="G25" s="95"/>
      <c r="H25" s="95"/>
      <c r="I25" s="1"/>
      <c r="J25" s="14"/>
      <c r="K25" s="14"/>
      <c r="L25" s="14"/>
      <c r="M25" s="14"/>
      <c r="N25" s="14"/>
      <c r="O25" s="1"/>
      <c r="P25" s="1"/>
      <c r="Q25" s="1"/>
    </row>
    <row r="26" spans="1:26" ht="13.8" x14ac:dyDescent="0.25">
      <c r="A26" s="95"/>
      <c r="B26" s="95"/>
      <c r="C26" s="95"/>
      <c r="D26" s="95"/>
      <c r="E26" s="95"/>
      <c r="F26" s="95"/>
      <c r="G26" s="95"/>
      <c r="H26" s="95"/>
      <c r="I26" s="1"/>
      <c r="J26" s="14"/>
      <c r="K26" s="14"/>
      <c r="L26" s="14"/>
      <c r="M26" s="14"/>
      <c r="N26" s="14"/>
      <c r="O26" s="1"/>
      <c r="P26" s="1"/>
      <c r="Q26" s="1"/>
    </row>
    <row r="27" spans="1:26" ht="13.8" x14ac:dyDescent="0.25">
      <c r="A27" s="95"/>
      <c r="B27" s="95"/>
      <c r="C27" s="95"/>
      <c r="D27" s="95"/>
      <c r="E27" s="95"/>
      <c r="F27" s="95"/>
      <c r="G27" s="95"/>
      <c r="H27" s="95"/>
      <c r="I27" s="1"/>
      <c r="J27" s="14"/>
      <c r="K27" s="14"/>
      <c r="L27" s="14"/>
      <c r="M27" s="14"/>
      <c r="N27" s="14"/>
      <c r="O27" s="1"/>
      <c r="P27" s="1"/>
      <c r="Q27" s="1"/>
    </row>
    <row r="28" spans="1:26" ht="13.8" x14ac:dyDescent="0.25">
      <c r="A28" s="95"/>
      <c r="B28" s="95"/>
      <c r="C28" s="95"/>
      <c r="D28" s="95"/>
      <c r="E28" s="95"/>
      <c r="F28" s="95"/>
      <c r="G28" s="95"/>
      <c r="H28" s="95"/>
      <c r="I28" s="1"/>
      <c r="J28" s="14"/>
      <c r="K28" s="14"/>
      <c r="L28" s="14"/>
      <c r="M28" s="14"/>
      <c r="N28" s="14"/>
      <c r="O28" s="1"/>
      <c r="P28" s="1"/>
      <c r="Q28" s="1"/>
    </row>
    <row r="29" spans="1:26" ht="13.8" x14ac:dyDescent="0.25">
      <c r="A29" s="95"/>
      <c r="B29" s="95"/>
      <c r="C29" s="95"/>
      <c r="D29" s="95"/>
      <c r="E29" s="95"/>
      <c r="F29" s="95"/>
      <c r="G29" s="95"/>
      <c r="H29" s="95"/>
      <c r="I29" s="1"/>
      <c r="J29" s="14"/>
      <c r="K29" s="14"/>
      <c r="O29" s="14"/>
      <c r="P29" s="14"/>
      <c r="Q29" s="14"/>
      <c r="R29" s="14"/>
      <c r="S29" s="1"/>
      <c r="T29" s="1"/>
      <c r="U29" s="1"/>
    </row>
    <row r="30" spans="1:26" ht="13.8" x14ac:dyDescent="0.25">
      <c r="A30" s="95"/>
      <c r="B30" s="95"/>
      <c r="C30" s="95"/>
      <c r="D30" s="95"/>
      <c r="E30" s="95"/>
      <c r="F30" s="95"/>
      <c r="G30" s="95"/>
      <c r="H30" s="95"/>
      <c r="I30" s="1"/>
      <c r="J30" s="14"/>
      <c r="K30" s="14"/>
      <c r="O30" s="14"/>
      <c r="P30" s="14"/>
      <c r="Q30" s="14"/>
      <c r="R30" s="14"/>
      <c r="S30" s="1"/>
      <c r="T30" s="1"/>
      <c r="U30" s="1"/>
    </row>
    <row r="31" spans="1:26" ht="15.6" x14ac:dyDescent="0.25">
      <c r="A31" s="2"/>
      <c r="B31" s="2"/>
      <c r="C31" s="2"/>
      <c r="D31" s="2"/>
      <c r="E31" s="2"/>
      <c r="F31" s="2"/>
      <c r="G31" s="2"/>
      <c r="H31" s="2"/>
      <c r="I31" s="1"/>
      <c r="J31" s="14"/>
      <c r="K31" s="14"/>
      <c r="O31" s="14"/>
      <c r="P31" s="14"/>
      <c r="Q31" s="14"/>
      <c r="R31" s="14"/>
      <c r="S31" s="1"/>
      <c r="T31" s="1"/>
      <c r="U31" s="1"/>
    </row>
    <row r="32" spans="1:26" ht="15.6" x14ac:dyDescent="0.25">
      <c r="A32" s="98" t="s">
        <v>39</v>
      </c>
      <c r="B32" s="95"/>
      <c r="C32" s="95"/>
      <c r="D32" s="95"/>
      <c r="E32" s="95"/>
      <c r="F32" s="95"/>
      <c r="G32" s="95"/>
      <c r="H32" s="2"/>
      <c r="I32" s="1"/>
      <c r="J32" s="14"/>
      <c r="K32" s="14"/>
      <c r="O32" s="14"/>
      <c r="P32" s="14"/>
      <c r="Q32" s="14"/>
      <c r="R32" s="14"/>
      <c r="S32" s="1"/>
      <c r="T32" s="1"/>
      <c r="U32" s="1"/>
    </row>
    <row r="33" spans="1:21" ht="15.6" x14ac:dyDescent="0.25">
      <c r="A33" s="98" t="s">
        <v>40</v>
      </c>
      <c r="B33" s="95"/>
      <c r="C33" s="95"/>
      <c r="D33" s="95"/>
      <c r="E33" s="95"/>
      <c r="F33" s="95"/>
      <c r="G33" s="95"/>
      <c r="H33" s="2"/>
      <c r="I33" s="1"/>
      <c r="J33" s="14"/>
      <c r="K33" s="14"/>
      <c r="O33" s="14"/>
      <c r="P33" s="14"/>
      <c r="Q33" s="14"/>
      <c r="R33" s="14"/>
      <c r="S33" s="1"/>
      <c r="T33" s="1"/>
      <c r="U33" s="1"/>
    </row>
    <row r="34" spans="1:21" ht="13.8" x14ac:dyDescent="0.25">
      <c r="A34" s="99" t="s">
        <v>97</v>
      </c>
      <c r="B34" s="95"/>
      <c r="C34" s="95"/>
      <c r="D34" s="95"/>
      <c r="E34" s="95"/>
      <c r="F34" s="95"/>
      <c r="G34" s="95"/>
      <c r="H34" s="95"/>
      <c r="I34" s="1"/>
      <c r="J34" s="14"/>
      <c r="K34" s="14"/>
      <c r="O34" s="14"/>
      <c r="P34" s="14"/>
      <c r="Q34" s="14"/>
      <c r="R34" s="14"/>
      <c r="S34" s="1"/>
      <c r="T34" s="1"/>
      <c r="U34" s="1"/>
    </row>
    <row r="35" spans="1:21" ht="13.8" x14ac:dyDescent="0.25">
      <c r="A35" s="14"/>
      <c r="B35" s="14"/>
      <c r="C35" s="14"/>
      <c r="D35" s="14"/>
      <c r="E35" s="14"/>
      <c r="F35" s="14"/>
      <c r="G35" s="14"/>
      <c r="H35" s="14"/>
      <c r="I35" s="1"/>
      <c r="J35" s="14"/>
      <c r="K35" s="14"/>
      <c r="L35" s="14"/>
      <c r="M35" s="14"/>
      <c r="N35" s="14"/>
      <c r="O35" s="1"/>
      <c r="P35" s="1"/>
      <c r="Q35" s="1"/>
    </row>
    <row r="36" spans="1:21" ht="13.8" x14ac:dyDescent="0.25">
      <c r="A36" s="14"/>
      <c r="B36" s="14"/>
      <c r="C36" s="14"/>
      <c r="D36" s="14"/>
      <c r="E36" s="14"/>
      <c r="F36" s="14"/>
      <c r="G36" s="14"/>
      <c r="H36" s="14"/>
      <c r="I36" s="1"/>
      <c r="J36" s="14"/>
      <c r="K36" s="14"/>
      <c r="L36" s="14"/>
      <c r="M36" s="14"/>
      <c r="N36" s="14"/>
      <c r="O36" s="1"/>
      <c r="P36" s="1"/>
      <c r="Q36" s="1"/>
    </row>
    <row r="37" spans="1:21" ht="13.8" x14ac:dyDescent="0.25">
      <c r="A37" s="14"/>
      <c r="B37" s="14"/>
      <c r="C37" s="14"/>
      <c r="D37" s="14"/>
      <c r="E37" s="14"/>
      <c r="F37" s="14"/>
      <c r="G37" s="14"/>
      <c r="H37" s="14"/>
      <c r="I37" s="1"/>
      <c r="J37" s="14"/>
      <c r="K37" s="14"/>
      <c r="L37" s="14"/>
      <c r="M37" s="14"/>
      <c r="N37" s="14"/>
      <c r="O37" s="1"/>
      <c r="P37" s="1"/>
      <c r="Q37" s="1"/>
    </row>
    <row r="38" spans="1:21" ht="13.8" x14ac:dyDescent="0.25">
      <c r="A38" s="14"/>
      <c r="B38" s="14"/>
      <c r="C38" s="14"/>
      <c r="D38" s="14"/>
      <c r="E38" s="14"/>
      <c r="F38" s="14"/>
      <c r="G38" s="14"/>
      <c r="H38" s="14"/>
      <c r="I38" s="1"/>
      <c r="J38" s="14"/>
      <c r="K38" s="14"/>
      <c r="L38" s="14"/>
      <c r="M38" s="14"/>
      <c r="N38" s="14"/>
      <c r="O38" s="1"/>
      <c r="P38" s="1"/>
      <c r="Q38" s="1"/>
    </row>
    <row r="39" spans="1:21" ht="13.8" x14ac:dyDescent="0.25">
      <c r="A39" s="14"/>
      <c r="B39" s="14"/>
      <c r="C39" s="14"/>
      <c r="D39" s="14"/>
      <c r="E39" s="14"/>
      <c r="F39" s="14"/>
      <c r="G39" s="14"/>
      <c r="H39" s="14"/>
      <c r="I39" s="1"/>
      <c r="J39" s="14"/>
      <c r="K39" s="14"/>
      <c r="L39" s="14"/>
      <c r="M39" s="14"/>
      <c r="N39" s="14"/>
      <c r="O39" s="1"/>
      <c r="P39" s="1"/>
      <c r="Q39" s="1"/>
    </row>
    <row r="40" spans="1:21" ht="13.8" x14ac:dyDescent="0.25">
      <c r="A40" s="14"/>
      <c r="B40" s="14"/>
      <c r="C40" s="14"/>
      <c r="D40" s="14"/>
      <c r="E40" s="14"/>
      <c r="F40" s="14"/>
      <c r="G40" s="14"/>
      <c r="H40" s="14"/>
      <c r="I40" s="1"/>
      <c r="J40" s="14"/>
      <c r="K40" s="14"/>
      <c r="L40" s="14"/>
      <c r="M40" s="14"/>
      <c r="N40" s="14"/>
      <c r="O40" s="1"/>
      <c r="P40" s="1"/>
      <c r="Q40" s="1"/>
    </row>
    <row r="41" spans="1:21" ht="13.8" x14ac:dyDescent="0.25">
      <c r="A41" s="14"/>
      <c r="B41" s="14"/>
      <c r="C41" s="14"/>
      <c r="D41" s="14"/>
      <c r="E41" s="14"/>
      <c r="F41" s="14"/>
      <c r="G41" s="14"/>
      <c r="H41" s="14"/>
      <c r="I41" s="1"/>
      <c r="J41" s="14"/>
      <c r="K41" s="14"/>
      <c r="L41" s="14"/>
      <c r="M41" s="14"/>
      <c r="N41" s="14"/>
      <c r="O41" s="1"/>
      <c r="P41" s="1"/>
      <c r="Q41" s="1"/>
    </row>
    <row r="42" spans="1:21" ht="13.8" x14ac:dyDescent="0.25">
      <c r="A42" s="14"/>
      <c r="B42" s="14"/>
      <c r="C42" s="14"/>
      <c r="D42" s="14"/>
      <c r="E42" s="14"/>
      <c r="F42" s="14"/>
      <c r="G42" s="14"/>
      <c r="H42" s="14"/>
      <c r="I42" s="1"/>
      <c r="J42" s="14"/>
      <c r="K42" s="14"/>
      <c r="L42" s="14"/>
      <c r="M42" s="14"/>
      <c r="N42" s="14"/>
      <c r="O42" s="1"/>
      <c r="P42" s="1"/>
      <c r="Q42" s="1"/>
    </row>
    <row r="43" spans="1:21" ht="13.8" x14ac:dyDescent="0.25">
      <c r="A43" s="14"/>
      <c r="B43" s="14"/>
      <c r="C43" s="14"/>
      <c r="D43" s="14"/>
      <c r="E43" s="14"/>
      <c r="F43" s="14"/>
      <c r="G43" s="14"/>
      <c r="H43" s="14"/>
      <c r="I43" s="1"/>
      <c r="J43" s="14"/>
      <c r="K43" s="14"/>
      <c r="L43" s="14"/>
      <c r="M43" s="14"/>
      <c r="N43" s="14"/>
      <c r="O43" s="1"/>
      <c r="P43" s="1"/>
      <c r="Q43" s="1"/>
    </row>
    <row r="44" spans="1:21" ht="13.8" x14ac:dyDescent="0.25">
      <c r="A44" s="14"/>
      <c r="B44" s="14"/>
      <c r="C44" s="14"/>
      <c r="D44" s="14"/>
      <c r="E44" s="14"/>
      <c r="F44" s="14"/>
      <c r="G44" s="14"/>
      <c r="H44" s="14"/>
      <c r="I44" s="1"/>
      <c r="J44" s="14"/>
      <c r="K44" s="14"/>
      <c r="L44" s="14"/>
      <c r="M44" s="14"/>
      <c r="N44" s="14"/>
      <c r="O44" s="1"/>
      <c r="P44" s="1"/>
      <c r="Q44" s="1"/>
    </row>
    <row r="45" spans="1:21" ht="13.8" x14ac:dyDescent="0.25">
      <c r="A45" s="14"/>
      <c r="B45" s="14"/>
      <c r="C45" s="14"/>
      <c r="D45" s="14"/>
      <c r="E45" s="14"/>
      <c r="F45" s="14"/>
      <c r="G45" s="14"/>
      <c r="H45" s="14"/>
      <c r="I45" s="1"/>
      <c r="J45" s="14"/>
      <c r="K45" s="14"/>
      <c r="L45" s="14"/>
      <c r="M45" s="14"/>
      <c r="N45" s="14"/>
      <c r="O45" s="1"/>
      <c r="P45" s="1"/>
      <c r="Q45" s="1"/>
    </row>
    <row r="46" spans="1:21" ht="13.8" x14ac:dyDescent="0.25">
      <c r="A46" s="14"/>
      <c r="B46" s="14"/>
      <c r="C46" s="14"/>
      <c r="D46" s="14"/>
      <c r="E46" s="14"/>
      <c r="F46" s="14"/>
      <c r="G46" s="14"/>
      <c r="H46" s="14"/>
      <c r="I46" s="1"/>
      <c r="J46" s="14"/>
      <c r="K46" s="14"/>
      <c r="L46" s="14"/>
      <c r="M46" s="14"/>
      <c r="N46" s="14"/>
      <c r="O46" s="1"/>
      <c r="P46" s="1"/>
      <c r="Q46" s="1"/>
    </row>
    <row r="47" spans="1:21" ht="13.8" x14ac:dyDescent="0.25">
      <c r="A47" s="14"/>
      <c r="B47" s="14"/>
      <c r="C47" s="14"/>
      <c r="D47" s="14"/>
      <c r="E47" s="14"/>
      <c r="F47" s="14"/>
      <c r="G47" s="14"/>
      <c r="H47" s="14"/>
      <c r="I47" s="1"/>
      <c r="J47" s="14"/>
      <c r="K47" s="14"/>
      <c r="L47" s="14"/>
      <c r="M47" s="14"/>
      <c r="N47" s="14"/>
      <c r="O47" s="1"/>
      <c r="P47" s="1"/>
      <c r="Q47" s="1"/>
    </row>
    <row r="48" spans="1:21" ht="13.8" x14ac:dyDescent="0.25">
      <c r="A48" s="14"/>
      <c r="B48" s="14"/>
      <c r="C48" s="14"/>
      <c r="D48" s="14"/>
      <c r="E48" s="14"/>
      <c r="F48" s="14"/>
      <c r="G48" s="14"/>
      <c r="H48" s="14"/>
      <c r="I48" s="1"/>
      <c r="J48" s="14"/>
      <c r="K48" s="14"/>
      <c r="L48" s="14"/>
      <c r="M48" s="14"/>
      <c r="N48" s="14"/>
      <c r="O48" s="1"/>
      <c r="P48" s="1"/>
      <c r="Q48" s="1"/>
    </row>
    <row r="49" spans="1:17" ht="13.8" x14ac:dyDescent="0.25">
      <c r="A49" s="14"/>
      <c r="B49" s="14"/>
      <c r="C49" s="14"/>
      <c r="D49" s="14"/>
      <c r="E49" s="14"/>
      <c r="F49" s="14"/>
      <c r="G49" s="14"/>
      <c r="H49" s="14"/>
      <c r="I49" s="1"/>
      <c r="J49" s="14"/>
      <c r="K49" s="14"/>
      <c r="L49" s="14"/>
      <c r="M49" s="14"/>
      <c r="N49" s="14"/>
      <c r="O49" s="1"/>
      <c r="P49" s="1"/>
      <c r="Q49" s="1"/>
    </row>
    <row r="50" spans="1:17" ht="13.8" x14ac:dyDescent="0.25">
      <c r="A50" s="14"/>
      <c r="B50" s="14"/>
      <c r="C50" s="14"/>
      <c r="D50" s="14"/>
      <c r="E50" s="14"/>
      <c r="F50" s="14"/>
      <c r="G50" s="14"/>
      <c r="H50" s="14"/>
      <c r="I50" s="1"/>
      <c r="J50" s="14"/>
      <c r="K50" s="14"/>
      <c r="L50" s="14"/>
      <c r="M50" s="14"/>
      <c r="N50" s="14"/>
      <c r="O50" s="1"/>
      <c r="P50" s="1"/>
      <c r="Q50" s="1"/>
    </row>
    <row r="51" spans="1:17" ht="13.8" x14ac:dyDescent="0.25">
      <c r="A51" s="14"/>
      <c r="B51" s="14"/>
      <c r="C51" s="14"/>
      <c r="D51" s="14"/>
      <c r="E51" s="14"/>
      <c r="F51" s="14"/>
      <c r="G51" s="14"/>
      <c r="H51" s="14"/>
      <c r="I51" s="1"/>
      <c r="J51" s="14"/>
      <c r="K51" s="14"/>
      <c r="L51" s="14"/>
      <c r="M51" s="14"/>
      <c r="N51" s="14"/>
      <c r="O51" s="1"/>
      <c r="P51" s="1"/>
      <c r="Q51" s="1"/>
    </row>
    <row r="52" spans="1:17" ht="13.8" x14ac:dyDescent="0.25">
      <c r="A52" s="14"/>
      <c r="B52" s="14"/>
      <c r="C52" s="14"/>
      <c r="D52" s="14"/>
      <c r="E52" s="14"/>
      <c r="F52" s="14"/>
      <c r="G52" s="14"/>
      <c r="H52" s="14"/>
      <c r="I52" s="1"/>
      <c r="J52" s="14"/>
      <c r="K52" s="14"/>
      <c r="L52" s="14"/>
      <c r="M52" s="14"/>
      <c r="N52" s="14"/>
      <c r="O52" s="1"/>
      <c r="P52" s="1"/>
      <c r="Q52" s="1"/>
    </row>
    <row r="53" spans="1:17" ht="13.8" x14ac:dyDescent="0.25">
      <c r="A53" s="14"/>
      <c r="B53" s="14"/>
      <c r="C53" s="14"/>
      <c r="D53" s="14"/>
      <c r="E53" s="14"/>
      <c r="F53" s="14"/>
      <c r="G53" s="14"/>
      <c r="H53" s="14"/>
      <c r="I53" s="1"/>
      <c r="J53" s="14"/>
      <c r="K53" s="14"/>
      <c r="L53" s="14"/>
      <c r="M53" s="14"/>
      <c r="N53" s="14"/>
      <c r="O53" s="1"/>
      <c r="P53" s="1"/>
      <c r="Q53" s="1"/>
    </row>
    <row r="54" spans="1:17" ht="13.8" x14ac:dyDescent="0.25">
      <c r="A54" s="14"/>
      <c r="B54" s="14"/>
      <c r="C54" s="14"/>
      <c r="D54" s="14"/>
      <c r="E54" s="14"/>
      <c r="F54" s="14"/>
      <c r="G54" s="14"/>
      <c r="H54" s="14"/>
      <c r="I54" s="1"/>
      <c r="J54" s="14"/>
      <c r="K54" s="14"/>
      <c r="L54" s="14"/>
      <c r="M54" s="14"/>
      <c r="N54" s="14"/>
      <c r="O54" s="1"/>
      <c r="P54" s="1"/>
      <c r="Q54" s="1"/>
    </row>
    <row r="55" spans="1:17" ht="13.8" x14ac:dyDescent="0.25">
      <c r="A55" s="14"/>
      <c r="B55" s="14"/>
      <c r="C55" s="14"/>
      <c r="D55" s="14"/>
      <c r="E55" s="14"/>
      <c r="F55" s="14"/>
      <c r="G55" s="14"/>
      <c r="H55" s="14"/>
      <c r="I55" s="1"/>
      <c r="J55" s="14"/>
      <c r="K55" s="14"/>
      <c r="L55" s="14"/>
      <c r="M55" s="14"/>
      <c r="N55" s="14"/>
      <c r="O55" s="1"/>
      <c r="P55" s="1"/>
      <c r="Q55" s="1"/>
    </row>
    <row r="56" spans="1:17" ht="13.8" x14ac:dyDescent="0.25">
      <c r="A56" s="14"/>
      <c r="B56" s="14"/>
      <c r="C56" s="14"/>
      <c r="D56" s="14"/>
      <c r="E56" s="14"/>
      <c r="F56" s="14"/>
      <c r="G56" s="14"/>
      <c r="H56" s="14"/>
      <c r="I56" s="1"/>
      <c r="J56" s="14"/>
      <c r="K56" s="14"/>
      <c r="L56" s="14"/>
      <c r="M56" s="14"/>
      <c r="N56" s="14"/>
      <c r="O56" s="1"/>
      <c r="P56" s="1"/>
      <c r="Q56" s="1"/>
    </row>
    <row r="57" spans="1:17" ht="13.8" x14ac:dyDescent="0.25">
      <c r="A57" s="14"/>
      <c r="B57" s="14"/>
      <c r="C57" s="14"/>
      <c r="D57" s="14"/>
      <c r="E57" s="14"/>
      <c r="F57" s="14"/>
      <c r="G57" s="14"/>
      <c r="H57" s="14"/>
      <c r="I57" s="1"/>
      <c r="J57" s="14"/>
      <c r="K57" s="14"/>
      <c r="L57" s="14"/>
      <c r="M57" s="14"/>
      <c r="N57" s="14"/>
      <c r="O57" s="1"/>
      <c r="P57" s="1"/>
      <c r="Q57" s="1"/>
    </row>
    <row r="58" spans="1:17" ht="13.8" x14ac:dyDescent="0.25">
      <c r="A58" s="14"/>
      <c r="B58" s="14"/>
      <c r="C58" s="14"/>
      <c r="D58" s="14"/>
      <c r="E58" s="14"/>
      <c r="F58" s="14"/>
      <c r="G58" s="14"/>
      <c r="H58" s="14"/>
      <c r="I58" s="1"/>
      <c r="J58" s="14"/>
      <c r="K58" s="14"/>
      <c r="L58" s="14"/>
      <c r="M58" s="14"/>
      <c r="N58" s="14"/>
      <c r="O58" s="1"/>
      <c r="P58" s="1"/>
      <c r="Q58" s="1"/>
    </row>
    <row r="59" spans="1:17" ht="13.8" x14ac:dyDescent="0.25">
      <c r="A59" s="14"/>
      <c r="B59" s="14"/>
      <c r="C59" s="14"/>
      <c r="D59" s="14"/>
      <c r="E59" s="14"/>
      <c r="F59" s="14"/>
      <c r="G59" s="14"/>
      <c r="H59" s="14"/>
      <c r="I59" s="1"/>
      <c r="J59" s="14"/>
      <c r="K59" s="14"/>
      <c r="L59" s="14"/>
      <c r="M59" s="14"/>
      <c r="N59" s="14"/>
      <c r="O59" s="1"/>
      <c r="P59" s="1"/>
      <c r="Q59" s="1"/>
    </row>
    <row r="60" spans="1:17" ht="13.8" x14ac:dyDescent="0.25">
      <c r="A60" s="14"/>
      <c r="B60" s="14"/>
      <c r="C60" s="14"/>
      <c r="D60" s="14"/>
      <c r="E60" s="14"/>
      <c r="F60" s="14"/>
      <c r="G60" s="14"/>
      <c r="H60" s="14"/>
      <c r="I60" s="1"/>
      <c r="J60" s="14"/>
      <c r="K60" s="14"/>
      <c r="L60" s="14"/>
      <c r="M60" s="14"/>
      <c r="N60" s="14"/>
      <c r="O60" s="1"/>
      <c r="P60" s="1"/>
      <c r="Q60" s="1"/>
    </row>
    <row r="61" spans="1:17" ht="13.8" x14ac:dyDescent="0.25">
      <c r="A61" s="14"/>
      <c r="B61" s="14"/>
      <c r="C61" s="14"/>
      <c r="D61" s="14"/>
      <c r="E61" s="14"/>
      <c r="F61" s="14"/>
      <c r="G61" s="14"/>
      <c r="H61" s="14"/>
      <c r="I61" s="1"/>
      <c r="J61" s="14"/>
      <c r="K61" s="14"/>
      <c r="L61" s="14"/>
      <c r="M61" s="14"/>
      <c r="N61" s="14"/>
      <c r="O61" s="1"/>
      <c r="P61" s="1"/>
      <c r="Q61" s="1"/>
    </row>
    <row r="62" spans="1:17" ht="13.8" x14ac:dyDescent="0.25">
      <c r="A62" s="14"/>
      <c r="B62" s="14"/>
      <c r="C62" s="14"/>
      <c r="D62" s="14"/>
      <c r="E62" s="14"/>
      <c r="F62" s="14"/>
      <c r="G62" s="14"/>
      <c r="H62" s="14"/>
      <c r="I62" s="1"/>
      <c r="J62" s="14"/>
      <c r="K62" s="14"/>
      <c r="L62" s="14"/>
      <c r="M62" s="14"/>
      <c r="N62" s="14"/>
      <c r="O62" s="1"/>
      <c r="P62" s="1"/>
      <c r="Q62" s="1"/>
    </row>
    <row r="63" spans="1:17" ht="13.8" x14ac:dyDescent="0.25">
      <c r="A63" s="14"/>
      <c r="B63" s="14"/>
      <c r="C63" s="14"/>
      <c r="D63" s="14"/>
      <c r="E63" s="14"/>
      <c r="F63" s="14"/>
      <c r="G63" s="14"/>
      <c r="H63" s="14"/>
      <c r="I63" s="1"/>
      <c r="J63" s="14"/>
      <c r="K63" s="14"/>
      <c r="L63" s="14"/>
      <c r="M63" s="14"/>
      <c r="N63" s="14"/>
      <c r="O63" s="1"/>
      <c r="P63" s="1"/>
      <c r="Q63" s="1"/>
    </row>
    <row r="64" spans="1:17" ht="13.8" x14ac:dyDescent="0.25">
      <c r="A64" s="14"/>
      <c r="B64" s="14"/>
      <c r="C64" s="14"/>
      <c r="D64" s="14"/>
      <c r="E64" s="14"/>
      <c r="F64" s="14"/>
      <c r="G64" s="14"/>
      <c r="H64" s="14"/>
      <c r="I64" s="1"/>
      <c r="J64" s="14"/>
      <c r="K64" s="14"/>
      <c r="L64" s="14"/>
      <c r="M64" s="14"/>
      <c r="N64" s="14"/>
      <c r="O64" s="1"/>
      <c r="P64" s="1"/>
      <c r="Q64" s="1"/>
    </row>
    <row r="65" spans="1:17" ht="13.8" x14ac:dyDescent="0.25">
      <c r="A65" s="14"/>
      <c r="B65" s="14"/>
      <c r="C65" s="14"/>
      <c r="D65" s="14"/>
      <c r="E65" s="14"/>
      <c r="F65" s="14"/>
      <c r="G65" s="14"/>
      <c r="H65" s="14"/>
      <c r="I65" s="1"/>
      <c r="J65" s="14"/>
      <c r="K65" s="14"/>
      <c r="L65" s="14"/>
      <c r="M65" s="14"/>
      <c r="N65" s="14"/>
      <c r="O65" s="1"/>
      <c r="P65" s="1"/>
      <c r="Q65" s="1"/>
    </row>
    <row r="66" spans="1:17" ht="13.8" x14ac:dyDescent="0.25">
      <c r="A66" s="14"/>
      <c r="B66" s="14"/>
      <c r="C66" s="14"/>
      <c r="D66" s="14"/>
      <c r="E66" s="14"/>
      <c r="F66" s="14"/>
      <c r="G66" s="14"/>
      <c r="H66" s="14"/>
      <c r="I66" s="1"/>
      <c r="J66" s="14"/>
      <c r="K66" s="14"/>
      <c r="L66" s="14"/>
      <c r="M66" s="14"/>
      <c r="N66" s="14"/>
      <c r="O66" s="1"/>
      <c r="P66" s="1"/>
      <c r="Q66" s="1"/>
    </row>
    <row r="67" spans="1:17" ht="13.8" x14ac:dyDescent="0.25">
      <c r="A67" s="14"/>
      <c r="B67" s="14"/>
      <c r="C67" s="14"/>
      <c r="D67" s="14"/>
      <c r="E67" s="14"/>
      <c r="F67" s="14"/>
      <c r="G67" s="14"/>
      <c r="H67" s="14"/>
      <c r="I67" s="1"/>
      <c r="J67" s="14"/>
      <c r="K67" s="14"/>
      <c r="L67" s="14"/>
      <c r="M67" s="14"/>
      <c r="N67" s="14"/>
      <c r="O67" s="1"/>
      <c r="P67" s="1"/>
      <c r="Q67" s="1"/>
    </row>
    <row r="68" spans="1:17" ht="13.8" x14ac:dyDescent="0.25">
      <c r="A68" s="14"/>
      <c r="B68" s="14"/>
      <c r="C68" s="14"/>
      <c r="D68" s="14"/>
      <c r="E68" s="14"/>
      <c r="F68" s="14"/>
      <c r="G68" s="14"/>
      <c r="H68" s="14"/>
      <c r="I68" s="1"/>
      <c r="J68" s="14"/>
      <c r="K68" s="14"/>
      <c r="L68" s="14"/>
      <c r="M68" s="14"/>
      <c r="N68" s="14"/>
      <c r="O68" s="1"/>
      <c r="P68" s="1"/>
      <c r="Q68" s="1"/>
    </row>
    <row r="69" spans="1:17" ht="13.8" x14ac:dyDescent="0.25">
      <c r="A69" s="14"/>
      <c r="B69" s="14"/>
      <c r="C69" s="14"/>
      <c r="D69" s="14"/>
      <c r="E69" s="14"/>
      <c r="F69" s="14"/>
      <c r="G69" s="14"/>
      <c r="H69" s="14"/>
      <c r="I69" s="1"/>
      <c r="J69" s="14"/>
      <c r="K69" s="14"/>
      <c r="L69" s="14"/>
      <c r="M69" s="14"/>
      <c r="N69" s="14"/>
      <c r="O69" s="1"/>
      <c r="P69" s="1"/>
      <c r="Q69" s="1"/>
    </row>
    <row r="70" spans="1:17" ht="13.8" x14ac:dyDescent="0.25">
      <c r="A70" s="14"/>
      <c r="B70" s="14"/>
      <c r="C70" s="14"/>
      <c r="D70" s="14"/>
      <c r="E70" s="14"/>
      <c r="F70" s="14"/>
      <c r="G70" s="14"/>
      <c r="H70" s="14"/>
      <c r="I70" s="1"/>
      <c r="J70" s="14"/>
      <c r="K70" s="14"/>
      <c r="L70" s="14"/>
      <c r="M70" s="14"/>
      <c r="N70" s="14"/>
      <c r="O70" s="1"/>
      <c r="P70" s="1"/>
      <c r="Q70" s="1"/>
    </row>
    <row r="71" spans="1:17" ht="13.8" x14ac:dyDescent="0.25">
      <c r="A71" s="14"/>
      <c r="B71" s="14"/>
      <c r="C71" s="14"/>
      <c r="D71" s="14"/>
      <c r="E71" s="14"/>
      <c r="F71" s="14"/>
      <c r="G71" s="14"/>
      <c r="H71" s="14"/>
      <c r="I71" s="1"/>
      <c r="J71" s="14"/>
      <c r="K71" s="14"/>
      <c r="L71" s="14"/>
      <c r="M71" s="14"/>
      <c r="N71" s="14"/>
      <c r="O71" s="1"/>
      <c r="P71" s="1"/>
      <c r="Q71" s="1"/>
    </row>
    <row r="72" spans="1:17" ht="13.8" x14ac:dyDescent="0.25">
      <c r="A72" s="14"/>
      <c r="B72" s="14"/>
      <c r="C72" s="14"/>
      <c r="D72" s="14"/>
      <c r="E72" s="14"/>
      <c r="F72" s="14"/>
      <c r="G72" s="14"/>
      <c r="H72" s="14"/>
      <c r="I72" s="1"/>
      <c r="J72" s="14"/>
      <c r="K72" s="14"/>
      <c r="L72" s="14"/>
      <c r="M72" s="14"/>
      <c r="N72" s="14"/>
      <c r="O72" s="1"/>
      <c r="P72" s="1"/>
      <c r="Q72" s="1"/>
    </row>
    <row r="73" spans="1:17" ht="13.8" x14ac:dyDescent="0.25">
      <c r="A73" s="14"/>
      <c r="B73" s="14"/>
      <c r="C73" s="14"/>
      <c r="D73" s="14"/>
      <c r="E73" s="14"/>
      <c r="F73" s="14"/>
      <c r="G73" s="14"/>
      <c r="H73" s="14"/>
      <c r="I73" s="1"/>
      <c r="J73" s="14"/>
      <c r="K73" s="14"/>
      <c r="L73" s="14"/>
      <c r="M73" s="14"/>
      <c r="N73" s="14"/>
      <c r="O73" s="1"/>
      <c r="P73" s="1"/>
      <c r="Q73" s="1"/>
    </row>
    <row r="74" spans="1:17" ht="13.8" x14ac:dyDescent="0.25">
      <c r="A74" s="14"/>
      <c r="B74" s="14"/>
      <c r="C74" s="14"/>
      <c r="D74" s="14"/>
      <c r="E74" s="14"/>
      <c r="F74" s="14"/>
      <c r="G74" s="14"/>
      <c r="H74" s="14"/>
      <c r="I74" s="1"/>
      <c r="J74" s="14"/>
      <c r="K74" s="14"/>
      <c r="L74" s="14"/>
      <c r="M74" s="14"/>
      <c r="N74" s="14"/>
      <c r="O74" s="1"/>
      <c r="P74" s="1"/>
      <c r="Q74" s="1"/>
    </row>
    <row r="75" spans="1:17" ht="13.8" x14ac:dyDescent="0.25">
      <c r="A75" s="14"/>
      <c r="B75" s="14"/>
      <c r="C75" s="14"/>
      <c r="D75" s="14"/>
      <c r="E75" s="14"/>
      <c r="F75" s="14"/>
      <c r="G75" s="14"/>
      <c r="H75" s="14"/>
      <c r="I75" s="1"/>
      <c r="J75" s="14"/>
      <c r="K75" s="14"/>
      <c r="L75" s="14"/>
      <c r="M75" s="14"/>
      <c r="N75" s="14"/>
      <c r="O75" s="1"/>
      <c r="P75" s="1"/>
      <c r="Q75" s="1"/>
    </row>
    <row r="76" spans="1:17" ht="13.8" x14ac:dyDescent="0.25">
      <c r="A76" s="14"/>
      <c r="B76" s="14"/>
      <c r="C76" s="14"/>
      <c r="D76" s="14"/>
      <c r="E76" s="14"/>
      <c r="F76" s="14"/>
      <c r="G76" s="14"/>
      <c r="H76" s="14"/>
      <c r="I76" s="1"/>
      <c r="J76" s="14"/>
      <c r="K76" s="14"/>
      <c r="L76" s="14"/>
      <c r="M76" s="14"/>
      <c r="N76" s="14"/>
      <c r="O76" s="1"/>
      <c r="P76" s="1"/>
      <c r="Q76" s="1"/>
    </row>
    <row r="77" spans="1:17" ht="13.8" x14ac:dyDescent="0.25">
      <c r="A77" s="14"/>
      <c r="B77" s="14"/>
      <c r="C77" s="14"/>
      <c r="D77" s="14"/>
      <c r="E77" s="14"/>
      <c r="F77" s="14"/>
      <c r="G77" s="14"/>
      <c r="H77" s="14"/>
      <c r="I77" s="1"/>
      <c r="J77" s="14"/>
      <c r="K77" s="14"/>
      <c r="L77" s="14"/>
      <c r="M77" s="14"/>
      <c r="N77" s="14"/>
      <c r="O77" s="1"/>
      <c r="P77" s="1"/>
      <c r="Q77" s="1"/>
    </row>
    <row r="78" spans="1:17" ht="13.8" x14ac:dyDescent="0.25">
      <c r="A78" s="14"/>
      <c r="B78" s="14"/>
      <c r="C78" s="14"/>
      <c r="D78" s="14"/>
      <c r="E78" s="14"/>
      <c r="F78" s="14"/>
      <c r="G78" s="14"/>
      <c r="H78" s="14"/>
      <c r="I78" s="1"/>
      <c r="J78" s="14"/>
      <c r="K78" s="14"/>
      <c r="L78" s="14"/>
      <c r="M78" s="14"/>
      <c r="N78" s="14"/>
      <c r="O78" s="1"/>
      <c r="P78" s="1"/>
      <c r="Q78" s="1"/>
    </row>
    <row r="79" spans="1:17" ht="13.8" x14ac:dyDescent="0.25">
      <c r="A79" s="14"/>
      <c r="B79" s="14"/>
      <c r="C79" s="14"/>
      <c r="D79" s="14"/>
      <c r="E79" s="14"/>
      <c r="F79" s="14"/>
      <c r="G79" s="14"/>
      <c r="H79" s="14"/>
      <c r="I79" s="1"/>
      <c r="J79" s="14"/>
      <c r="K79" s="14"/>
      <c r="L79" s="14"/>
      <c r="M79" s="14"/>
      <c r="N79" s="14"/>
      <c r="O79" s="1"/>
      <c r="P79" s="1"/>
      <c r="Q79" s="1"/>
    </row>
    <row r="80" spans="1:17" ht="13.8" x14ac:dyDescent="0.25">
      <c r="A80" s="14"/>
      <c r="B80" s="14"/>
      <c r="C80" s="14"/>
      <c r="D80" s="14"/>
      <c r="E80" s="14"/>
      <c r="F80" s="14"/>
      <c r="G80" s="14"/>
      <c r="H80" s="14"/>
      <c r="I80" s="1"/>
      <c r="J80" s="14"/>
      <c r="K80" s="14"/>
      <c r="L80" s="14"/>
      <c r="M80" s="14"/>
      <c r="N80" s="14"/>
      <c r="O80" s="1"/>
      <c r="P80" s="1"/>
      <c r="Q80" s="1"/>
    </row>
    <row r="81" spans="1:17" ht="13.8" x14ac:dyDescent="0.25">
      <c r="A81" s="14"/>
      <c r="B81" s="14"/>
      <c r="C81" s="14"/>
      <c r="D81" s="14"/>
      <c r="E81" s="14"/>
      <c r="F81" s="14"/>
      <c r="G81" s="14"/>
      <c r="H81" s="14"/>
      <c r="I81" s="1"/>
      <c r="J81" s="14"/>
      <c r="K81" s="14"/>
      <c r="L81" s="14"/>
      <c r="M81" s="14"/>
      <c r="N81" s="14"/>
      <c r="O81" s="1"/>
      <c r="P81" s="1"/>
      <c r="Q81" s="1"/>
    </row>
    <row r="82" spans="1:17" ht="13.8" x14ac:dyDescent="0.25">
      <c r="A82" s="14"/>
      <c r="B82" s="14"/>
      <c r="C82" s="14"/>
      <c r="D82" s="14"/>
      <c r="E82" s="14"/>
      <c r="F82" s="14"/>
      <c r="G82" s="14"/>
      <c r="H82" s="14"/>
      <c r="I82" s="1"/>
      <c r="J82" s="14"/>
      <c r="K82" s="14"/>
      <c r="L82" s="14"/>
      <c r="M82" s="14"/>
      <c r="N82" s="14"/>
      <c r="O82" s="1"/>
      <c r="P82" s="1"/>
      <c r="Q82" s="1"/>
    </row>
    <row r="83" spans="1:17" ht="13.8" x14ac:dyDescent="0.25">
      <c r="A83" s="14"/>
      <c r="B83" s="14"/>
      <c r="C83" s="14"/>
      <c r="D83" s="14"/>
      <c r="E83" s="14"/>
      <c r="F83" s="14"/>
      <c r="G83" s="14"/>
      <c r="H83" s="14"/>
      <c r="I83" s="1"/>
      <c r="J83" s="14"/>
      <c r="K83" s="14"/>
      <c r="L83" s="14"/>
      <c r="M83" s="14"/>
      <c r="N83" s="14"/>
      <c r="O83" s="1"/>
      <c r="P83" s="1"/>
      <c r="Q83" s="1"/>
    </row>
    <row r="84" spans="1:17" ht="13.8" x14ac:dyDescent="0.25">
      <c r="A84" s="14"/>
      <c r="B84" s="14"/>
      <c r="C84" s="14"/>
      <c r="D84" s="14"/>
      <c r="E84" s="14"/>
      <c r="F84" s="14"/>
      <c r="G84" s="14"/>
      <c r="H84" s="14"/>
      <c r="I84" s="1"/>
      <c r="J84" s="14"/>
      <c r="K84" s="14"/>
      <c r="L84" s="14"/>
      <c r="M84" s="14"/>
      <c r="N84" s="14"/>
      <c r="O84" s="1"/>
      <c r="P84" s="1"/>
      <c r="Q84" s="1"/>
    </row>
    <row r="85" spans="1:17" ht="13.8" x14ac:dyDescent="0.25">
      <c r="A85" s="14"/>
      <c r="B85" s="14"/>
      <c r="C85" s="14"/>
      <c r="D85" s="14"/>
      <c r="E85" s="14"/>
      <c r="F85" s="14"/>
      <c r="G85" s="14"/>
      <c r="H85" s="14"/>
      <c r="I85" s="1"/>
      <c r="J85" s="14"/>
      <c r="K85" s="14"/>
      <c r="L85" s="14"/>
      <c r="M85" s="14"/>
      <c r="N85" s="14"/>
      <c r="O85" s="1"/>
      <c r="P85" s="1"/>
      <c r="Q85" s="1"/>
    </row>
    <row r="86" spans="1:17" ht="13.8" x14ac:dyDescent="0.25">
      <c r="A86" s="14"/>
      <c r="B86" s="14"/>
      <c r="C86" s="14"/>
      <c r="D86" s="14"/>
      <c r="E86" s="14"/>
      <c r="F86" s="14"/>
      <c r="G86" s="14"/>
      <c r="H86" s="14"/>
      <c r="I86" s="1"/>
      <c r="J86" s="14"/>
      <c r="K86" s="14"/>
      <c r="L86" s="14"/>
      <c r="M86" s="14"/>
      <c r="N86" s="14"/>
      <c r="O86" s="1"/>
      <c r="P86" s="1"/>
      <c r="Q86" s="1"/>
    </row>
    <row r="87" spans="1:17" ht="13.8" x14ac:dyDescent="0.25">
      <c r="A87" s="14"/>
      <c r="B87" s="14"/>
      <c r="C87" s="14"/>
      <c r="D87" s="14"/>
      <c r="E87" s="14"/>
      <c r="F87" s="14"/>
      <c r="G87" s="14"/>
      <c r="H87" s="14"/>
      <c r="I87" s="1"/>
      <c r="J87" s="14"/>
      <c r="K87" s="14"/>
      <c r="L87" s="14"/>
      <c r="M87" s="14"/>
      <c r="N87" s="14"/>
      <c r="O87" s="1"/>
      <c r="P87" s="1"/>
      <c r="Q87" s="1"/>
    </row>
    <row r="88" spans="1:17" ht="13.8" x14ac:dyDescent="0.25">
      <c r="A88" s="14"/>
      <c r="B88" s="14"/>
      <c r="C88" s="14"/>
      <c r="D88" s="14"/>
      <c r="E88" s="14"/>
      <c r="F88" s="14"/>
      <c r="G88" s="14"/>
      <c r="H88" s="14"/>
      <c r="I88" s="1"/>
      <c r="J88" s="14"/>
      <c r="K88" s="14"/>
      <c r="L88" s="14"/>
      <c r="M88" s="14"/>
      <c r="N88" s="14"/>
      <c r="O88" s="1"/>
      <c r="P88" s="1"/>
      <c r="Q88" s="1"/>
    </row>
    <row r="89" spans="1:17" ht="13.8" x14ac:dyDescent="0.25">
      <c r="A89" s="14"/>
      <c r="B89" s="14"/>
      <c r="C89" s="14"/>
      <c r="D89" s="14"/>
      <c r="E89" s="14"/>
      <c r="F89" s="14"/>
      <c r="G89" s="14"/>
      <c r="H89" s="14"/>
      <c r="I89" s="1"/>
      <c r="J89" s="14"/>
      <c r="K89" s="14"/>
      <c r="L89" s="14"/>
      <c r="M89" s="14"/>
      <c r="N89" s="14"/>
      <c r="O89" s="1"/>
      <c r="P89" s="1"/>
      <c r="Q89" s="1"/>
    </row>
    <row r="90" spans="1:17" ht="13.8" x14ac:dyDescent="0.25">
      <c r="A90" s="14"/>
      <c r="B90" s="14"/>
      <c r="C90" s="14"/>
      <c r="D90" s="14"/>
      <c r="E90" s="14"/>
      <c r="F90" s="14"/>
      <c r="G90" s="14"/>
      <c r="H90" s="14"/>
      <c r="I90" s="1"/>
      <c r="J90" s="14"/>
      <c r="K90" s="14"/>
      <c r="L90" s="14"/>
      <c r="M90" s="14"/>
      <c r="N90" s="14"/>
      <c r="O90" s="1"/>
      <c r="P90" s="1"/>
      <c r="Q90" s="1"/>
    </row>
    <row r="91" spans="1:17" ht="13.8" x14ac:dyDescent="0.25">
      <c r="A91" s="14"/>
      <c r="B91" s="14"/>
      <c r="C91" s="14"/>
      <c r="D91" s="14"/>
      <c r="E91" s="14"/>
      <c r="F91" s="14"/>
      <c r="G91" s="14"/>
      <c r="H91" s="14"/>
      <c r="I91" s="1"/>
      <c r="J91" s="14"/>
      <c r="K91" s="14"/>
      <c r="L91" s="14"/>
      <c r="M91" s="14"/>
      <c r="N91" s="14"/>
      <c r="O91" s="1"/>
      <c r="P91" s="1"/>
      <c r="Q91" s="1"/>
    </row>
    <row r="92" spans="1:17" ht="13.8" x14ac:dyDescent="0.25">
      <c r="A92" s="14"/>
      <c r="B92" s="14"/>
      <c r="C92" s="14"/>
      <c r="D92" s="14"/>
      <c r="E92" s="14"/>
      <c r="F92" s="14"/>
      <c r="G92" s="14"/>
      <c r="H92" s="14"/>
      <c r="I92" s="1"/>
      <c r="J92" s="14"/>
      <c r="K92" s="14"/>
      <c r="L92" s="14"/>
      <c r="M92" s="14"/>
      <c r="N92" s="14"/>
      <c r="O92" s="1"/>
      <c r="P92" s="1"/>
      <c r="Q92" s="1"/>
    </row>
    <row r="93" spans="1:17" ht="13.8" x14ac:dyDescent="0.25">
      <c r="A93" s="14"/>
      <c r="B93" s="14"/>
      <c r="C93" s="14"/>
      <c r="D93" s="14"/>
      <c r="E93" s="14"/>
      <c r="F93" s="14"/>
      <c r="G93" s="14"/>
      <c r="H93" s="14"/>
      <c r="I93" s="1"/>
      <c r="J93" s="14"/>
      <c r="K93" s="14"/>
      <c r="L93" s="14"/>
      <c r="M93" s="14"/>
      <c r="N93" s="14"/>
      <c r="O93" s="1"/>
      <c r="P93" s="1"/>
      <c r="Q93" s="1"/>
    </row>
    <row r="94" spans="1:17" ht="13.8" x14ac:dyDescent="0.25">
      <c r="A94" s="14"/>
      <c r="B94" s="14"/>
      <c r="C94" s="14"/>
      <c r="D94" s="14"/>
      <c r="E94" s="14"/>
      <c r="F94" s="14"/>
      <c r="G94" s="14"/>
      <c r="H94" s="14"/>
      <c r="I94" s="1"/>
      <c r="J94" s="14"/>
      <c r="K94" s="14"/>
      <c r="L94" s="14"/>
      <c r="M94" s="14"/>
      <c r="N94" s="14"/>
      <c r="O94" s="1"/>
      <c r="P94" s="1"/>
      <c r="Q94" s="1"/>
    </row>
    <row r="95" spans="1:17" ht="13.8" x14ac:dyDescent="0.25">
      <c r="A95" s="14"/>
      <c r="B95" s="14"/>
      <c r="C95" s="14"/>
      <c r="D95" s="14"/>
      <c r="E95" s="14"/>
      <c r="F95" s="14"/>
      <c r="G95" s="14"/>
      <c r="H95" s="14"/>
      <c r="I95" s="1"/>
      <c r="J95" s="14"/>
      <c r="K95" s="14"/>
      <c r="L95" s="14"/>
      <c r="M95" s="14"/>
      <c r="N95" s="14"/>
      <c r="O95" s="1"/>
      <c r="P95" s="1"/>
      <c r="Q95" s="1"/>
    </row>
    <row r="96" spans="1:17" ht="13.8" x14ac:dyDescent="0.25">
      <c r="A96" s="14"/>
      <c r="B96" s="14"/>
      <c r="C96" s="14"/>
      <c r="D96" s="14"/>
      <c r="E96" s="14"/>
      <c r="F96" s="14"/>
      <c r="G96" s="14"/>
      <c r="H96" s="14"/>
      <c r="I96" s="1"/>
      <c r="J96" s="14"/>
      <c r="K96" s="14"/>
      <c r="L96" s="14"/>
      <c r="M96" s="14"/>
      <c r="N96" s="14"/>
      <c r="O96" s="1"/>
      <c r="P96" s="1"/>
      <c r="Q96" s="1"/>
    </row>
    <row r="97" spans="1:17" ht="13.8" x14ac:dyDescent="0.25">
      <c r="A97" s="14"/>
      <c r="B97" s="14"/>
      <c r="C97" s="14"/>
      <c r="D97" s="14"/>
      <c r="E97" s="14"/>
      <c r="F97" s="14"/>
      <c r="G97" s="14"/>
      <c r="H97" s="14"/>
      <c r="I97" s="1"/>
      <c r="J97" s="14"/>
      <c r="K97" s="14"/>
      <c r="L97" s="14"/>
      <c r="M97" s="14"/>
      <c r="N97" s="14"/>
      <c r="O97" s="1"/>
      <c r="P97" s="1"/>
      <c r="Q97" s="1"/>
    </row>
    <row r="98" spans="1:17" ht="13.8" x14ac:dyDescent="0.25">
      <c r="A98" s="14"/>
      <c r="B98" s="14"/>
      <c r="C98" s="14"/>
      <c r="D98" s="14"/>
      <c r="E98" s="14"/>
      <c r="F98" s="14"/>
      <c r="G98" s="14"/>
      <c r="H98" s="14"/>
      <c r="I98" s="1"/>
      <c r="J98" s="14"/>
      <c r="K98" s="14"/>
      <c r="L98" s="14"/>
      <c r="M98" s="14"/>
      <c r="N98" s="14"/>
      <c r="O98" s="1"/>
      <c r="P98" s="1"/>
      <c r="Q98" s="1"/>
    </row>
    <row r="99" spans="1:17" ht="13.8" x14ac:dyDescent="0.25">
      <c r="A99" s="14"/>
      <c r="B99" s="14"/>
      <c r="C99" s="14"/>
      <c r="D99" s="14"/>
      <c r="E99" s="14"/>
      <c r="F99" s="14"/>
      <c r="G99" s="14"/>
      <c r="H99" s="14"/>
      <c r="I99" s="1"/>
      <c r="J99" s="14"/>
      <c r="K99" s="14"/>
      <c r="L99" s="14"/>
      <c r="M99" s="14"/>
      <c r="N99" s="14"/>
      <c r="O99" s="1"/>
      <c r="P99" s="1"/>
      <c r="Q99" s="1"/>
    </row>
    <row r="100" spans="1:17" ht="13.8" x14ac:dyDescent="0.25">
      <c r="A100" s="14"/>
      <c r="B100" s="14"/>
      <c r="C100" s="14"/>
      <c r="D100" s="14"/>
      <c r="E100" s="14"/>
      <c r="F100" s="14"/>
      <c r="G100" s="14"/>
      <c r="H100" s="14"/>
      <c r="I100" s="1"/>
      <c r="J100" s="14"/>
      <c r="K100" s="14"/>
      <c r="L100" s="14"/>
      <c r="M100" s="14"/>
      <c r="N100" s="14"/>
      <c r="O100" s="1"/>
      <c r="P100" s="1"/>
      <c r="Q100" s="1"/>
    </row>
    <row r="101" spans="1:17" ht="13.8" x14ac:dyDescent="0.25">
      <c r="A101" s="14"/>
      <c r="B101" s="14"/>
      <c r="C101" s="14"/>
      <c r="D101" s="14"/>
      <c r="E101" s="14"/>
      <c r="F101" s="14"/>
      <c r="G101" s="14"/>
      <c r="H101" s="14"/>
      <c r="I101" s="1"/>
      <c r="J101" s="14"/>
      <c r="K101" s="14"/>
      <c r="L101" s="14"/>
      <c r="M101" s="14"/>
      <c r="N101" s="14"/>
      <c r="O101" s="1"/>
      <c r="P101" s="1"/>
      <c r="Q101" s="1"/>
    </row>
    <row r="102" spans="1:17" ht="13.8" x14ac:dyDescent="0.3">
      <c r="N102" s="15"/>
    </row>
    <row r="103" spans="1:17" ht="13.8" x14ac:dyDescent="0.3">
      <c r="N103" s="15"/>
    </row>
    <row r="104" spans="1:17" ht="13.8" x14ac:dyDescent="0.3">
      <c r="N104" s="15"/>
    </row>
    <row r="105" spans="1:17" ht="13.8" x14ac:dyDescent="0.3">
      <c r="N105" s="15"/>
    </row>
    <row r="106" spans="1:17" ht="13.8" x14ac:dyDescent="0.3">
      <c r="N106" s="15"/>
    </row>
    <row r="107" spans="1:17" ht="13.8" x14ac:dyDescent="0.3">
      <c r="N107" s="15"/>
    </row>
    <row r="108" spans="1:17" ht="13.8" x14ac:dyDescent="0.3">
      <c r="N108" s="15"/>
    </row>
    <row r="109" spans="1:17" ht="13.8" x14ac:dyDescent="0.3">
      <c r="N109" s="15"/>
    </row>
    <row r="110" spans="1:17" ht="13.8" x14ac:dyDescent="0.3">
      <c r="N110" s="15"/>
    </row>
    <row r="111" spans="1:17" ht="13.8" x14ac:dyDescent="0.3">
      <c r="N111" s="15"/>
    </row>
    <row r="112" spans="1:17" ht="13.8" x14ac:dyDescent="0.3">
      <c r="N112" s="15"/>
    </row>
    <row r="113" spans="14:14" ht="13.8" x14ac:dyDescent="0.3">
      <c r="N113" s="15"/>
    </row>
    <row r="114" spans="14:14" ht="13.8" x14ac:dyDescent="0.3">
      <c r="N114" s="15"/>
    </row>
    <row r="115" spans="14:14" ht="13.8" x14ac:dyDescent="0.3">
      <c r="N115" s="15"/>
    </row>
    <row r="116" spans="14:14" ht="13.8" x14ac:dyDescent="0.3">
      <c r="N116" s="15"/>
    </row>
    <row r="117" spans="14:14" ht="13.8" x14ac:dyDescent="0.3">
      <c r="N117" s="15"/>
    </row>
    <row r="118" spans="14:14" ht="13.8" x14ac:dyDescent="0.3">
      <c r="N118" s="15"/>
    </row>
    <row r="119" spans="14:14" ht="13.8" x14ac:dyDescent="0.3">
      <c r="N119" s="15"/>
    </row>
    <row r="120" spans="14:14" ht="13.8" x14ac:dyDescent="0.3">
      <c r="N120" s="15"/>
    </row>
    <row r="121" spans="14:14" ht="13.8" x14ac:dyDescent="0.3">
      <c r="N121" s="15"/>
    </row>
    <row r="122" spans="14:14" ht="13.8" x14ac:dyDescent="0.3">
      <c r="N122" s="15"/>
    </row>
    <row r="123" spans="14:14" ht="13.8" x14ac:dyDescent="0.3">
      <c r="N123" s="15"/>
    </row>
    <row r="124" spans="14:14" ht="13.8" x14ac:dyDescent="0.3">
      <c r="N124" s="15"/>
    </row>
    <row r="125" spans="14:14" ht="13.8" x14ac:dyDescent="0.3">
      <c r="N125" s="15"/>
    </row>
    <row r="126" spans="14:14" ht="13.8" x14ac:dyDescent="0.3">
      <c r="N126" s="15"/>
    </row>
    <row r="127" spans="14:14" ht="13.8" x14ac:dyDescent="0.3">
      <c r="N127" s="15"/>
    </row>
    <row r="128" spans="14:14" ht="13.8" x14ac:dyDescent="0.3">
      <c r="N128" s="15"/>
    </row>
    <row r="129" spans="14:14" ht="13.8" x14ac:dyDescent="0.3">
      <c r="N129" s="15"/>
    </row>
    <row r="130" spans="14:14" ht="13.8" x14ac:dyDescent="0.3">
      <c r="N130" s="15"/>
    </row>
    <row r="131" spans="14:14" ht="13.8" x14ac:dyDescent="0.3">
      <c r="N131" s="15"/>
    </row>
    <row r="132" spans="14:14" ht="13.8" x14ac:dyDescent="0.3">
      <c r="N132" s="15"/>
    </row>
    <row r="133" spans="14:14" ht="13.8" x14ac:dyDescent="0.3">
      <c r="N133" s="15"/>
    </row>
    <row r="134" spans="14:14" ht="13.8" x14ac:dyDescent="0.3">
      <c r="N134" s="15"/>
    </row>
    <row r="135" spans="14:14" ht="13.8" x14ac:dyDescent="0.3">
      <c r="N135" s="15"/>
    </row>
    <row r="136" spans="14:14" ht="13.8" x14ac:dyDescent="0.3">
      <c r="N136" s="15"/>
    </row>
    <row r="137" spans="14:14" ht="13.8" x14ac:dyDescent="0.3">
      <c r="N137" s="15"/>
    </row>
    <row r="138" spans="14:14" ht="13.8" x14ac:dyDescent="0.3">
      <c r="N138" s="15"/>
    </row>
    <row r="139" spans="14:14" ht="13.8" x14ac:dyDescent="0.3">
      <c r="N139" s="15"/>
    </row>
    <row r="140" spans="14:14" ht="13.8" x14ac:dyDescent="0.3">
      <c r="N140" s="15"/>
    </row>
    <row r="141" spans="14:14" ht="13.8" x14ac:dyDescent="0.3">
      <c r="N141" s="15"/>
    </row>
    <row r="142" spans="14:14" ht="13.8" x14ac:dyDescent="0.3">
      <c r="N142" s="15"/>
    </row>
    <row r="143" spans="14:14" ht="13.8" x14ac:dyDescent="0.3">
      <c r="N143" s="15"/>
    </row>
    <row r="144" spans="14:14" ht="13.8" x14ac:dyDescent="0.3">
      <c r="N144" s="15"/>
    </row>
    <row r="145" spans="14:14" ht="13.8" x14ac:dyDescent="0.3">
      <c r="N145" s="15"/>
    </row>
    <row r="146" spans="14:14" ht="13.8" x14ac:dyDescent="0.3">
      <c r="N146" s="15"/>
    </row>
    <row r="147" spans="14:14" ht="13.8" x14ac:dyDescent="0.3">
      <c r="N147" s="15"/>
    </row>
    <row r="148" spans="14:14" ht="13.8" x14ac:dyDescent="0.3">
      <c r="N148" s="15"/>
    </row>
    <row r="149" spans="14:14" ht="13.8" x14ac:dyDescent="0.3">
      <c r="N149" s="15"/>
    </row>
    <row r="150" spans="14:14" ht="13.8" x14ac:dyDescent="0.3">
      <c r="N150" s="15"/>
    </row>
    <row r="151" spans="14:14" ht="13.8" x14ac:dyDescent="0.3">
      <c r="N151" s="15"/>
    </row>
    <row r="152" spans="14:14" ht="13.8" x14ac:dyDescent="0.3">
      <c r="N152" s="15"/>
    </row>
    <row r="153" spans="14:14" ht="13.8" x14ac:dyDescent="0.3">
      <c r="N153" s="15"/>
    </row>
    <row r="154" spans="14:14" ht="13.8" x14ac:dyDescent="0.3">
      <c r="N154" s="15"/>
    </row>
    <row r="155" spans="14:14" ht="13.8" x14ac:dyDescent="0.3">
      <c r="N155" s="15"/>
    </row>
    <row r="156" spans="14:14" ht="13.8" x14ac:dyDescent="0.3">
      <c r="N156" s="15"/>
    </row>
    <row r="157" spans="14:14" ht="13.8" x14ac:dyDescent="0.3">
      <c r="N157" s="15"/>
    </row>
    <row r="158" spans="14:14" ht="13.8" x14ac:dyDescent="0.3">
      <c r="N158" s="15"/>
    </row>
    <row r="159" spans="14:14" ht="13.8" x14ac:dyDescent="0.3">
      <c r="N159" s="15"/>
    </row>
    <row r="160" spans="14:14" ht="13.8" x14ac:dyDescent="0.3">
      <c r="N160" s="15"/>
    </row>
    <row r="161" spans="14:14" ht="13.8" x14ac:dyDescent="0.3">
      <c r="N161" s="15"/>
    </row>
    <row r="162" spans="14:14" ht="13.8" x14ac:dyDescent="0.3">
      <c r="N162" s="15"/>
    </row>
    <row r="163" spans="14:14" ht="13.8" x14ac:dyDescent="0.3">
      <c r="N163" s="15"/>
    </row>
    <row r="164" spans="14:14" ht="13.8" x14ac:dyDescent="0.3">
      <c r="N164" s="15"/>
    </row>
    <row r="165" spans="14:14" ht="13.8" x14ac:dyDescent="0.3">
      <c r="N165" s="15"/>
    </row>
    <row r="166" spans="14:14" ht="13.8" x14ac:dyDescent="0.3">
      <c r="N166" s="15"/>
    </row>
    <row r="167" spans="14:14" ht="13.8" x14ac:dyDescent="0.3">
      <c r="N167" s="15"/>
    </row>
    <row r="168" spans="14:14" ht="13.8" x14ac:dyDescent="0.3">
      <c r="N168" s="15"/>
    </row>
    <row r="169" spans="14:14" ht="13.8" x14ac:dyDescent="0.3">
      <c r="N169" s="15"/>
    </row>
    <row r="170" spans="14:14" ht="13.8" x14ac:dyDescent="0.3">
      <c r="N170" s="15"/>
    </row>
    <row r="171" spans="14:14" ht="13.8" x14ac:dyDescent="0.3">
      <c r="N171" s="15"/>
    </row>
    <row r="172" spans="14:14" ht="13.8" x14ac:dyDescent="0.3">
      <c r="N172" s="15"/>
    </row>
    <row r="173" spans="14:14" ht="13.8" x14ac:dyDescent="0.3">
      <c r="N173" s="15"/>
    </row>
    <row r="174" spans="14:14" ht="13.8" x14ac:dyDescent="0.3">
      <c r="N174" s="15"/>
    </row>
    <row r="175" spans="14:14" ht="13.8" x14ac:dyDescent="0.3">
      <c r="N175" s="15"/>
    </row>
    <row r="176" spans="14:14" ht="13.8" x14ac:dyDescent="0.3">
      <c r="N176" s="15"/>
    </row>
    <row r="177" spans="14:14" ht="13.8" x14ac:dyDescent="0.3">
      <c r="N177" s="15"/>
    </row>
    <row r="178" spans="14:14" ht="13.8" x14ac:dyDescent="0.3">
      <c r="N178" s="15"/>
    </row>
    <row r="179" spans="14:14" ht="13.8" x14ac:dyDescent="0.3">
      <c r="N179" s="15"/>
    </row>
    <row r="180" spans="14:14" ht="13.8" x14ac:dyDescent="0.3">
      <c r="N180" s="15"/>
    </row>
    <row r="181" spans="14:14" ht="13.8" x14ac:dyDescent="0.3">
      <c r="N181" s="15"/>
    </row>
    <row r="182" spans="14:14" ht="13.8" x14ac:dyDescent="0.3">
      <c r="N182" s="15"/>
    </row>
    <row r="183" spans="14:14" ht="13.8" x14ac:dyDescent="0.3">
      <c r="N183" s="15"/>
    </row>
    <row r="184" spans="14:14" ht="13.8" x14ac:dyDescent="0.3">
      <c r="N184" s="15"/>
    </row>
    <row r="185" spans="14:14" ht="13.8" x14ac:dyDescent="0.3">
      <c r="N185" s="15"/>
    </row>
    <row r="186" spans="14:14" ht="13.8" x14ac:dyDescent="0.3">
      <c r="N186" s="15"/>
    </row>
    <row r="187" spans="14:14" ht="13.8" x14ac:dyDescent="0.3">
      <c r="N187" s="15"/>
    </row>
    <row r="188" spans="14:14" ht="13.8" x14ac:dyDescent="0.3">
      <c r="N188" s="15"/>
    </row>
    <row r="189" spans="14:14" ht="13.8" x14ac:dyDescent="0.3">
      <c r="N189" s="15"/>
    </row>
    <row r="190" spans="14:14" ht="13.8" x14ac:dyDescent="0.3">
      <c r="N190" s="15"/>
    </row>
    <row r="191" spans="14:14" ht="13.8" x14ac:dyDescent="0.3">
      <c r="N191" s="15"/>
    </row>
    <row r="192" spans="14:14" ht="13.8" x14ac:dyDescent="0.3">
      <c r="N192" s="15"/>
    </row>
    <row r="193" spans="14:14" ht="13.8" x14ac:dyDescent="0.3">
      <c r="N193" s="15"/>
    </row>
    <row r="194" spans="14:14" ht="13.8" x14ac:dyDescent="0.3">
      <c r="N194" s="15"/>
    </row>
    <row r="195" spans="14:14" ht="13.8" x14ac:dyDescent="0.3">
      <c r="N195" s="15"/>
    </row>
    <row r="196" spans="14:14" ht="13.8" x14ac:dyDescent="0.3">
      <c r="N196" s="15"/>
    </row>
    <row r="197" spans="14:14" ht="13.8" x14ac:dyDescent="0.3">
      <c r="N197" s="15"/>
    </row>
    <row r="198" spans="14:14" ht="13.8" x14ac:dyDescent="0.3">
      <c r="N198" s="15"/>
    </row>
    <row r="199" spans="14:14" ht="13.8" x14ac:dyDescent="0.3">
      <c r="N199" s="15"/>
    </row>
    <row r="200" spans="14:14" ht="13.8" x14ac:dyDescent="0.3">
      <c r="N200" s="15"/>
    </row>
    <row r="201" spans="14:14" ht="13.8" x14ac:dyDescent="0.3">
      <c r="N201" s="15"/>
    </row>
    <row r="202" spans="14:14" ht="13.8" x14ac:dyDescent="0.3">
      <c r="N202" s="15"/>
    </row>
    <row r="203" spans="14:14" ht="13.8" x14ac:dyDescent="0.3">
      <c r="N203" s="15"/>
    </row>
    <row r="204" spans="14:14" ht="13.8" x14ac:dyDescent="0.3">
      <c r="N204" s="15"/>
    </row>
    <row r="205" spans="14:14" ht="13.8" x14ac:dyDescent="0.3">
      <c r="N205" s="15"/>
    </row>
    <row r="206" spans="14:14" ht="13.8" x14ac:dyDescent="0.3">
      <c r="N206" s="15"/>
    </row>
    <row r="207" spans="14:14" ht="13.8" x14ac:dyDescent="0.3">
      <c r="N207" s="15"/>
    </row>
    <row r="208" spans="14:14" ht="13.8" x14ac:dyDescent="0.3">
      <c r="N208" s="15"/>
    </row>
    <row r="209" spans="14:14" ht="13.8" x14ac:dyDescent="0.3">
      <c r="N209" s="15"/>
    </row>
    <row r="210" spans="14:14" ht="13.8" x14ac:dyDescent="0.3">
      <c r="N210" s="15"/>
    </row>
    <row r="211" spans="14:14" ht="13.8" x14ac:dyDescent="0.3">
      <c r="N211" s="15"/>
    </row>
    <row r="212" spans="14:14" ht="13.8" x14ac:dyDescent="0.3">
      <c r="N212" s="15"/>
    </row>
    <row r="213" spans="14:14" ht="13.8" x14ac:dyDescent="0.3">
      <c r="N213" s="15"/>
    </row>
    <row r="214" spans="14:14" ht="13.8" x14ac:dyDescent="0.3">
      <c r="N214" s="15"/>
    </row>
    <row r="215" spans="14:14" ht="13.8" x14ac:dyDescent="0.3">
      <c r="N215" s="15"/>
    </row>
    <row r="216" spans="14:14" ht="13.8" x14ac:dyDescent="0.3">
      <c r="N216" s="15"/>
    </row>
    <row r="217" spans="14:14" ht="13.8" x14ac:dyDescent="0.3">
      <c r="N217" s="15"/>
    </row>
    <row r="218" spans="14:14" ht="13.8" x14ac:dyDescent="0.3">
      <c r="N218" s="15"/>
    </row>
    <row r="219" spans="14:14" ht="13.8" x14ac:dyDescent="0.3">
      <c r="N219" s="15"/>
    </row>
    <row r="220" spans="14:14" ht="13.8" x14ac:dyDescent="0.3">
      <c r="N220" s="15"/>
    </row>
    <row r="221" spans="14:14" ht="13.8" x14ac:dyDescent="0.3">
      <c r="N221" s="15"/>
    </row>
    <row r="222" spans="14:14" ht="13.8" x14ac:dyDescent="0.3">
      <c r="N222" s="15"/>
    </row>
    <row r="223" spans="14:14" ht="13.8" x14ac:dyDescent="0.3">
      <c r="N223" s="15"/>
    </row>
    <row r="224" spans="14:14" ht="13.8" x14ac:dyDescent="0.3">
      <c r="N224" s="15"/>
    </row>
    <row r="225" spans="14:14" ht="13.8" x14ac:dyDescent="0.3">
      <c r="N225" s="15"/>
    </row>
    <row r="226" spans="14:14" ht="13.8" x14ac:dyDescent="0.3">
      <c r="N226" s="15"/>
    </row>
    <row r="227" spans="14:14" ht="13.8" x14ac:dyDescent="0.3">
      <c r="N227" s="15"/>
    </row>
    <row r="228" spans="14:14" ht="13.8" x14ac:dyDescent="0.3">
      <c r="N228" s="15"/>
    </row>
    <row r="229" spans="14:14" ht="13.8" x14ac:dyDescent="0.3">
      <c r="N229" s="15"/>
    </row>
    <row r="230" spans="14:14" ht="13.8" x14ac:dyDescent="0.3">
      <c r="N230" s="15"/>
    </row>
    <row r="231" spans="14:14" ht="13.8" x14ac:dyDescent="0.3">
      <c r="N231" s="15"/>
    </row>
    <row r="232" spans="14:14" ht="13.8" x14ac:dyDescent="0.3">
      <c r="N232" s="15"/>
    </row>
    <row r="233" spans="14:14" ht="13.8" x14ac:dyDescent="0.3">
      <c r="N233" s="15"/>
    </row>
    <row r="234" spans="14:14" ht="13.8" x14ac:dyDescent="0.3">
      <c r="N234" s="15"/>
    </row>
    <row r="235" spans="14:14" ht="13.8" x14ac:dyDescent="0.3">
      <c r="N235" s="15"/>
    </row>
    <row r="236" spans="14:14" ht="13.8" x14ac:dyDescent="0.3">
      <c r="N236" s="15"/>
    </row>
    <row r="237" spans="14:14" ht="13.8" x14ac:dyDescent="0.3">
      <c r="N237" s="15"/>
    </row>
    <row r="238" spans="14:14" ht="13.8" x14ac:dyDescent="0.3">
      <c r="N238" s="15"/>
    </row>
    <row r="239" spans="14:14" ht="13.8" x14ac:dyDescent="0.3">
      <c r="N239" s="15"/>
    </row>
    <row r="240" spans="14:14" ht="13.8" x14ac:dyDescent="0.3">
      <c r="N240" s="15"/>
    </row>
    <row r="241" spans="14:14" ht="13.8" x14ac:dyDescent="0.3">
      <c r="N241" s="15"/>
    </row>
    <row r="242" spans="14:14" ht="13.8" x14ac:dyDescent="0.3">
      <c r="N242" s="15"/>
    </row>
    <row r="243" spans="14:14" ht="13.8" x14ac:dyDescent="0.3">
      <c r="N243" s="15"/>
    </row>
    <row r="244" spans="14:14" ht="13.8" x14ac:dyDescent="0.3">
      <c r="N244" s="15"/>
    </row>
    <row r="245" spans="14:14" ht="13.8" x14ac:dyDescent="0.3">
      <c r="N245" s="15"/>
    </row>
    <row r="246" spans="14:14" ht="13.8" x14ac:dyDescent="0.3">
      <c r="N246" s="15"/>
    </row>
    <row r="247" spans="14:14" ht="13.8" x14ac:dyDescent="0.3">
      <c r="N247" s="15"/>
    </row>
    <row r="248" spans="14:14" ht="13.8" x14ac:dyDescent="0.3">
      <c r="N248" s="15"/>
    </row>
    <row r="249" spans="14:14" ht="13.8" x14ac:dyDescent="0.3">
      <c r="N249" s="15"/>
    </row>
    <row r="250" spans="14:14" ht="13.8" x14ac:dyDescent="0.3">
      <c r="N250" s="15"/>
    </row>
    <row r="251" spans="14:14" ht="13.8" x14ac:dyDescent="0.3">
      <c r="N251" s="15"/>
    </row>
    <row r="252" spans="14:14" ht="13.8" x14ac:dyDescent="0.3">
      <c r="N252" s="15"/>
    </row>
    <row r="253" spans="14:14" ht="13.8" x14ac:dyDescent="0.3">
      <c r="N253" s="15"/>
    </row>
    <row r="254" spans="14:14" ht="13.8" x14ac:dyDescent="0.3">
      <c r="N254" s="15"/>
    </row>
    <row r="255" spans="14:14" ht="13.8" x14ac:dyDescent="0.3">
      <c r="N255" s="15"/>
    </row>
    <row r="256" spans="14:14" ht="13.8" x14ac:dyDescent="0.3">
      <c r="N256" s="15"/>
    </row>
    <row r="257" spans="14:14" ht="13.8" x14ac:dyDescent="0.3">
      <c r="N257" s="15"/>
    </row>
    <row r="258" spans="14:14" ht="13.8" x14ac:dyDescent="0.3">
      <c r="N258" s="15"/>
    </row>
    <row r="259" spans="14:14" ht="13.8" x14ac:dyDescent="0.3">
      <c r="N259" s="15"/>
    </row>
    <row r="260" spans="14:14" ht="13.8" x14ac:dyDescent="0.3">
      <c r="N260" s="15"/>
    </row>
    <row r="261" spans="14:14" ht="13.8" x14ac:dyDescent="0.3">
      <c r="N261" s="15"/>
    </row>
    <row r="262" spans="14:14" ht="13.8" x14ac:dyDescent="0.3">
      <c r="N262" s="15"/>
    </row>
    <row r="263" spans="14:14" ht="13.8" x14ac:dyDescent="0.3">
      <c r="N263" s="15"/>
    </row>
    <row r="264" spans="14:14" ht="13.8" x14ac:dyDescent="0.3">
      <c r="N264" s="15"/>
    </row>
    <row r="265" spans="14:14" ht="13.8" x14ac:dyDescent="0.3">
      <c r="N265" s="15"/>
    </row>
    <row r="266" spans="14:14" ht="13.8" x14ac:dyDescent="0.3">
      <c r="N266" s="15"/>
    </row>
    <row r="267" spans="14:14" ht="13.8" x14ac:dyDescent="0.3">
      <c r="N267" s="15"/>
    </row>
    <row r="268" spans="14:14" ht="13.8" x14ac:dyDescent="0.3">
      <c r="N268" s="15"/>
    </row>
    <row r="269" spans="14:14" ht="13.8" x14ac:dyDescent="0.3">
      <c r="N269" s="15"/>
    </row>
    <row r="270" spans="14:14" ht="13.8" x14ac:dyDescent="0.3">
      <c r="N270" s="15"/>
    </row>
    <row r="271" spans="14:14" ht="13.8" x14ac:dyDescent="0.3">
      <c r="N271" s="15"/>
    </row>
    <row r="272" spans="14:14" ht="13.8" x14ac:dyDescent="0.3">
      <c r="N272" s="15"/>
    </row>
    <row r="273" spans="14:14" ht="13.8" x14ac:dyDescent="0.3">
      <c r="N273" s="15"/>
    </row>
    <row r="274" spans="14:14" ht="13.8" x14ac:dyDescent="0.3">
      <c r="N274" s="15"/>
    </row>
    <row r="275" spans="14:14" ht="13.8" x14ac:dyDescent="0.3">
      <c r="N275" s="15"/>
    </row>
    <row r="276" spans="14:14" ht="13.8" x14ac:dyDescent="0.3">
      <c r="N276" s="15"/>
    </row>
    <row r="277" spans="14:14" ht="13.8" x14ac:dyDescent="0.3">
      <c r="N277" s="15"/>
    </row>
    <row r="278" spans="14:14" ht="13.8" x14ac:dyDescent="0.3">
      <c r="N278" s="15"/>
    </row>
    <row r="279" spans="14:14" ht="13.8" x14ac:dyDescent="0.3">
      <c r="N279" s="15"/>
    </row>
    <row r="280" spans="14:14" ht="13.8" x14ac:dyDescent="0.3">
      <c r="N280" s="15"/>
    </row>
    <row r="281" spans="14:14" ht="13.8" x14ac:dyDescent="0.3">
      <c r="N281" s="15"/>
    </row>
    <row r="282" spans="14:14" ht="13.8" x14ac:dyDescent="0.3">
      <c r="N282" s="15"/>
    </row>
    <row r="283" spans="14:14" ht="13.8" x14ac:dyDescent="0.3">
      <c r="N283" s="15"/>
    </row>
    <row r="284" spans="14:14" ht="13.8" x14ac:dyDescent="0.3">
      <c r="N284" s="15"/>
    </row>
    <row r="285" spans="14:14" ht="13.8" x14ac:dyDescent="0.3">
      <c r="N285" s="15"/>
    </row>
    <row r="286" spans="14:14" ht="13.8" x14ac:dyDescent="0.3">
      <c r="N286" s="15"/>
    </row>
    <row r="287" spans="14:14" ht="13.8" x14ac:dyDescent="0.3">
      <c r="N287" s="15"/>
    </row>
    <row r="288" spans="14:14" ht="13.8" x14ac:dyDescent="0.3">
      <c r="N288" s="15"/>
    </row>
    <row r="289" spans="14:14" ht="13.8" x14ac:dyDescent="0.3">
      <c r="N289" s="15"/>
    </row>
    <row r="290" spans="14:14" ht="13.8" x14ac:dyDescent="0.3">
      <c r="N290" s="15"/>
    </row>
    <row r="291" spans="14:14" ht="13.8" x14ac:dyDescent="0.3">
      <c r="N291" s="15"/>
    </row>
    <row r="292" spans="14:14" ht="13.8" x14ac:dyDescent="0.3">
      <c r="N292" s="15"/>
    </row>
    <row r="293" spans="14:14" ht="13.8" x14ac:dyDescent="0.3">
      <c r="N293" s="15"/>
    </row>
    <row r="294" spans="14:14" ht="13.8" x14ac:dyDescent="0.3">
      <c r="N294" s="15"/>
    </row>
    <row r="295" spans="14:14" ht="13.8" x14ac:dyDescent="0.3">
      <c r="N295" s="15"/>
    </row>
    <row r="296" spans="14:14" ht="13.8" x14ac:dyDescent="0.3">
      <c r="N296" s="15"/>
    </row>
    <row r="297" spans="14:14" ht="13.8" x14ac:dyDescent="0.3">
      <c r="N297" s="15"/>
    </row>
    <row r="298" spans="14:14" ht="13.8" x14ac:dyDescent="0.3">
      <c r="N298" s="15"/>
    </row>
    <row r="299" spans="14:14" ht="13.8" x14ac:dyDescent="0.3">
      <c r="N299" s="15"/>
    </row>
    <row r="300" spans="14:14" ht="13.8" x14ac:dyDescent="0.3">
      <c r="N300" s="15"/>
    </row>
    <row r="301" spans="14:14" ht="13.8" x14ac:dyDescent="0.3">
      <c r="N301" s="15"/>
    </row>
    <row r="302" spans="14:14" ht="13.8" x14ac:dyDescent="0.3">
      <c r="N302" s="15"/>
    </row>
    <row r="303" spans="14:14" ht="13.8" x14ac:dyDescent="0.3">
      <c r="N303" s="15"/>
    </row>
    <row r="304" spans="14:14" ht="13.8" x14ac:dyDescent="0.3">
      <c r="N304" s="15"/>
    </row>
    <row r="305" spans="14:14" ht="13.8" x14ac:dyDescent="0.3">
      <c r="N305" s="15"/>
    </row>
    <row r="306" spans="14:14" ht="13.8" x14ac:dyDescent="0.3">
      <c r="N306" s="15"/>
    </row>
    <row r="307" spans="14:14" ht="13.8" x14ac:dyDescent="0.3">
      <c r="N307" s="15"/>
    </row>
    <row r="308" spans="14:14" ht="13.8" x14ac:dyDescent="0.3">
      <c r="N308" s="15"/>
    </row>
    <row r="309" spans="14:14" ht="13.8" x14ac:dyDescent="0.3">
      <c r="N309" s="15"/>
    </row>
    <row r="310" spans="14:14" ht="13.8" x14ac:dyDescent="0.3">
      <c r="N310" s="15"/>
    </row>
    <row r="311" spans="14:14" ht="13.8" x14ac:dyDescent="0.3">
      <c r="N311" s="15"/>
    </row>
    <row r="312" spans="14:14" ht="13.8" x14ac:dyDescent="0.3">
      <c r="N312" s="15"/>
    </row>
    <row r="313" spans="14:14" ht="13.8" x14ac:dyDescent="0.3">
      <c r="N313" s="15"/>
    </row>
    <row r="314" spans="14:14" ht="13.8" x14ac:dyDescent="0.3">
      <c r="N314" s="15"/>
    </row>
    <row r="315" spans="14:14" ht="13.8" x14ac:dyDescent="0.3">
      <c r="N315" s="15"/>
    </row>
    <row r="316" spans="14:14" ht="13.8" x14ac:dyDescent="0.3">
      <c r="N316" s="15"/>
    </row>
    <row r="317" spans="14:14" ht="13.8" x14ac:dyDescent="0.3">
      <c r="N317" s="15"/>
    </row>
    <row r="318" spans="14:14" ht="13.8" x14ac:dyDescent="0.3">
      <c r="N318" s="15"/>
    </row>
    <row r="319" spans="14:14" ht="13.8" x14ac:dyDescent="0.3">
      <c r="N319" s="15"/>
    </row>
    <row r="320" spans="14:14" ht="13.8" x14ac:dyDescent="0.3">
      <c r="N320" s="15"/>
    </row>
    <row r="321" spans="14:14" ht="13.8" x14ac:dyDescent="0.3">
      <c r="N321" s="15"/>
    </row>
    <row r="322" spans="14:14" ht="13.8" x14ac:dyDescent="0.3">
      <c r="N322" s="15"/>
    </row>
    <row r="323" spans="14:14" ht="13.8" x14ac:dyDescent="0.3">
      <c r="N323" s="15"/>
    </row>
    <row r="324" spans="14:14" ht="13.8" x14ac:dyDescent="0.3">
      <c r="N324" s="15"/>
    </row>
    <row r="325" spans="14:14" ht="13.8" x14ac:dyDescent="0.3">
      <c r="N325" s="15"/>
    </row>
    <row r="326" spans="14:14" ht="13.8" x14ac:dyDescent="0.3">
      <c r="N326" s="15"/>
    </row>
    <row r="327" spans="14:14" ht="13.8" x14ac:dyDescent="0.3">
      <c r="N327" s="15"/>
    </row>
    <row r="328" spans="14:14" ht="13.8" x14ac:dyDescent="0.3">
      <c r="N328" s="15"/>
    </row>
    <row r="329" spans="14:14" ht="13.8" x14ac:dyDescent="0.3">
      <c r="N329" s="15"/>
    </row>
    <row r="330" spans="14:14" ht="13.8" x14ac:dyDescent="0.3">
      <c r="N330" s="15"/>
    </row>
    <row r="331" spans="14:14" ht="13.8" x14ac:dyDescent="0.3">
      <c r="N331" s="15"/>
    </row>
    <row r="332" spans="14:14" ht="13.8" x14ac:dyDescent="0.3">
      <c r="N332" s="15"/>
    </row>
    <row r="333" spans="14:14" ht="13.8" x14ac:dyDescent="0.3">
      <c r="N333" s="15"/>
    </row>
    <row r="334" spans="14:14" ht="13.8" x14ac:dyDescent="0.3">
      <c r="N334" s="15"/>
    </row>
    <row r="335" spans="14:14" ht="13.8" x14ac:dyDescent="0.3">
      <c r="N335" s="15"/>
    </row>
    <row r="336" spans="14:14" ht="13.8" x14ac:dyDescent="0.3">
      <c r="N336" s="15"/>
    </row>
    <row r="337" spans="14:14" ht="13.8" x14ac:dyDescent="0.3">
      <c r="N337" s="15"/>
    </row>
    <row r="338" spans="14:14" ht="13.8" x14ac:dyDescent="0.3">
      <c r="N338" s="15"/>
    </row>
    <row r="339" spans="14:14" ht="13.8" x14ac:dyDescent="0.3">
      <c r="N339" s="15"/>
    </row>
    <row r="340" spans="14:14" ht="13.8" x14ac:dyDescent="0.3">
      <c r="N340" s="15"/>
    </row>
    <row r="341" spans="14:14" ht="13.8" x14ac:dyDescent="0.3">
      <c r="N341" s="15"/>
    </row>
    <row r="342" spans="14:14" ht="13.8" x14ac:dyDescent="0.3">
      <c r="N342" s="15"/>
    </row>
    <row r="343" spans="14:14" ht="13.8" x14ac:dyDescent="0.3">
      <c r="N343" s="15"/>
    </row>
    <row r="344" spans="14:14" ht="13.8" x14ac:dyDescent="0.3">
      <c r="N344" s="15"/>
    </row>
    <row r="345" spans="14:14" ht="13.8" x14ac:dyDescent="0.3">
      <c r="N345" s="15"/>
    </row>
    <row r="346" spans="14:14" ht="13.8" x14ac:dyDescent="0.3">
      <c r="N346" s="15"/>
    </row>
    <row r="347" spans="14:14" ht="13.8" x14ac:dyDescent="0.3">
      <c r="N347" s="15"/>
    </row>
    <row r="348" spans="14:14" ht="13.8" x14ac:dyDescent="0.3">
      <c r="N348" s="15"/>
    </row>
    <row r="349" spans="14:14" ht="13.8" x14ac:dyDescent="0.3">
      <c r="N349" s="15"/>
    </row>
    <row r="350" spans="14:14" ht="13.8" x14ac:dyDescent="0.3">
      <c r="N350" s="15"/>
    </row>
    <row r="351" spans="14:14" ht="13.8" x14ac:dyDescent="0.3">
      <c r="N351" s="15"/>
    </row>
    <row r="352" spans="14:14" ht="13.8" x14ac:dyDescent="0.3">
      <c r="N352" s="15"/>
    </row>
    <row r="353" spans="14:14" ht="13.8" x14ac:dyDescent="0.3">
      <c r="N353" s="15"/>
    </row>
    <row r="354" spans="14:14" ht="13.8" x14ac:dyDescent="0.3">
      <c r="N354" s="15"/>
    </row>
    <row r="355" spans="14:14" ht="13.8" x14ac:dyDescent="0.3">
      <c r="N355" s="15"/>
    </row>
    <row r="356" spans="14:14" ht="13.8" x14ac:dyDescent="0.3">
      <c r="N356" s="15"/>
    </row>
    <row r="357" spans="14:14" ht="13.8" x14ac:dyDescent="0.3">
      <c r="N357" s="15"/>
    </row>
    <row r="358" spans="14:14" ht="13.8" x14ac:dyDescent="0.3">
      <c r="N358" s="15"/>
    </row>
    <row r="359" spans="14:14" ht="13.8" x14ac:dyDescent="0.3">
      <c r="N359" s="15"/>
    </row>
    <row r="360" spans="14:14" ht="13.8" x14ac:dyDescent="0.3">
      <c r="N360" s="15"/>
    </row>
    <row r="361" spans="14:14" ht="13.8" x14ac:dyDescent="0.3">
      <c r="N361" s="15"/>
    </row>
    <row r="362" spans="14:14" ht="13.8" x14ac:dyDescent="0.3">
      <c r="N362" s="15"/>
    </row>
    <row r="363" spans="14:14" ht="13.8" x14ac:dyDescent="0.3">
      <c r="N363" s="15"/>
    </row>
    <row r="364" spans="14:14" ht="13.8" x14ac:dyDescent="0.3">
      <c r="N364" s="15"/>
    </row>
    <row r="365" spans="14:14" ht="13.8" x14ac:dyDescent="0.3">
      <c r="N365" s="15"/>
    </row>
    <row r="366" spans="14:14" ht="13.8" x14ac:dyDescent="0.3">
      <c r="N366" s="15"/>
    </row>
    <row r="367" spans="14:14" ht="13.8" x14ac:dyDescent="0.3">
      <c r="N367" s="15"/>
    </row>
    <row r="368" spans="14:14" ht="13.8" x14ac:dyDescent="0.3">
      <c r="N368" s="15"/>
    </row>
    <row r="369" spans="14:14" ht="13.8" x14ac:dyDescent="0.3">
      <c r="N369" s="15"/>
    </row>
    <row r="370" spans="14:14" ht="13.8" x14ac:dyDescent="0.3">
      <c r="N370" s="15"/>
    </row>
    <row r="371" spans="14:14" ht="13.8" x14ac:dyDescent="0.3">
      <c r="N371" s="15"/>
    </row>
    <row r="372" spans="14:14" ht="13.8" x14ac:dyDescent="0.3">
      <c r="N372" s="15"/>
    </row>
    <row r="373" spans="14:14" ht="13.8" x14ac:dyDescent="0.3">
      <c r="N373" s="15"/>
    </row>
    <row r="374" spans="14:14" ht="13.8" x14ac:dyDescent="0.3">
      <c r="N374" s="15"/>
    </row>
    <row r="375" spans="14:14" ht="13.8" x14ac:dyDescent="0.3">
      <c r="N375" s="15"/>
    </row>
    <row r="376" spans="14:14" ht="13.8" x14ac:dyDescent="0.3">
      <c r="N376" s="15"/>
    </row>
    <row r="377" spans="14:14" ht="13.8" x14ac:dyDescent="0.3">
      <c r="N377" s="15"/>
    </row>
    <row r="378" spans="14:14" ht="13.8" x14ac:dyDescent="0.3">
      <c r="N378" s="15"/>
    </row>
    <row r="379" spans="14:14" ht="13.8" x14ac:dyDescent="0.3">
      <c r="N379" s="15"/>
    </row>
    <row r="380" spans="14:14" ht="13.8" x14ac:dyDescent="0.3">
      <c r="N380" s="15"/>
    </row>
    <row r="381" spans="14:14" ht="13.8" x14ac:dyDescent="0.3">
      <c r="N381" s="15"/>
    </row>
    <row r="382" spans="14:14" ht="13.8" x14ac:dyDescent="0.3">
      <c r="N382" s="15"/>
    </row>
    <row r="383" spans="14:14" ht="13.8" x14ac:dyDescent="0.3">
      <c r="N383" s="15"/>
    </row>
    <row r="384" spans="14:14" ht="13.8" x14ac:dyDescent="0.3">
      <c r="N384" s="15"/>
    </row>
    <row r="385" spans="14:14" ht="13.8" x14ac:dyDescent="0.3">
      <c r="N385" s="15"/>
    </row>
    <row r="386" spans="14:14" ht="13.8" x14ac:dyDescent="0.3">
      <c r="N386" s="15"/>
    </row>
    <row r="387" spans="14:14" ht="13.8" x14ac:dyDescent="0.3">
      <c r="N387" s="15"/>
    </row>
    <row r="388" spans="14:14" ht="13.8" x14ac:dyDescent="0.3">
      <c r="N388" s="15"/>
    </row>
    <row r="389" spans="14:14" ht="13.8" x14ac:dyDescent="0.3">
      <c r="N389" s="15"/>
    </row>
    <row r="390" spans="14:14" ht="13.8" x14ac:dyDescent="0.3">
      <c r="N390" s="15"/>
    </row>
    <row r="391" spans="14:14" ht="13.8" x14ac:dyDescent="0.3">
      <c r="N391" s="15"/>
    </row>
    <row r="392" spans="14:14" ht="13.8" x14ac:dyDescent="0.3">
      <c r="N392" s="15"/>
    </row>
    <row r="393" spans="14:14" ht="13.8" x14ac:dyDescent="0.3">
      <c r="N393" s="15"/>
    </row>
    <row r="394" spans="14:14" ht="13.8" x14ac:dyDescent="0.3">
      <c r="N394" s="15"/>
    </row>
    <row r="395" spans="14:14" ht="13.8" x14ac:dyDescent="0.3">
      <c r="N395" s="15"/>
    </row>
    <row r="396" spans="14:14" ht="13.8" x14ac:dyDescent="0.3">
      <c r="N396" s="15"/>
    </row>
    <row r="397" spans="14:14" ht="13.8" x14ac:dyDescent="0.3">
      <c r="N397" s="15"/>
    </row>
    <row r="398" spans="14:14" ht="13.8" x14ac:dyDescent="0.3">
      <c r="N398" s="15"/>
    </row>
    <row r="399" spans="14:14" ht="13.8" x14ac:dyDescent="0.3">
      <c r="N399" s="15"/>
    </row>
    <row r="400" spans="14:14" ht="13.8" x14ac:dyDescent="0.3">
      <c r="N400" s="15"/>
    </row>
    <row r="401" spans="14:14" ht="13.8" x14ac:dyDescent="0.3">
      <c r="N401" s="15"/>
    </row>
    <row r="402" spans="14:14" ht="13.8" x14ac:dyDescent="0.3">
      <c r="N402" s="15"/>
    </row>
    <row r="403" spans="14:14" ht="13.8" x14ac:dyDescent="0.3">
      <c r="N403" s="15"/>
    </row>
    <row r="404" spans="14:14" ht="13.8" x14ac:dyDescent="0.3">
      <c r="N404" s="15"/>
    </row>
    <row r="405" spans="14:14" ht="13.8" x14ac:dyDescent="0.3">
      <c r="N405" s="15"/>
    </row>
    <row r="406" spans="14:14" ht="13.8" x14ac:dyDescent="0.3">
      <c r="N406" s="15"/>
    </row>
    <row r="407" spans="14:14" ht="13.8" x14ac:dyDescent="0.3">
      <c r="N407" s="15"/>
    </row>
    <row r="408" spans="14:14" ht="13.8" x14ac:dyDescent="0.3">
      <c r="N408" s="15"/>
    </row>
    <row r="409" spans="14:14" ht="13.8" x14ac:dyDescent="0.3">
      <c r="N409" s="15"/>
    </row>
    <row r="410" spans="14:14" ht="13.8" x14ac:dyDescent="0.3">
      <c r="N410" s="15"/>
    </row>
    <row r="411" spans="14:14" ht="13.8" x14ac:dyDescent="0.3">
      <c r="N411" s="15"/>
    </row>
    <row r="412" spans="14:14" ht="13.8" x14ac:dyDescent="0.3">
      <c r="N412" s="15"/>
    </row>
    <row r="413" spans="14:14" ht="13.8" x14ac:dyDescent="0.3">
      <c r="N413" s="15"/>
    </row>
    <row r="414" spans="14:14" ht="13.8" x14ac:dyDescent="0.3">
      <c r="N414" s="15"/>
    </row>
    <row r="415" spans="14:14" ht="13.8" x14ac:dyDescent="0.3">
      <c r="N415" s="15"/>
    </row>
    <row r="416" spans="14:14" ht="13.8" x14ac:dyDescent="0.3">
      <c r="N416" s="15"/>
    </row>
    <row r="417" spans="14:14" ht="13.8" x14ac:dyDescent="0.3">
      <c r="N417" s="15"/>
    </row>
    <row r="418" spans="14:14" ht="13.8" x14ac:dyDescent="0.3">
      <c r="N418" s="15"/>
    </row>
    <row r="419" spans="14:14" ht="13.8" x14ac:dyDescent="0.3">
      <c r="N419" s="15"/>
    </row>
    <row r="420" spans="14:14" ht="13.8" x14ac:dyDescent="0.3">
      <c r="N420" s="15"/>
    </row>
    <row r="421" spans="14:14" ht="13.8" x14ac:dyDescent="0.3">
      <c r="N421" s="15"/>
    </row>
    <row r="422" spans="14:14" ht="13.8" x14ac:dyDescent="0.3">
      <c r="N422" s="15"/>
    </row>
    <row r="423" spans="14:14" ht="13.8" x14ac:dyDescent="0.3">
      <c r="N423" s="15"/>
    </row>
    <row r="424" spans="14:14" ht="13.8" x14ac:dyDescent="0.3">
      <c r="N424" s="15"/>
    </row>
    <row r="425" spans="14:14" ht="13.8" x14ac:dyDescent="0.3">
      <c r="N425" s="15"/>
    </row>
    <row r="426" spans="14:14" ht="13.8" x14ac:dyDescent="0.3">
      <c r="N426" s="15"/>
    </row>
    <row r="427" spans="14:14" ht="13.8" x14ac:dyDescent="0.3">
      <c r="N427" s="15"/>
    </row>
    <row r="428" spans="14:14" ht="13.8" x14ac:dyDescent="0.3">
      <c r="N428" s="15"/>
    </row>
    <row r="429" spans="14:14" ht="13.8" x14ac:dyDescent="0.3">
      <c r="N429" s="15"/>
    </row>
    <row r="430" spans="14:14" ht="13.8" x14ac:dyDescent="0.3">
      <c r="N430" s="15"/>
    </row>
    <row r="431" spans="14:14" ht="13.8" x14ac:dyDescent="0.3">
      <c r="N431" s="15"/>
    </row>
    <row r="432" spans="14:14" ht="13.8" x14ac:dyDescent="0.3">
      <c r="N432" s="15"/>
    </row>
    <row r="433" spans="14:14" ht="13.8" x14ac:dyDescent="0.3">
      <c r="N433" s="15"/>
    </row>
    <row r="434" spans="14:14" ht="13.8" x14ac:dyDescent="0.3">
      <c r="N434" s="15"/>
    </row>
    <row r="435" spans="14:14" ht="13.8" x14ac:dyDescent="0.3">
      <c r="N435" s="15"/>
    </row>
    <row r="436" spans="14:14" ht="13.8" x14ac:dyDescent="0.3">
      <c r="N436" s="15"/>
    </row>
    <row r="437" spans="14:14" ht="13.8" x14ac:dyDescent="0.3">
      <c r="N437" s="15"/>
    </row>
    <row r="438" spans="14:14" ht="13.8" x14ac:dyDescent="0.3">
      <c r="N438" s="15"/>
    </row>
    <row r="439" spans="14:14" ht="13.8" x14ac:dyDescent="0.3">
      <c r="N439" s="15"/>
    </row>
    <row r="440" spans="14:14" ht="13.8" x14ac:dyDescent="0.3">
      <c r="N440" s="15"/>
    </row>
    <row r="441" spans="14:14" ht="13.8" x14ac:dyDescent="0.3">
      <c r="N441" s="15"/>
    </row>
    <row r="442" spans="14:14" ht="13.8" x14ac:dyDescent="0.3">
      <c r="N442" s="15"/>
    </row>
    <row r="443" spans="14:14" ht="13.8" x14ac:dyDescent="0.3">
      <c r="N443" s="15"/>
    </row>
    <row r="444" spans="14:14" ht="13.8" x14ac:dyDescent="0.3">
      <c r="N444" s="15"/>
    </row>
    <row r="445" spans="14:14" ht="13.8" x14ac:dyDescent="0.3">
      <c r="N445" s="15"/>
    </row>
    <row r="446" spans="14:14" ht="13.8" x14ac:dyDescent="0.3">
      <c r="N446" s="15"/>
    </row>
    <row r="447" spans="14:14" ht="13.8" x14ac:dyDescent="0.3">
      <c r="N447" s="15"/>
    </row>
    <row r="448" spans="14:14" ht="13.8" x14ac:dyDescent="0.3">
      <c r="N448" s="15"/>
    </row>
    <row r="449" spans="14:14" ht="13.8" x14ac:dyDescent="0.3">
      <c r="N449" s="15"/>
    </row>
    <row r="450" spans="14:14" ht="13.8" x14ac:dyDescent="0.3">
      <c r="N450" s="15"/>
    </row>
    <row r="451" spans="14:14" ht="13.8" x14ac:dyDescent="0.3">
      <c r="N451" s="15"/>
    </row>
    <row r="452" spans="14:14" ht="13.8" x14ac:dyDescent="0.3">
      <c r="N452" s="15"/>
    </row>
    <row r="453" spans="14:14" ht="13.8" x14ac:dyDescent="0.3">
      <c r="N453" s="15"/>
    </row>
    <row r="454" spans="14:14" ht="13.8" x14ac:dyDescent="0.3">
      <c r="N454" s="15"/>
    </row>
    <row r="455" spans="14:14" ht="13.8" x14ac:dyDescent="0.3">
      <c r="N455" s="15"/>
    </row>
    <row r="456" spans="14:14" ht="13.8" x14ac:dyDescent="0.3">
      <c r="N456" s="15"/>
    </row>
    <row r="457" spans="14:14" ht="13.8" x14ac:dyDescent="0.3">
      <c r="N457" s="15"/>
    </row>
    <row r="458" spans="14:14" ht="13.8" x14ac:dyDescent="0.3">
      <c r="N458" s="15"/>
    </row>
    <row r="459" spans="14:14" ht="13.8" x14ac:dyDescent="0.3">
      <c r="N459" s="15"/>
    </row>
    <row r="460" spans="14:14" ht="13.8" x14ac:dyDescent="0.3">
      <c r="N460" s="15"/>
    </row>
    <row r="461" spans="14:14" ht="13.8" x14ac:dyDescent="0.3">
      <c r="N461" s="15"/>
    </row>
    <row r="462" spans="14:14" ht="13.8" x14ac:dyDescent="0.3">
      <c r="N462" s="15"/>
    </row>
    <row r="463" spans="14:14" ht="13.8" x14ac:dyDescent="0.3">
      <c r="N463" s="15"/>
    </row>
    <row r="464" spans="14:14" ht="13.8" x14ac:dyDescent="0.3">
      <c r="N464" s="15"/>
    </row>
    <row r="465" spans="14:14" ht="13.8" x14ac:dyDescent="0.3">
      <c r="N465" s="15"/>
    </row>
    <row r="466" spans="14:14" ht="13.8" x14ac:dyDescent="0.3">
      <c r="N466" s="15"/>
    </row>
    <row r="467" spans="14:14" ht="13.8" x14ac:dyDescent="0.3">
      <c r="N467" s="15"/>
    </row>
    <row r="468" spans="14:14" ht="13.8" x14ac:dyDescent="0.3">
      <c r="N468" s="15"/>
    </row>
    <row r="469" spans="14:14" ht="13.8" x14ac:dyDescent="0.3">
      <c r="N469" s="15"/>
    </row>
    <row r="470" spans="14:14" ht="13.8" x14ac:dyDescent="0.3">
      <c r="N470" s="15"/>
    </row>
    <row r="471" spans="14:14" ht="13.8" x14ac:dyDescent="0.3">
      <c r="N471" s="15"/>
    </row>
    <row r="472" spans="14:14" ht="13.8" x14ac:dyDescent="0.3">
      <c r="N472" s="15"/>
    </row>
    <row r="473" spans="14:14" ht="13.8" x14ac:dyDescent="0.3">
      <c r="N473" s="15"/>
    </row>
    <row r="474" spans="14:14" ht="13.8" x14ac:dyDescent="0.3">
      <c r="N474" s="15"/>
    </row>
    <row r="475" spans="14:14" ht="13.8" x14ac:dyDescent="0.3">
      <c r="N475" s="15"/>
    </row>
    <row r="476" spans="14:14" ht="13.8" x14ac:dyDescent="0.3">
      <c r="N476" s="15"/>
    </row>
    <row r="477" spans="14:14" ht="13.8" x14ac:dyDescent="0.3">
      <c r="N477" s="15"/>
    </row>
    <row r="478" spans="14:14" ht="13.8" x14ac:dyDescent="0.3">
      <c r="N478" s="15"/>
    </row>
    <row r="479" spans="14:14" ht="13.8" x14ac:dyDescent="0.3">
      <c r="N479" s="15"/>
    </row>
    <row r="480" spans="14:14" ht="13.8" x14ac:dyDescent="0.3">
      <c r="N480" s="15"/>
    </row>
    <row r="481" spans="14:14" ht="13.8" x14ac:dyDescent="0.3">
      <c r="N481" s="15"/>
    </row>
    <row r="482" spans="14:14" ht="13.8" x14ac:dyDescent="0.3">
      <c r="N482" s="15"/>
    </row>
    <row r="483" spans="14:14" ht="13.8" x14ac:dyDescent="0.3">
      <c r="N483" s="15"/>
    </row>
    <row r="484" spans="14:14" ht="13.8" x14ac:dyDescent="0.3">
      <c r="N484" s="15"/>
    </row>
    <row r="485" spans="14:14" ht="13.8" x14ac:dyDescent="0.3">
      <c r="N485" s="15"/>
    </row>
    <row r="486" spans="14:14" ht="13.8" x14ac:dyDescent="0.3">
      <c r="N486" s="15"/>
    </row>
    <row r="487" spans="14:14" ht="13.8" x14ac:dyDescent="0.3">
      <c r="N487" s="15"/>
    </row>
    <row r="488" spans="14:14" ht="13.8" x14ac:dyDescent="0.3">
      <c r="N488" s="15"/>
    </row>
    <row r="489" spans="14:14" ht="13.8" x14ac:dyDescent="0.3">
      <c r="N489" s="15"/>
    </row>
    <row r="490" spans="14:14" ht="13.8" x14ac:dyDescent="0.3">
      <c r="N490" s="15"/>
    </row>
    <row r="491" spans="14:14" ht="13.8" x14ac:dyDescent="0.3">
      <c r="N491" s="15"/>
    </row>
    <row r="492" spans="14:14" ht="13.8" x14ac:dyDescent="0.3">
      <c r="N492" s="15"/>
    </row>
    <row r="493" spans="14:14" ht="13.8" x14ac:dyDescent="0.3">
      <c r="N493" s="15"/>
    </row>
    <row r="494" spans="14:14" ht="13.8" x14ac:dyDescent="0.3">
      <c r="N494" s="15"/>
    </row>
    <row r="495" spans="14:14" ht="13.8" x14ac:dyDescent="0.3">
      <c r="N495" s="15"/>
    </row>
    <row r="496" spans="14:14" ht="13.8" x14ac:dyDescent="0.3">
      <c r="N496" s="15"/>
    </row>
    <row r="497" spans="14:14" ht="13.8" x14ac:dyDescent="0.3">
      <c r="N497" s="15"/>
    </row>
    <row r="498" spans="14:14" ht="13.8" x14ac:dyDescent="0.3">
      <c r="N498" s="15"/>
    </row>
    <row r="499" spans="14:14" ht="13.8" x14ac:dyDescent="0.3">
      <c r="N499" s="15"/>
    </row>
    <row r="500" spans="14:14" ht="13.8" x14ac:dyDescent="0.3">
      <c r="N500" s="15"/>
    </row>
    <row r="501" spans="14:14" ht="13.8" x14ac:dyDescent="0.3">
      <c r="N501" s="15"/>
    </row>
    <row r="502" spans="14:14" ht="13.8" x14ac:dyDescent="0.3">
      <c r="N502" s="15"/>
    </row>
    <row r="503" spans="14:14" ht="13.8" x14ac:dyDescent="0.3">
      <c r="N503" s="15"/>
    </row>
    <row r="504" spans="14:14" ht="13.8" x14ac:dyDescent="0.3">
      <c r="N504" s="15"/>
    </row>
    <row r="505" spans="14:14" ht="13.8" x14ac:dyDescent="0.3">
      <c r="N505" s="15"/>
    </row>
    <row r="506" spans="14:14" ht="13.8" x14ac:dyDescent="0.3">
      <c r="N506" s="15"/>
    </row>
    <row r="507" spans="14:14" ht="13.8" x14ac:dyDescent="0.3">
      <c r="N507" s="15"/>
    </row>
    <row r="508" spans="14:14" ht="13.8" x14ac:dyDescent="0.3">
      <c r="N508" s="15"/>
    </row>
    <row r="509" spans="14:14" ht="13.8" x14ac:dyDescent="0.3">
      <c r="N509" s="15"/>
    </row>
    <row r="510" spans="14:14" ht="13.8" x14ac:dyDescent="0.3">
      <c r="N510" s="15"/>
    </row>
    <row r="511" spans="14:14" ht="13.8" x14ac:dyDescent="0.3">
      <c r="N511" s="15"/>
    </row>
    <row r="512" spans="14:14" ht="13.8" x14ac:dyDescent="0.3">
      <c r="N512" s="15"/>
    </row>
    <row r="513" spans="14:14" ht="13.8" x14ac:dyDescent="0.3">
      <c r="N513" s="15"/>
    </row>
    <row r="514" spans="14:14" ht="13.8" x14ac:dyDescent="0.3">
      <c r="N514" s="15"/>
    </row>
    <row r="515" spans="14:14" ht="13.8" x14ac:dyDescent="0.3">
      <c r="N515" s="15"/>
    </row>
    <row r="516" spans="14:14" ht="13.8" x14ac:dyDescent="0.3">
      <c r="N516" s="15"/>
    </row>
    <row r="517" spans="14:14" ht="13.8" x14ac:dyDescent="0.3">
      <c r="N517" s="15"/>
    </row>
    <row r="518" spans="14:14" ht="13.8" x14ac:dyDescent="0.3">
      <c r="N518" s="15"/>
    </row>
    <row r="519" spans="14:14" ht="13.8" x14ac:dyDescent="0.3">
      <c r="N519" s="15"/>
    </row>
    <row r="520" spans="14:14" ht="13.8" x14ac:dyDescent="0.3">
      <c r="N520" s="15"/>
    </row>
    <row r="521" spans="14:14" ht="13.8" x14ac:dyDescent="0.3">
      <c r="N521" s="15"/>
    </row>
    <row r="522" spans="14:14" ht="13.8" x14ac:dyDescent="0.3">
      <c r="N522" s="15"/>
    </row>
    <row r="523" spans="14:14" ht="13.8" x14ac:dyDescent="0.3">
      <c r="N523" s="15"/>
    </row>
    <row r="524" spans="14:14" ht="13.8" x14ac:dyDescent="0.3">
      <c r="N524" s="15"/>
    </row>
    <row r="525" spans="14:14" ht="13.8" x14ac:dyDescent="0.3">
      <c r="N525" s="15"/>
    </row>
    <row r="526" spans="14:14" ht="13.8" x14ac:dyDescent="0.3">
      <c r="N526" s="15"/>
    </row>
    <row r="527" spans="14:14" ht="13.8" x14ac:dyDescent="0.3">
      <c r="N527" s="15"/>
    </row>
    <row r="528" spans="14:14" ht="13.8" x14ac:dyDescent="0.3">
      <c r="N528" s="15"/>
    </row>
    <row r="529" spans="14:14" ht="13.8" x14ac:dyDescent="0.3">
      <c r="N529" s="15"/>
    </row>
    <row r="530" spans="14:14" ht="13.8" x14ac:dyDescent="0.3">
      <c r="N530" s="15"/>
    </row>
    <row r="531" spans="14:14" ht="13.8" x14ac:dyDescent="0.3">
      <c r="N531" s="15"/>
    </row>
    <row r="532" spans="14:14" ht="13.8" x14ac:dyDescent="0.3">
      <c r="N532" s="15"/>
    </row>
    <row r="533" spans="14:14" ht="13.8" x14ac:dyDescent="0.3">
      <c r="N533" s="15"/>
    </row>
    <row r="534" spans="14:14" ht="13.8" x14ac:dyDescent="0.3">
      <c r="N534" s="15"/>
    </row>
    <row r="535" spans="14:14" ht="13.8" x14ac:dyDescent="0.3">
      <c r="N535" s="15"/>
    </row>
    <row r="536" spans="14:14" ht="13.8" x14ac:dyDescent="0.3">
      <c r="N536" s="15"/>
    </row>
    <row r="537" spans="14:14" ht="13.8" x14ac:dyDescent="0.3">
      <c r="N537" s="15"/>
    </row>
    <row r="538" spans="14:14" ht="13.8" x14ac:dyDescent="0.3">
      <c r="N538" s="15"/>
    </row>
    <row r="539" spans="14:14" ht="13.8" x14ac:dyDescent="0.3">
      <c r="N539" s="15"/>
    </row>
    <row r="540" spans="14:14" ht="13.8" x14ac:dyDescent="0.3">
      <c r="N540" s="15"/>
    </row>
    <row r="541" spans="14:14" ht="13.8" x14ac:dyDescent="0.3">
      <c r="N541" s="15"/>
    </row>
    <row r="542" spans="14:14" ht="13.8" x14ac:dyDescent="0.3">
      <c r="N542" s="15"/>
    </row>
    <row r="543" spans="14:14" ht="13.8" x14ac:dyDescent="0.3">
      <c r="N543" s="15"/>
    </row>
    <row r="544" spans="14:14" ht="13.8" x14ac:dyDescent="0.3">
      <c r="N544" s="15"/>
    </row>
    <row r="545" spans="14:14" ht="13.8" x14ac:dyDescent="0.3">
      <c r="N545" s="15"/>
    </row>
    <row r="546" spans="14:14" ht="13.8" x14ac:dyDescent="0.3">
      <c r="N546" s="15"/>
    </row>
    <row r="547" spans="14:14" ht="13.8" x14ac:dyDescent="0.3">
      <c r="N547" s="15"/>
    </row>
    <row r="548" spans="14:14" ht="13.8" x14ac:dyDescent="0.3">
      <c r="N548" s="15"/>
    </row>
    <row r="549" spans="14:14" ht="13.8" x14ac:dyDescent="0.3">
      <c r="N549" s="15"/>
    </row>
    <row r="550" spans="14:14" ht="13.8" x14ac:dyDescent="0.3">
      <c r="N550" s="15"/>
    </row>
    <row r="551" spans="14:14" ht="13.8" x14ac:dyDescent="0.3">
      <c r="N551" s="15"/>
    </row>
    <row r="552" spans="14:14" ht="13.8" x14ac:dyDescent="0.3">
      <c r="N552" s="15"/>
    </row>
    <row r="553" spans="14:14" ht="13.8" x14ac:dyDescent="0.3">
      <c r="N553" s="15"/>
    </row>
    <row r="554" spans="14:14" ht="13.8" x14ac:dyDescent="0.3">
      <c r="N554" s="15"/>
    </row>
    <row r="555" spans="14:14" ht="13.8" x14ac:dyDescent="0.3">
      <c r="N555" s="15"/>
    </row>
    <row r="556" spans="14:14" ht="13.8" x14ac:dyDescent="0.3">
      <c r="N556" s="15"/>
    </row>
    <row r="557" spans="14:14" ht="13.8" x14ac:dyDescent="0.3">
      <c r="N557" s="15"/>
    </row>
    <row r="558" spans="14:14" ht="13.8" x14ac:dyDescent="0.3">
      <c r="N558" s="15"/>
    </row>
    <row r="559" spans="14:14" ht="13.8" x14ac:dyDescent="0.3">
      <c r="N559" s="15"/>
    </row>
    <row r="560" spans="14:14" ht="13.8" x14ac:dyDescent="0.3">
      <c r="N560" s="15"/>
    </row>
    <row r="561" spans="14:14" ht="13.8" x14ac:dyDescent="0.3">
      <c r="N561" s="15"/>
    </row>
    <row r="562" spans="14:14" ht="13.8" x14ac:dyDescent="0.3">
      <c r="N562" s="15"/>
    </row>
    <row r="563" spans="14:14" ht="13.8" x14ac:dyDescent="0.3">
      <c r="N563" s="15"/>
    </row>
    <row r="564" spans="14:14" ht="13.8" x14ac:dyDescent="0.3">
      <c r="N564" s="15"/>
    </row>
    <row r="565" spans="14:14" ht="13.8" x14ac:dyDescent="0.3">
      <c r="N565" s="15"/>
    </row>
    <row r="566" spans="14:14" ht="13.8" x14ac:dyDescent="0.3">
      <c r="N566" s="15"/>
    </row>
    <row r="567" spans="14:14" ht="13.8" x14ac:dyDescent="0.3">
      <c r="N567" s="15"/>
    </row>
    <row r="568" spans="14:14" ht="13.8" x14ac:dyDescent="0.3">
      <c r="N568" s="15"/>
    </row>
    <row r="569" spans="14:14" ht="13.8" x14ac:dyDescent="0.3">
      <c r="N569" s="15"/>
    </row>
    <row r="570" spans="14:14" ht="13.8" x14ac:dyDescent="0.3">
      <c r="N570" s="15"/>
    </row>
    <row r="571" spans="14:14" ht="13.8" x14ac:dyDescent="0.3">
      <c r="N571" s="15"/>
    </row>
    <row r="572" spans="14:14" ht="13.8" x14ac:dyDescent="0.3">
      <c r="N572" s="15"/>
    </row>
    <row r="573" spans="14:14" ht="13.8" x14ac:dyDescent="0.3">
      <c r="N573" s="15"/>
    </row>
    <row r="574" spans="14:14" ht="13.8" x14ac:dyDescent="0.3">
      <c r="N574" s="15"/>
    </row>
    <row r="575" spans="14:14" ht="13.8" x14ac:dyDescent="0.3">
      <c r="N575" s="15"/>
    </row>
    <row r="576" spans="14:14" ht="13.8" x14ac:dyDescent="0.3">
      <c r="N576" s="15"/>
    </row>
    <row r="577" spans="14:14" ht="13.8" x14ac:dyDescent="0.3">
      <c r="N577" s="15"/>
    </row>
    <row r="578" spans="14:14" ht="13.8" x14ac:dyDescent="0.3">
      <c r="N578" s="15"/>
    </row>
    <row r="579" spans="14:14" ht="13.8" x14ac:dyDescent="0.3">
      <c r="N579" s="15"/>
    </row>
    <row r="580" spans="14:14" ht="13.8" x14ac:dyDescent="0.3">
      <c r="N580" s="15"/>
    </row>
    <row r="581" spans="14:14" ht="13.8" x14ac:dyDescent="0.3">
      <c r="N581" s="15"/>
    </row>
    <row r="582" spans="14:14" ht="13.8" x14ac:dyDescent="0.3">
      <c r="N582" s="15"/>
    </row>
    <row r="583" spans="14:14" ht="13.8" x14ac:dyDescent="0.3">
      <c r="N583" s="15"/>
    </row>
    <row r="584" spans="14:14" ht="13.8" x14ac:dyDescent="0.3">
      <c r="N584" s="15"/>
    </row>
    <row r="585" spans="14:14" ht="13.8" x14ac:dyDescent="0.3">
      <c r="N585" s="15"/>
    </row>
    <row r="586" spans="14:14" ht="13.8" x14ac:dyDescent="0.3">
      <c r="N586" s="15"/>
    </row>
    <row r="587" spans="14:14" ht="13.8" x14ac:dyDescent="0.3">
      <c r="N587" s="15"/>
    </row>
    <row r="588" spans="14:14" ht="13.8" x14ac:dyDescent="0.3">
      <c r="N588" s="15"/>
    </row>
    <row r="589" spans="14:14" ht="13.8" x14ac:dyDescent="0.3">
      <c r="N589" s="15"/>
    </row>
    <row r="590" spans="14:14" ht="13.8" x14ac:dyDescent="0.3">
      <c r="N590" s="15"/>
    </row>
    <row r="591" spans="14:14" ht="13.8" x14ac:dyDescent="0.3">
      <c r="N591" s="15"/>
    </row>
    <row r="592" spans="14:14" ht="13.8" x14ac:dyDescent="0.3">
      <c r="N592" s="15"/>
    </row>
    <row r="593" spans="14:14" ht="13.8" x14ac:dyDescent="0.3">
      <c r="N593" s="15"/>
    </row>
    <row r="594" spans="14:14" ht="13.8" x14ac:dyDescent="0.3">
      <c r="N594" s="15"/>
    </row>
    <row r="595" spans="14:14" ht="13.8" x14ac:dyDescent="0.3">
      <c r="N595" s="15"/>
    </row>
    <row r="596" spans="14:14" ht="13.8" x14ac:dyDescent="0.3">
      <c r="N596" s="15"/>
    </row>
    <row r="597" spans="14:14" ht="13.8" x14ac:dyDescent="0.3">
      <c r="N597" s="15"/>
    </row>
    <row r="598" spans="14:14" ht="13.8" x14ac:dyDescent="0.3">
      <c r="N598" s="15"/>
    </row>
    <row r="599" spans="14:14" ht="13.8" x14ac:dyDescent="0.3">
      <c r="N599" s="15"/>
    </row>
    <row r="600" spans="14:14" ht="13.8" x14ac:dyDescent="0.3">
      <c r="N600" s="15"/>
    </row>
    <row r="601" spans="14:14" ht="13.8" x14ac:dyDescent="0.3">
      <c r="N601" s="15"/>
    </row>
    <row r="602" spans="14:14" ht="13.8" x14ac:dyDescent="0.3">
      <c r="N602" s="15"/>
    </row>
    <row r="603" spans="14:14" ht="13.8" x14ac:dyDescent="0.3">
      <c r="N603" s="15"/>
    </row>
    <row r="604" spans="14:14" ht="13.8" x14ac:dyDescent="0.3">
      <c r="N604" s="15"/>
    </row>
    <row r="605" spans="14:14" ht="13.8" x14ac:dyDescent="0.3">
      <c r="N605" s="15"/>
    </row>
    <row r="606" spans="14:14" ht="13.8" x14ac:dyDescent="0.3">
      <c r="N606" s="15"/>
    </row>
    <row r="607" spans="14:14" ht="13.8" x14ac:dyDescent="0.3">
      <c r="N607" s="15"/>
    </row>
    <row r="608" spans="14:14" ht="13.8" x14ac:dyDescent="0.3">
      <c r="N608" s="15"/>
    </row>
    <row r="609" spans="14:14" ht="13.8" x14ac:dyDescent="0.3">
      <c r="N609" s="15"/>
    </row>
    <row r="610" spans="14:14" ht="13.8" x14ac:dyDescent="0.3">
      <c r="N610" s="15"/>
    </row>
    <row r="611" spans="14:14" ht="13.8" x14ac:dyDescent="0.3">
      <c r="N611" s="15"/>
    </row>
    <row r="612" spans="14:14" ht="13.8" x14ac:dyDescent="0.3">
      <c r="N612" s="15"/>
    </row>
    <row r="613" spans="14:14" ht="13.8" x14ac:dyDescent="0.3">
      <c r="N613" s="15"/>
    </row>
    <row r="614" spans="14:14" ht="13.8" x14ac:dyDescent="0.3">
      <c r="N614" s="15"/>
    </row>
    <row r="615" spans="14:14" ht="13.8" x14ac:dyDescent="0.3">
      <c r="N615" s="15"/>
    </row>
    <row r="616" spans="14:14" ht="13.8" x14ac:dyDescent="0.3">
      <c r="N616" s="15"/>
    </row>
    <row r="617" spans="14:14" ht="13.8" x14ac:dyDescent="0.3">
      <c r="N617" s="15"/>
    </row>
    <row r="618" spans="14:14" ht="13.8" x14ac:dyDescent="0.3">
      <c r="N618" s="15"/>
    </row>
    <row r="619" spans="14:14" ht="13.8" x14ac:dyDescent="0.3">
      <c r="N619" s="15"/>
    </row>
    <row r="620" spans="14:14" ht="13.8" x14ac:dyDescent="0.3">
      <c r="N620" s="15"/>
    </row>
    <row r="621" spans="14:14" ht="13.8" x14ac:dyDescent="0.3">
      <c r="N621" s="15"/>
    </row>
    <row r="622" spans="14:14" ht="13.8" x14ac:dyDescent="0.3">
      <c r="N622" s="15"/>
    </row>
    <row r="623" spans="14:14" ht="13.8" x14ac:dyDescent="0.3">
      <c r="N623" s="15"/>
    </row>
    <row r="624" spans="14:14" ht="13.8" x14ac:dyDescent="0.3">
      <c r="N624" s="15"/>
    </row>
    <row r="625" spans="14:14" ht="13.8" x14ac:dyDescent="0.3">
      <c r="N625" s="15"/>
    </row>
    <row r="626" spans="14:14" ht="13.8" x14ac:dyDescent="0.3">
      <c r="N626" s="15"/>
    </row>
    <row r="627" spans="14:14" ht="13.8" x14ac:dyDescent="0.3">
      <c r="N627" s="15"/>
    </row>
    <row r="628" spans="14:14" ht="13.8" x14ac:dyDescent="0.3">
      <c r="N628" s="15"/>
    </row>
    <row r="629" spans="14:14" ht="13.8" x14ac:dyDescent="0.3">
      <c r="N629" s="15"/>
    </row>
    <row r="630" spans="14:14" ht="13.8" x14ac:dyDescent="0.3">
      <c r="N630" s="15"/>
    </row>
    <row r="631" spans="14:14" ht="13.8" x14ac:dyDescent="0.3">
      <c r="N631" s="15"/>
    </row>
    <row r="632" spans="14:14" ht="13.8" x14ac:dyDescent="0.3">
      <c r="N632" s="15"/>
    </row>
    <row r="633" spans="14:14" ht="13.8" x14ac:dyDescent="0.3">
      <c r="N633" s="15"/>
    </row>
    <row r="634" spans="14:14" ht="13.8" x14ac:dyDescent="0.3">
      <c r="N634" s="15"/>
    </row>
    <row r="635" spans="14:14" ht="13.8" x14ac:dyDescent="0.3">
      <c r="N635" s="15"/>
    </row>
    <row r="636" spans="14:14" ht="13.8" x14ac:dyDescent="0.3">
      <c r="N636" s="15"/>
    </row>
    <row r="637" spans="14:14" ht="13.8" x14ac:dyDescent="0.3">
      <c r="N637" s="15"/>
    </row>
    <row r="638" spans="14:14" ht="13.8" x14ac:dyDescent="0.3">
      <c r="N638" s="15"/>
    </row>
    <row r="639" spans="14:14" ht="13.8" x14ac:dyDescent="0.3">
      <c r="N639" s="15"/>
    </row>
    <row r="640" spans="14:14" ht="13.8" x14ac:dyDescent="0.3">
      <c r="N640" s="15"/>
    </row>
    <row r="641" spans="14:14" ht="13.8" x14ac:dyDescent="0.3">
      <c r="N641" s="15"/>
    </row>
    <row r="642" spans="14:14" ht="13.8" x14ac:dyDescent="0.3">
      <c r="N642" s="15"/>
    </row>
    <row r="643" spans="14:14" ht="13.8" x14ac:dyDescent="0.3">
      <c r="N643" s="15"/>
    </row>
    <row r="644" spans="14:14" ht="13.8" x14ac:dyDescent="0.3">
      <c r="N644" s="15"/>
    </row>
    <row r="645" spans="14:14" ht="13.8" x14ac:dyDescent="0.3">
      <c r="N645" s="15"/>
    </row>
    <row r="646" spans="14:14" ht="13.8" x14ac:dyDescent="0.3">
      <c r="N646" s="15"/>
    </row>
    <row r="647" spans="14:14" ht="13.8" x14ac:dyDescent="0.3">
      <c r="N647" s="15"/>
    </row>
    <row r="648" spans="14:14" ht="13.8" x14ac:dyDescent="0.3">
      <c r="N648" s="15"/>
    </row>
    <row r="649" spans="14:14" ht="13.8" x14ac:dyDescent="0.3">
      <c r="N649" s="15"/>
    </row>
    <row r="650" spans="14:14" ht="13.8" x14ac:dyDescent="0.3">
      <c r="N650" s="15"/>
    </row>
    <row r="651" spans="14:14" ht="13.8" x14ac:dyDescent="0.3">
      <c r="N651" s="15"/>
    </row>
    <row r="652" spans="14:14" ht="13.8" x14ac:dyDescent="0.3">
      <c r="N652" s="15"/>
    </row>
    <row r="653" spans="14:14" ht="13.8" x14ac:dyDescent="0.3">
      <c r="N653" s="15"/>
    </row>
    <row r="654" spans="14:14" ht="13.8" x14ac:dyDescent="0.3">
      <c r="N654" s="15"/>
    </row>
    <row r="655" spans="14:14" ht="13.8" x14ac:dyDescent="0.3">
      <c r="N655" s="15"/>
    </row>
    <row r="656" spans="14:14" ht="13.8" x14ac:dyDescent="0.3">
      <c r="N656" s="15"/>
    </row>
    <row r="657" spans="14:14" ht="13.8" x14ac:dyDescent="0.3">
      <c r="N657" s="15"/>
    </row>
    <row r="658" spans="14:14" ht="13.8" x14ac:dyDescent="0.3">
      <c r="N658" s="15"/>
    </row>
    <row r="659" spans="14:14" ht="13.8" x14ac:dyDescent="0.3">
      <c r="N659" s="15"/>
    </row>
    <row r="660" spans="14:14" ht="13.8" x14ac:dyDescent="0.3">
      <c r="N660" s="15"/>
    </row>
    <row r="661" spans="14:14" ht="13.8" x14ac:dyDescent="0.3">
      <c r="N661" s="15"/>
    </row>
    <row r="662" spans="14:14" ht="13.8" x14ac:dyDescent="0.3">
      <c r="N662" s="15"/>
    </row>
    <row r="663" spans="14:14" ht="13.8" x14ac:dyDescent="0.3">
      <c r="N663" s="15"/>
    </row>
    <row r="664" spans="14:14" ht="13.8" x14ac:dyDescent="0.3">
      <c r="N664" s="15"/>
    </row>
    <row r="665" spans="14:14" ht="13.8" x14ac:dyDescent="0.3">
      <c r="N665" s="15"/>
    </row>
    <row r="666" spans="14:14" ht="13.8" x14ac:dyDescent="0.3">
      <c r="N666" s="15"/>
    </row>
    <row r="667" spans="14:14" ht="13.8" x14ac:dyDescent="0.3">
      <c r="N667" s="15"/>
    </row>
    <row r="668" spans="14:14" ht="13.8" x14ac:dyDescent="0.3">
      <c r="N668" s="15"/>
    </row>
    <row r="669" spans="14:14" ht="13.8" x14ac:dyDescent="0.3">
      <c r="N669" s="15"/>
    </row>
    <row r="670" spans="14:14" ht="13.8" x14ac:dyDescent="0.3">
      <c r="N670" s="15"/>
    </row>
    <row r="671" spans="14:14" ht="13.8" x14ac:dyDescent="0.3">
      <c r="N671" s="15"/>
    </row>
    <row r="672" spans="14:14" ht="13.8" x14ac:dyDescent="0.3">
      <c r="N672" s="15"/>
    </row>
    <row r="673" spans="14:14" ht="13.8" x14ac:dyDescent="0.3">
      <c r="N673" s="15"/>
    </row>
    <row r="674" spans="14:14" ht="13.8" x14ac:dyDescent="0.3">
      <c r="N674" s="15"/>
    </row>
    <row r="675" spans="14:14" ht="13.8" x14ac:dyDescent="0.3">
      <c r="N675" s="15"/>
    </row>
    <row r="676" spans="14:14" ht="13.8" x14ac:dyDescent="0.3">
      <c r="N676" s="15"/>
    </row>
    <row r="677" spans="14:14" ht="13.8" x14ac:dyDescent="0.3">
      <c r="N677" s="15"/>
    </row>
    <row r="678" spans="14:14" ht="13.8" x14ac:dyDescent="0.3">
      <c r="N678" s="15"/>
    </row>
    <row r="679" spans="14:14" ht="13.8" x14ac:dyDescent="0.3">
      <c r="N679" s="15"/>
    </row>
    <row r="680" spans="14:14" ht="13.8" x14ac:dyDescent="0.3">
      <c r="N680" s="15"/>
    </row>
    <row r="681" spans="14:14" ht="13.8" x14ac:dyDescent="0.3">
      <c r="N681" s="15"/>
    </row>
    <row r="682" spans="14:14" ht="13.8" x14ac:dyDescent="0.3">
      <c r="N682" s="15"/>
    </row>
    <row r="683" spans="14:14" ht="13.8" x14ac:dyDescent="0.3">
      <c r="N683" s="15"/>
    </row>
    <row r="684" spans="14:14" ht="13.8" x14ac:dyDescent="0.3">
      <c r="N684" s="15"/>
    </row>
    <row r="685" spans="14:14" ht="13.8" x14ac:dyDescent="0.3">
      <c r="N685" s="15"/>
    </row>
    <row r="686" spans="14:14" ht="13.8" x14ac:dyDescent="0.3">
      <c r="N686" s="15"/>
    </row>
    <row r="687" spans="14:14" ht="13.8" x14ac:dyDescent="0.3">
      <c r="N687" s="15"/>
    </row>
    <row r="688" spans="14:14" ht="13.8" x14ac:dyDescent="0.3">
      <c r="N688" s="15"/>
    </row>
    <row r="689" spans="14:14" ht="13.8" x14ac:dyDescent="0.3">
      <c r="N689" s="15"/>
    </row>
    <row r="690" spans="14:14" ht="13.8" x14ac:dyDescent="0.3">
      <c r="N690" s="15"/>
    </row>
    <row r="691" spans="14:14" ht="13.8" x14ac:dyDescent="0.3">
      <c r="N691" s="15"/>
    </row>
    <row r="692" spans="14:14" ht="13.8" x14ac:dyDescent="0.3">
      <c r="N692" s="15"/>
    </row>
    <row r="693" spans="14:14" ht="13.8" x14ac:dyDescent="0.3">
      <c r="N693" s="15"/>
    </row>
    <row r="694" spans="14:14" ht="13.8" x14ac:dyDescent="0.3">
      <c r="N694" s="15"/>
    </row>
    <row r="695" spans="14:14" ht="13.8" x14ac:dyDescent="0.3">
      <c r="N695" s="15"/>
    </row>
    <row r="696" spans="14:14" ht="13.8" x14ac:dyDescent="0.3">
      <c r="N696" s="15"/>
    </row>
    <row r="697" spans="14:14" ht="13.8" x14ac:dyDescent="0.3">
      <c r="N697" s="15"/>
    </row>
    <row r="698" spans="14:14" ht="13.8" x14ac:dyDescent="0.3">
      <c r="N698" s="15"/>
    </row>
    <row r="699" spans="14:14" ht="13.8" x14ac:dyDescent="0.3">
      <c r="N699" s="15"/>
    </row>
    <row r="700" spans="14:14" ht="13.8" x14ac:dyDescent="0.3">
      <c r="N700" s="15"/>
    </row>
    <row r="701" spans="14:14" ht="13.8" x14ac:dyDescent="0.3">
      <c r="N701" s="15"/>
    </row>
    <row r="702" spans="14:14" ht="13.8" x14ac:dyDescent="0.3">
      <c r="N702" s="15"/>
    </row>
    <row r="703" spans="14:14" ht="13.8" x14ac:dyDescent="0.3">
      <c r="N703" s="15"/>
    </row>
    <row r="704" spans="14:14" ht="13.8" x14ac:dyDescent="0.3">
      <c r="N704" s="15"/>
    </row>
    <row r="705" spans="14:14" ht="13.8" x14ac:dyDescent="0.3">
      <c r="N705" s="15"/>
    </row>
    <row r="706" spans="14:14" ht="13.8" x14ac:dyDescent="0.3">
      <c r="N706" s="15"/>
    </row>
    <row r="707" spans="14:14" ht="13.8" x14ac:dyDescent="0.3">
      <c r="N707" s="15"/>
    </row>
    <row r="708" spans="14:14" ht="13.8" x14ac:dyDescent="0.3">
      <c r="N708" s="15"/>
    </row>
    <row r="709" spans="14:14" ht="13.8" x14ac:dyDescent="0.3">
      <c r="N709" s="15"/>
    </row>
    <row r="710" spans="14:14" ht="13.8" x14ac:dyDescent="0.3">
      <c r="N710" s="15"/>
    </row>
    <row r="711" spans="14:14" ht="13.8" x14ac:dyDescent="0.3">
      <c r="N711" s="15"/>
    </row>
    <row r="712" spans="14:14" ht="13.8" x14ac:dyDescent="0.3">
      <c r="N712" s="15"/>
    </row>
    <row r="713" spans="14:14" ht="13.8" x14ac:dyDescent="0.3">
      <c r="N713" s="15"/>
    </row>
    <row r="714" spans="14:14" ht="13.8" x14ac:dyDescent="0.3">
      <c r="N714" s="15"/>
    </row>
    <row r="715" spans="14:14" ht="13.8" x14ac:dyDescent="0.3">
      <c r="N715" s="15"/>
    </row>
    <row r="716" spans="14:14" ht="13.8" x14ac:dyDescent="0.3">
      <c r="N716" s="15"/>
    </row>
    <row r="717" spans="14:14" ht="13.8" x14ac:dyDescent="0.3">
      <c r="N717" s="15"/>
    </row>
    <row r="718" spans="14:14" ht="13.8" x14ac:dyDescent="0.3">
      <c r="N718" s="15"/>
    </row>
    <row r="719" spans="14:14" ht="13.8" x14ac:dyDescent="0.3">
      <c r="N719" s="15"/>
    </row>
    <row r="720" spans="14:14" ht="13.8" x14ac:dyDescent="0.3">
      <c r="N720" s="15"/>
    </row>
    <row r="721" spans="14:14" ht="13.8" x14ac:dyDescent="0.3">
      <c r="N721" s="15"/>
    </row>
    <row r="722" spans="14:14" ht="13.8" x14ac:dyDescent="0.3">
      <c r="N722" s="15"/>
    </row>
    <row r="723" spans="14:14" ht="13.8" x14ac:dyDescent="0.3">
      <c r="N723" s="15"/>
    </row>
    <row r="724" spans="14:14" ht="13.8" x14ac:dyDescent="0.3">
      <c r="N724" s="15"/>
    </row>
    <row r="725" spans="14:14" ht="13.8" x14ac:dyDescent="0.3">
      <c r="N725" s="15"/>
    </row>
    <row r="726" spans="14:14" ht="13.8" x14ac:dyDescent="0.3">
      <c r="N726" s="15"/>
    </row>
    <row r="727" spans="14:14" ht="13.8" x14ac:dyDescent="0.3">
      <c r="N727" s="15"/>
    </row>
    <row r="728" spans="14:14" ht="13.8" x14ac:dyDescent="0.3">
      <c r="N728" s="15"/>
    </row>
    <row r="729" spans="14:14" ht="13.8" x14ac:dyDescent="0.3">
      <c r="N729" s="15"/>
    </row>
    <row r="730" spans="14:14" ht="13.8" x14ac:dyDescent="0.3">
      <c r="N730" s="15"/>
    </row>
    <row r="731" spans="14:14" ht="13.8" x14ac:dyDescent="0.3">
      <c r="N731" s="15"/>
    </row>
    <row r="732" spans="14:14" ht="13.8" x14ac:dyDescent="0.3">
      <c r="N732" s="15"/>
    </row>
    <row r="733" spans="14:14" ht="13.8" x14ac:dyDescent="0.3">
      <c r="N733" s="15"/>
    </row>
    <row r="734" spans="14:14" ht="13.8" x14ac:dyDescent="0.3">
      <c r="N734" s="15"/>
    </row>
    <row r="735" spans="14:14" ht="13.8" x14ac:dyDescent="0.3">
      <c r="N735" s="15"/>
    </row>
    <row r="736" spans="14:14" ht="13.8" x14ac:dyDescent="0.3">
      <c r="N736" s="15"/>
    </row>
    <row r="737" spans="14:14" ht="13.8" x14ac:dyDescent="0.3">
      <c r="N737" s="15"/>
    </row>
    <row r="738" spans="14:14" ht="13.8" x14ac:dyDescent="0.3">
      <c r="N738" s="15"/>
    </row>
    <row r="739" spans="14:14" ht="13.8" x14ac:dyDescent="0.3">
      <c r="N739" s="15"/>
    </row>
    <row r="740" spans="14:14" ht="13.8" x14ac:dyDescent="0.3">
      <c r="N740" s="15"/>
    </row>
    <row r="741" spans="14:14" ht="13.8" x14ac:dyDescent="0.3">
      <c r="N741" s="15"/>
    </row>
    <row r="742" spans="14:14" ht="13.8" x14ac:dyDescent="0.3">
      <c r="N742" s="15"/>
    </row>
    <row r="743" spans="14:14" ht="13.8" x14ac:dyDescent="0.3">
      <c r="N743" s="15"/>
    </row>
    <row r="744" spans="14:14" ht="13.8" x14ac:dyDescent="0.3">
      <c r="N744" s="15"/>
    </row>
    <row r="745" spans="14:14" ht="13.8" x14ac:dyDescent="0.3">
      <c r="N745" s="15"/>
    </row>
    <row r="746" spans="14:14" ht="13.8" x14ac:dyDescent="0.3">
      <c r="N746" s="15"/>
    </row>
    <row r="747" spans="14:14" ht="13.8" x14ac:dyDescent="0.3">
      <c r="N747" s="15"/>
    </row>
    <row r="748" spans="14:14" ht="13.8" x14ac:dyDescent="0.3">
      <c r="N748" s="15"/>
    </row>
    <row r="749" spans="14:14" ht="13.8" x14ac:dyDescent="0.3">
      <c r="N749" s="15"/>
    </row>
    <row r="750" spans="14:14" ht="13.8" x14ac:dyDescent="0.3">
      <c r="N750" s="15"/>
    </row>
    <row r="751" spans="14:14" ht="13.8" x14ac:dyDescent="0.3">
      <c r="N751" s="15"/>
    </row>
    <row r="752" spans="14:14" ht="13.8" x14ac:dyDescent="0.3">
      <c r="N752" s="15"/>
    </row>
    <row r="753" spans="14:14" ht="13.8" x14ac:dyDescent="0.3">
      <c r="N753" s="15"/>
    </row>
    <row r="754" spans="14:14" ht="13.8" x14ac:dyDescent="0.3">
      <c r="N754" s="15"/>
    </row>
    <row r="755" spans="14:14" ht="13.8" x14ac:dyDescent="0.3">
      <c r="N755" s="15"/>
    </row>
    <row r="756" spans="14:14" ht="13.8" x14ac:dyDescent="0.3">
      <c r="N756" s="15"/>
    </row>
    <row r="757" spans="14:14" ht="13.8" x14ac:dyDescent="0.3">
      <c r="N757" s="15"/>
    </row>
    <row r="758" spans="14:14" ht="13.8" x14ac:dyDescent="0.3">
      <c r="N758" s="15"/>
    </row>
    <row r="759" spans="14:14" ht="13.8" x14ac:dyDescent="0.3">
      <c r="N759" s="15"/>
    </row>
    <row r="760" spans="14:14" ht="13.8" x14ac:dyDescent="0.3">
      <c r="N760" s="15"/>
    </row>
    <row r="761" spans="14:14" ht="13.8" x14ac:dyDescent="0.3">
      <c r="N761" s="15"/>
    </row>
    <row r="762" spans="14:14" ht="13.8" x14ac:dyDescent="0.3">
      <c r="N762" s="15"/>
    </row>
    <row r="763" spans="14:14" ht="13.8" x14ac:dyDescent="0.3">
      <c r="N763" s="15"/>
    </row>
    <row r="764" spans="14:14" ht="13.8" x14ac:dyDescent="0.3">
      <c r="N764" s="15"/>
    </row>
    <row r="765" spans="14:14" ht="13.8" x14ac:dyDescent="0.3">
      <c r="N765" s="15"/>
    </row>
    <row r="766" spans="14:14" ht="13.8" x14ac:dyDescent="0.3">
      <c r="N766" s="15"/>
    </row>
    <row r="767" spans="14:14" ht="13.8" x14ac:dyDescent="0.3">
      <c r="N767" s="15"/>
    </row>
    <row r="768" spans="14:14" ht="13.8" x14ac:dyDescent="0.3">
      <c r="N768" s="15"/>
    </row>
    <row r="769" spans="14:14" ht="13.8" x14ac:dyDescent="0.3">
      <c r="N769" s="15"/>
    </row>
    <row r="770" spans="14:14" ht="13.8" x14ac:dyDescent="0.3">
      <c r="N770" s="15"/>
    </row>
    <row r="771" spans="14:14" ht="13.8" x14ac:dyDescent="0.3">
      <c r="N771" s="15"/>
    </row>
    <row r="772" spans="14:14" ht="13.8" x14ac:dyDescent="0.3">
      <c r="N772" s="15"/>
    </row>
    <row r="773" spans="14:14" ht="13.8" x14ac:dyDescent="0.3">
      <c r="N773" s="15"/>
    </row>
    <row r="774" spans="14:14" ht="13.8" x14ac:dyDescent="0.3">
      <c r="N774" s="15"/>
    </row>
    <row r="775" spans="14:14" ht="13.8" x14ac:dyDescent="0.3">
      <c r="N775" s="15"/>
    </row>
    <row r="776" spans="14:14" ht="13.8" x14ac:dyDescent="0.3">
      <c r="N776" s="15"/>
    </row>
    <row r="777" spans="14:14" ht="13.8" x14ac:dyDescent="0.3">
      <c r="N777" s="15"/>
    </row>
    <row r="778" spans="14:14" ht="13.8" x14ac:dyDescent="0.3">
      <c r="N778" s="15"/>
    </row>
    <row r="779" spans="14:14" ht="13.8" x14ac:dyDescent="0.3">
      <c r="N779" s="15"/>
    </row>
    <row r="780" spans="14:14" ht="13.8" x14ac:dyDescent="0.3">
      <c r="N780" s="15"/>
    </row>
    <row r="781" spans="14:14" ht="13.8" x14ac:dyDescent="0.3">
      <c r="N781" s="15"/>
    </row>
    <row r="782" spans="14:14" ht="13.8" x14ac:dyDescent="0.3">
      <c r="N782" s="15"/>
    </row>
    <row r="783" spans="14:14" ht="13.8" x14ac:dyDescent="0.3">
      <c r="N783" s="15"/>
    </row>
    <row r="784" spans="14:14" ht="13.8" x14ac:dyDescent="0.3">
      <c r="N784" s="15"/>
    </row>
    <row r="785" spans="14:14" ht="13.8" x14ac:dyDescent="0.3">
      <c r="N785" s="15"/>
    </row>
    <row r="786" spans="14:14" ht="13.8" x14ac:dyDescent="0.3">
      <c r="N786" s="15"/>
    </row>
    <row r="787" spans="14:14" ht="13.8" x14ac:dyDescent="0.3">
      <c r="N787" s="15"/>
    </row>
    <row r="788" spans="14:14" ht="13.8" x14ac:dyDescent="0.3">
      <c r="N788" s="15"/>
    </row>
    <row r="789" spans="14:14" ht="13.8" x14ac:dyDescent="0.3">
      <c r="N789" s="15"/>
    </row>
    <row r="790" spans="14:14" ht="13.8" x14ac:dyDescent="0.3">
      <c r="N790" s="15"/>
    </row>
    <row r="791" spans="14:14" ht="13.8" x14ac:dyDescent="0.3">
      <c r="N791" s="15"/>
    </row>
    <row r="792" spans="14:14" ht="13.8" x14ac:dyDescent="0.3">
      <c r="N792" s="15"/>
    </row>
    <row r="793" spans="14:14" ht="13.8" x14ac:dyDescent="0.3">
      <c r="N793" s="15"/>
    </row>
    <row r="794" spans="14:14" ht="13.8" x14ac:dyDescent="0.3">
      <c r="N794" s="15"/>
    </row>
    <row r="795" spans="14:14" ht="13.8" x14ac:dyDescent="0.3">
      <c r="N795" s="15"/>
    </row>
    <row r="796" spans="14:14" ht="13.8" x14ac:dyDescent="0.3">
      <c r="N796" s="15"/>
    </row>
    <row r="797" spans="14:14" ht="13.8" x14ac:dyDescent="0.3">
      <c r="N797" s="15"/>
    </row>
    <row r="798" spans="14:14" ht="13.8" x14ac:dyDescent="0.3">
      <c r="N798" s="15"/>
    </row>
    <row r="799" spans="14:14" ht="13.8" x14ac:dyDescent="0.3">
      <c r="N799" s="15"/>
    </row>
    <row r="800" spans="14:14" ht="13.8" x14ac:dyDescent="0.3">
      <c r="N800" s="15"/>
    </row>
    <row r="801" spans="14:14" ht="13.8" x14ac:dyDescent="0.3">
      <c r="N801" s="15"/>
    </row>
    <row r="802" spans="14:14" ht="13.8" x14ac:dyDescent="0.3">
      <c r="N802" s="15"/>
    </row>
    <row r="803" spans="14:14" ht="13.8" x14ac:dyDescent="0.3">
      <c r="N803" s="15"/>
    </row>
    <row r="804" spans="14:14" ht="13.8" x14ac:dyDescent="0.3">
      <c r="N804" s="15"/>
    </row>
    <row r="805" spans="14:14" ht="13.8" x14ac:dyDescent="0.3">
      <c r="N805" s="15"/>
    </row>
    <row r="806" spans="14:14" ht="13.8" x14ac:dyDescent="0.3">
      <c r="N806" s="15"/>
    </row>
    <row r="807" spans="14:14" ht="13.8" x14ac:dyDescent="0.3">
      <c r="N807" s="15"/>
    </row>
    <row r="808" spans="14:14" ht="13.8" x14ac:dyDescent="0.3">
      <c r="N808" s="15"/>
    </row>
    <row r="809" spans="14:14" ht="13.8" x14ac:dyDescent="0.3">
      <c r="N809" s="15"/>
    </row>
    <row r="810" spans="14:14" ht="13.8" x14ac:dyDescent="0.3">
      <c r="N810" s="15"/>
    </row>
    <row r="811" spans="14:14" ht="13.8" x14ac:dyDescent="0.3">
      <c r="N811" s="15"/>
    </row>
    <row r="812" spans="14:14" ht="13.8" x14ac:dyDescent="0.3">
      <c r="N812" s="15"/>
    </row>
    <row r="813" spans="14:14" ht="13.8" x14ac:dyDescent="0.3">
      <c r="N813" s="15"/>
    </row>
    <row r="814" spans="14:14" ht="13.8" x14ac:dyDescent="0.3">
      <c r="N814" s="15"/>
    </row>
    <row r="815" spans="14:14" ht="13.8" x14ac:dyDescent="0.3">
      <c r="N815" s="15"/>
    </row>
    <row r="816" spans="14:14" ht="13.8" x14ac:dyDescent="0.3">
      <c r="N816" s="15"/>
    </row>
    <row r="817" spans="14:14" ht="13.8" x14ac:dyDescent="0.3">
      <c r="N817" s="15"/>
    </row>
    <row r="818" spans="14:14" ht="13.8" x14ac:dyDescent="0.3">
      <c r="N818" s="15"/>
    </row>
    <row r="819" spans="14:14" ht="13.8" x14ac:dyDescent="0.3">
      <c r="N819" s="15"/>
    </row>
    <row r="820" spans="14:14" ht="13.8" x14ac:dyDescent="0.3">
      <c r="N820" s="15"/>
    </row>
    <row r="821" spans="14:14" ht="13.8" x14ac:dyDescent="0.3">
      <c r="N821" s="15"/>
    </row>
    <row r="822" spans="14:14" ht="13.8" x14ac:dyDescent="0.3">
      <c r="N822" s="15"/>
    </row>
    <row r="823" spans="14:14" ht="13.8" x14ac:dyDescent="0.3">
      <c r="N823" s="15"/>
    </row>
    <row r="824" spans="14:14" ht="13.8" x14ac:dyDescent="0.3">
      <c r="N824" s="15"/>
    </row>
    <row r="825" spans="14:14" ht="13.8" x14ac:dyDescent="0.3">
      <c r="N825" s="15"/>
    </row>
    <row r="826" spans="14:14" ht="13.8" x14ac:dyDescent="0.3">
      <c r="N826" s="15"/>
    </row>
    <row r="827" spans="14:14" ht="13.8" x14ac:dyDescent="0.3">
      <c r="N827" s="15"/>
    </row>
  </sheetData>
  <mergeCells count="17">
    <mergeCell ref="F5:H5"/>
    <mergeCell ref="A32:G32"/>
    <mergeCell ref="A33:G33"/>
    <mergeCell ref="A34:H34"/>
    <mergeCell ref="A5:E5"/>
    <mergeCell ref="A6:H6"/>
    <mergeCell ref="A7:H7"/>
    <mergeCell ref="A8:H8"/>
    <mergeCell ref="A21:E21"/>
    <mergeCell ref="A23:H24"/>
    <mergeCell ref="A25:H30"/>
    <mergeCell ref="A1:H1"/>
    <mergeCell ref="A2:H2"/>
    <mergeCell ref="A3:E3"/>
    <mergeCell ref="F3:H3"/>
    <mergeCell ref="A4:E4"/>
    <mergeCell ref="F4:H4"/>
  </mergeCells>
  <printOptions horizontalCentered="1"/>
  <pageMargins left="0.25" right="0.25" top="0.75" bottom="0.75" header="0" footer="0"/>
  <pageSetup paperSize="9" fitToWidth="0" pageOrder="overThenDown" orientation="portrait"/>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pageSetUpPr fitToPage="1"/>
  </sheetPr>
  <dimension ref="A1:Z889"/>
  <sheetViews>
    <sheetView workbookViewId="0"/>
  </sheetViews>
  <sheetFormatPr defaultColWidth="12.5546875" defaultRowHeight="15.75" customHeight="1" x14ac:dyDescent="0.25"/>
  <cols>
    <col min="1" max="1" width="5.5546875" customWidth="1"/>
    <col min="2" max="2" width="15.88671875" customWidth="1"/>
    <col min="3" max="3" width="51" customWidth="1"/>
    <col min="4" max="4" width="7.5546875" customWidth="1"/>
    <col min="5" max="5" width="7.109375" customWidth="1"/>
    <col min="6" max="6" width="16.44140625" customWidth="1"/>
    <col min="7" max="7" width="12.33203125" customWidth="1"/>
    <col min="8" max="8" width="15.88671875" customWidth="1"/>
    <col min="9" max="9" width="7.88671875" customWidth="1"/>
    <col min="10" max="11" width="12.33203125" customWidth="1"/>
    <col min="12" max="12" width="11.109375" customWidth="1"/>
    <col min="13" max="13" width="12.33203125" customWidth="1"/>
    <col min="14" max="14" width="12.44140625" customWidth="1"/>
    <col min="15" max="18" width="12.33203125" customWidth="1"/>
    <col min="19" max="20" width="11" customWidth="1"/>
    <col min="21" max="21" width="16.6640625" customWidth="1"/>
    <col min="22" max="26" width="11" customWidth="1"/>
  </cols>
  <sheetData>
    <row r="1" spans="1:26" ht="141" customHeight="1" x14ac:dyDescent="0.3">
      <c r="A1" s="133"/>
      <c r="B1" s="95"/>
      <c r="C1" s="95"/>
      <c r="D1" s="95"/>
      <c r="E1" s="95"/>
      <c r="F1" s="95"/>
      <c r="G1" s="95"/>
      <c r="H1" s="95"/>
      <c r="N1" s="15"/>
    </row>
    <row r="2" spans="1:26" ht="67.5" customHeight="1" x14ac:dyDescent="0.25">
      <c r="A2" s="138" t="s">
        <v>348</v>
      </c>
      <c r="B2" s="95"/>
      <c r="C2" s="95"/>
      <c r="D2" s="95"/>
      <c r="E2" s="95"/>
      <c r="F2" s="95"/>
      <c r="G2" s="95"/>
      <c r="H2" s="95"/>
      <c r="I2" s="1"/>
      <c r="J2" s="1"/>
      <c r="K2" s="1"/>
      <c r="L2" s="1"/>
      <c r="M2" s="1"/>
      <c r="N2" s="1"/>
      <c r="O2" s="1"/>
      <c r="P2" s="1"/>
      <c r="Q2" s="1"/>
      <c r="R2" s="1"/>
      <c r="S2" s="1"/>
      <c r="T2" s="1"/>
      <c r="U2" s="1"/>
    </row>
    <row r="3" spans="1:26" ht="13.8" x14ac:dyDescent="0.3">
      <c r="A3" s="97" t="s">
        <v>0</v>
      </c>
      <c r="B3" s="95"/>
      <c r="C3" s="95"/>
      <c r="D3" s="95"/>
      <c r="E3" s="95"/>
      <c r="F3" s="97" t="s">
        <v>1</v>
      </c>
      <c r="G3" s="95"/>
      <c r="H3" s="95"/>
      <c r="I3" s="3"/>
      <c r="J3" s="3"/>
      <c r="K3" s="3"/>
      <c r="L3" s="3"/>
      <c r="M3" s="3"/>
      <c r="N3" s="3"/>
      <c r="O3" s="3"/>
      <c r="P3" s="3"/>
      <c r="Q3" s="3"/>
      <c r="R3" s="3"/>
      <c r="S3" s="3"/>
      <c r="T3" s="3"/>
      <c r="U3" s="3"/>
      <c r="V3" s="4"/>
      <c r="W3" s="4"/>
      <c r="X3" s="4"/>
      <c r="Y3" s="4"/>
      <c r="Z3" s="4"/>
    </row>
    <row r="4" spans="1:26" ht="24.75" customHeight="1" x14ac:dyDescent="0.3">
      <c r="A4" s="97" t="s">
        <v>2</v>
      </c>
      <c r="B4" s="95"/>
      <c r="C4" s="95"/>
      <c r="D4" s="95"/>
      <c r="E4" s="95"/>
      <c r="F4" s="97" t="s">
        <v>3</v>
      </c>
      <c r="G4" s="95"/>
      <c r="H4" s="95"/>
      <c r="I4" s="3"/>
      <c r="J4" s="3"/>
      <c r="K4" s="3"/>
      <c r="L4" s="3"/>
      <c r="M4" s="3"/>
      <c r="N4" s="3"/>
      <c r="O4" s="3"/>
      <c r="P4" s="3"/>
      <c r="Q4" s="3"/>
      <c r="R4" s="3"/>
      <c r="S4" s="3"/>
      <c r="T4" s="3"/>
      <c r="U4" s="3"/>
      <c r="V4" s="4"/>
      <c r="W4" s="4"/>
      <c r="X4" s="4"/>
      <c r="Y4" s="4"/>
      <c r="Z4" s="4"/>
    </row>
    <row r="5" spans="1:26" ht="24.75" customHeight="1" x14ac:dyDescent="0.3">
      <c r="A5" s="97" t="s">
        <v>44</v>
      </c>
      <c r="B5" s="95"/>
      <c r="C5" s="95"/>
      <c r="D5" s="95"/>
      <c r="E5" s="95"/>
      <c r="F5" s="97" t="s">
        <v>4</v>
      </c>
      <c r="G5" s="95"/>
      <c r="H5" s="95"/>
      <c r="I5" s="3"/>
      <c r="J5" s="3"/>
      <c r="K5" s="3"/>
      <c r="L5" s="3"/>
      <c r="M5" s="3"/>
      <c r="N5" s="3"/>
      <c r="O5" s="3"/>
      <c r="P5" s="3"/>
      <c r="Q5" s="3"/>
      <c r="R5" s="3"/>
      <c r="S5" s="3"/>
      <c r="T5" s="3"/>
      <c r="U5" s="3"/>
      <c r="V5" s="4"/>
      <c r="W5" s="4"/>
      <c r="X5" s="4"/>
      <c r="Y5" s="4"/>
      <c r="Z5" s="4"/>
    </row>
    <row r="6" spans="1:26" ht="24.75" customHeight="1" x14ac:dyDescent="0.3">
      <c r="A6" s="100" t="s">
        <v>270</v>
      </c>
      <c r="B6" s="95"/>
      <c r="C6" s="95"/>
      <c r="D6" s="95"/>
      <c r="E6" s="95"/>
      <c r="F6" s="95"/>
      <c r="G6" s="95"/>
      <c r="H6" s="95"/>
      <c r="I6" s="3"/>
      <c r="J6" s="3"/>
      <c r="K6" s="3"/>
      <c r="L6" s="3"/>
      <c r="M6" s="3"/>
      <c r="N6" s="3"/>
      <c r="O6" s="3"/>
      <c r="P6" s="3"/>
      <c r="Q6" s="3"/>
      <c r="R6" s="3"/>
      <c r="S6" s="3"/>
      <c r="T6" s="3"/>
      <c r="U6" s="3"/>
      <c r="V6" s="4"/>
      <c r="W6" s="4"/>
      <c r="X6" s="4"/>
      <c r="Y6" s="4"/>
      <c r="Z6" s="4"/>
    </row>
    <row r="7" spans="1:26" ht="24.75" customHeight="1" x14ac:dyDescent="0.3">
      <c r="A7" s="97"/>
      <c r="B7" s="95"/>
      <c r="C7" s="95"/>
      <c r="D7" s="95"/>
      <c r="E7" s="95"/>
      <c r="F7" s="95"/>
      <c r="G7" s="95"/>
      <c r="H7" s="95"/>
      <c r="I7" s="3"/>
      <c r="J7" s="3"/>
      <c r="K7" s="3"/>
      <c r="L7" s="3"/>
      <c r="M7" s="3"/>
      <c r="N7" s="3"/>
      <c r="O7" s="3"/>
      <c r="P7" s="3"/>
      <c r="Q7" s="3"/>
      <c r="R7" s="3"/>
      <c r="S7" s="3"/>
      <c r="T7" s="3"/>
      <c r="U7" s="3"/>
      <c r="V7" s="4"/>
      <c r="W7" s="4"/>
      <c r="X7" s="4"/>
      <c r="Y7" s="4"/>
      <c r="Z7" s="4"/>
    </row>
    <row r="8" spans="1:26" ht="36" customHeight="1" x14ac:dyDescent="0.3">
      <c r="A8" s="140" t="s">
        <v>286</v>
      </c>
      <c r="B8" s="102"/>
      <c r="C8" s="102"/>
      <c r="D8" s="102"/>
      <c r="E8" s="102"/>
      <c r="F8" s="102"/>
      <c r="G8" s="102"/>
      <c r="H8" s="103"/>
      <c r="I8" s="3"/>
      <c r="J8" s="69"/>
      <c r="K8" s="69"/>
      <c r="L8" s="69"/>
      <c r="M8" s="69"/>
      <c r="N8" s="59"/>
      <c r="O8" s="69"/>
      <c r="P8" s="69"/>
      <c r="Q8" s="69"/>
      <c r="R8" s="69"/>
      <c r="S8" s="3"/>
      <c r="T8" s="3"/>
      <c r="U8" s="3"/>
      <c r="V8" s="70"/>
      <c r="W8" s="70"/>
      <c r="X8" s="70"/>
      <c r="Y8" s="70"/>
      <c r="Z8" s="70"/>
    </row>
    <row r="9" spans="1:26" ht="36" customHeight="1" x14ac:dyDescent="0.3">
      <c r="A9" s="5" t="s">
        <v>5</v>
      </c>
      <c r="B9" s="5" t="s">
        <v>48</v>
      </c>
      <c r="C9" s="5" t="s">
        <v>49</v>
      </c>
      <c r="D9" s="5" t="s">
        <v>50</v>
      </c>
      <c r="E9" s="5" t="s">
        <v>6</v>
      </c>
      <c r="F9" s="6" t="s">
        <v>7</v>
      </c>
      <c r="G9" s="6" t="s">
        <v>51</v>
      </c>
      <c r="H9" s="6" t="s">
        <v>52</v>
      </c>
      <c r="I9" s="3"/>
      <c r="J9" s="71" t="s">
        <v>53</v>
      </c>
      <c r="K9" s="71" t="s">
        <v>51</v>
      </c>
      <c r="L9" s="71" t="s">
        <v>54</v>
      </c>
      <c r="M9" s="71" t="s">
        <v>55</v>
      </c>
      <c r="N9" s="59"/>
      <c r="O9" s="71" t="s">
        <v>316</v>
      </c>
      <c r="P9" s="71" t="s">
        <v>317</v>
      </c>
      <c r="Q9" s="71" t="s">
        <v>318</v>
      </c>
      <c r="R9" s="48" t="s">
        <v>47</v>
      </c>
      <c r="S9" s="26" t="e">
        <f>SUM(#REF!)</f>
        <v>#REF!</v>
      </c>
      <c r="T9" s="49" t="e">
        <f>S9/G34</f>
        <v>#REF!</v>
      </c>
      <c r="U9" s="3"/>
      <c r="V9" s="70"/>
      <c r="W9" s="70"/>
      <c r="X9" s="70"/>
      <c r="Y9" s="70"/>
      <c r="Z9" s="70"/>
    </row>
    <row r="10" spans="1:26" ht="31.2" x14ac:dyDescent="0.3">
      <c r="A10" s="7">
        <v>1</v>
      </c>
      <c r="B10" s="33" t="s">
        <v>8</v>
      </c>
      <c r="C10" s="33" t="s">
        <v>145</v>
      </c>
      <c r="D10" s="7" t="s">
        <v>9</v>
      </c>
      <c r="E10" s="13">
        <v>20</v>
      </c>
      <c r="F10" s="13">
        <v>2350000</v>
      </c>
      <c r="G10" s="13">
        <f t="shared" ref="G10:G20" si="0">E10*F10</f>
        <v>47000000</v>
      </c>
      <c r="H10" s="26" t="s">
        <v>10</v>
      </c>
      <c r="I10" s="10" t="s">
        <v>349</v>
      </c>
      <c r="J10" s="9">
        <v>2260000</v>
      </c>
      <c r="K10" s="9">
        <f t="shared" ref="K10:K20" si="1">J10*E10</f>
        <v>45200000</v>
      </c>
      <c r="L10" s="9">
        <f t="shared" ref="L10:M10" si="2">F10-J10</f>
        <v>90000</v>
      </c>
      <c r="M10" s="9">
        <f t="shared" si="2"/>
        <v>1800000</v>
      </c>
      <c r="N10" s="16">
        <f t="shared" ref="N10:N21" si="3">M10/G10</f>
        <v>3.8297872340425532E-2</v>
      </c>
      <c r="O10" s="23">
        <v>7</v>
      </c>
      <c r="P10" s="23">
        <f t="shared" ref="P10:P21" si="4">O10-E10</f>
        <v>-13</v>
      </c>
      <c r="Q10" s="23"/>
      <c r="R10" s="48" t="s">
        <v>287</v>
      </c>
      <c r="S10" s="26">
        <v>0</v>
      </c>
      <c r="T10" s="49">
        <f>S10/G34</f>
        <v>0</v>
      </c>
      <c r="U10" s="10"/>
      <c r="V10" s="10"/>
      <c r="W10" s="10"/>
      <c r="X10" s="10"/>
      <c r="Y10" s="10"/>
      <c r="Z10" s="10"/>
    </row>
    <row r="11" spans="1:26" ht="15.6" x14ac:dyDescent="0.3">
      <c r="A11" s="7">
        <f t="shared" ref="A11:A20" si="5">A10+1</f>
        <v>2</v>
      </c>
      <c r="B11" s="33" t="s">
        <v>321</v>
      </c>
      <c r="C11" s="33" t="s">
        <v>11</v>
      </c>
      <c r="D11" s="7" t="s">
        <v>9</v>
      </c>
      <c r="E11" s="13">
        <v>20</v>
      </c>
      <c r="F11" s="13">
        <v>245000</v>
      </c>
      <c r="G11" s="13">
        <f t="shared" si="0"/>
        <v>4900000</v>
      </c>
      <c r="H11" s="26" t="s">
        <v>10</v>
      </c>
      <c r="I11" s="10" t="s">
        <v>349</v>
      </c>
      <c r="J11" s="9">
        <v>225000</v>
      </c>
      <c r="K11" s="9">
        <f t="shared" si="1"/>
        <v>4500000</v>
      </c>
      <c r="L11" s="9">
        <f t="shared" ref="L11:M11" si="6">F11-J11</f>
        <v>20000</v>
      </c>
      <c r="M11" s="9">
        <f t="shared" si="6"/>
        <v>400000</v>
      </c>
      <c r="N11" s="16">
        <f t="shared" si="3"/>
        <v>8.1632653061224483E-2</v>
      </c>
      <c r="O11" s="23">
        <v>0</v>
      </c>
      <c r="P11" s="23">
        <f t="shared" si="4"/>
        <v>-20</v>
      </c>
      <c r="Q11" s="23"/>
      <c r="R11" s="48" t="s">
        <v>241</v>
      </c>
      <c r="S11" s="26">
        <v>400000</v>
      </c>
      <c r="T11" s="49">
        <f>S11/G34</f>
        <v>1.3152270410679643E-3</v>
      </c>
      <c r="U11" s="10"/>
      <c r="V11" s="10"/>
      <c r="W11" s="10"/>
      <c r="X11" s="10"/>
      <c r="Y11" s="10"/>
      <c r="Z11" s="10"/>
    </row>
    <row r="12" spans="1:26" ht="15.6" x14ac:dyDescent="0.3">
      <c r="A12" s="7">
        <f t="shared" si="5"/>
        <v>3</v>
      </c>
      <c r="B12" s="33" t="s">
        <v>12</v>
      </c>
      <c r="C12" s="33" t="s">
        <v>350</v>
      </c>
      <c r="D12" s="7" t="s">
        <v>9</v>
      </c>
      <c r="E12" s="13">
        <v>20</v>
      </c>
      <c r="F12" s="13">
        <v>1600000</v>
      </c>
      <c r="G12" s="13">
        <f t="shared" si="0"/>
        <v>32000000</v>
      </c>
      <c r="H12" s="26" t="s">
        <v>10</v>
      </c>
      <c r="I12" s="10" t="s">
        <v>349</v>
      </c>
      <c r="J12" s="9">
        <v>1510000</v>
      </c>
      <c r="K12" s="9">
        <f t="shared" si="1"/>
        <v>30200000</v>
      </c>
      <c r="L12" s="9">
        <f t="shared" ref="L12:M12" si="7">F12-J12</f>
        <v>90000</v>
      </c>
      <c r="M12" s="9">
        <f t="shared" si="7"/>
        <v>1800000</v>
      </c>
      <c r="N12" s="16">
        <f t="shared" si="3"/>
        <v>5.6250000000000001E-2</v>
      </c>
      <c r="O12" s="23">
        <v>0</v>
      </c>
      <c r="P12" s="23">
        <f t="shared" si="4"/>
        <v>-20</v>
      </c>
      <c r="Q12" s="23" t="s">
        <v>351</v>
      </c>
      <c r="R12" s="48" t="s">
        <v>290</v>
      </c>
      <c r="S12" s="26">
        <v>0</v>
      </c>
      <c r="T12" s="49">
        <f>S12/G34</f>
        <v>0</v>
      </c>
      <c r="U12" s="10"/>
      <c r="V12" s="10"/>
      <c r="W12" s="10"/>
      <c r="X12" s="10"/>
      <c r="Y12" s="10"/>
      <c r="Z12" s="10"/>
    </row>
    <row r="13" spans="1:26" ht="31.2" x14ac:dyDescent="0.3">
      <c r="A13" s="7">
        <f t="shared" si="5"/>
        <v>4</v>
      </c>
      <c r="B13" s="33" t="s">
        <v>13</v>
      </c>
      <c r="C13" s="33" t="s">
        <v>14</v>
      </c>
      <c r="D13" s="7" t="s">
        <v>9</v>
      </c>
      <c r="E13" s="13">
        <v>20</v>
      </c>
      <c r="F13" s="13">
        <v>660000</v>
      </c>
      <c r="G13" s="13">
        <f t="shared" si="0"/>
        <v>13200000</v>
      </c>
      <c r="H13" s="26" t="s">
        <v>10</v>
      </c>
      <c r="I13" s="10" t="s">
        <v>349</v>
      </c>
      <c r="J13" s="9">
        <v>590000</v>
      </c>
      <c r="K13" s="9">
        <f t="shared" si="1"/>
        <v>11800000</v>
      </c>
      <c r="L13" s="9">
        <f t="shared" ref="L13:M13" si="8">F13-J13</f>
        <v>70000</v>
      </c>
      <c r="M13" s="9">
        <f t="shared" si="8"/>
        <v>1400000</v>
      </c>
      <c r="N13" s="16">
        <f t="shared" si="3"/>
        <v>0.10606060606060606</v>
      </c>
      <c r="O13" s="23">
        <v>100</v>
      </c>
      <c r="P13" s="23">
        <f t="shared" si="4"/>
        <v>80</v>
      </c>
      <c r="Q13" s="23"/>
      <c r="R13" s="48" t="s">
        <v>291</v>
      </c>
      <c r="S13" s="26" t="e">
        <f>SUM(S9:S12)</f>
        <v>#REF!</v>
      </c>
      <c r="T13" s="49" t="e">
        <f>S13/G34</f>
        <v>#REF!</v>
      </c>
      <c r="U13" s="10"/>
      <c r="V13" s="50"/>
      <c r="W13" s="50"/>
      <c r="X13" s="50"/>
      <c r="Y13" s="50"/>
      <c r="Z13" s="50"/>
    </row>
    <row r="14" spans="1:26" ht="15.6" x14ac:dyDescent="0.3">
      <c r="A14" s="7">
        <f t="shared" si="5"/>
        <v>5</v>
      </c>
      <c r="B14" s="33" t="s">
        <v>63</v>
      </c>
      <c r="C14" s="33" t="s">
        <v>16</v>
      </c>
      <c r="D14" s="7" t="s">
        <v>9</v>
      </c>
      <c r="E14" s="13">
        <v>20</v>
      </c>
      <c r="F14" s="13">
        <v>490000</v>
      </c>
      <c r="G14" s="13">
        <f t="shared" si="0"/>
        <v>9800000</v>
      </c>
      <c r="H14" s="26" t="s">
        <v>10</v>
      </c>
      <c r="I14" s="10" t="s">
        <v>349</v>
      </c>
      <c r="J14" s="9">
        <v>440000</v>
      </c>
      <c r="K14" s="9">
        <f t="shared" si="1"/>
        <v>8800000</v>
      </c>
      <c r="L14" s="9">
        <f t="shared" ref="L14:M14" si="9">F14-J14</f>
        <v>50000</v>
      </c>
      <c r="M14" s="9">
        <f t="shared" si="9"/>
        <v>1000000</v>
      </c>
      <c r="N14" s="16">
        <f t="shared" si="3"/>
        <v>0.10204081632653061</v>
      </c>
      <c r="O14" s="23">
        <v>6</v>
      </c>
      <c r="P14" s="23">
        <f t="shared" si="4"/>
        <v>-14</v>
      </c>
      <c r="Q14" s="23"/>
      <c r="R14" s="68" t="s">
        <v>62</v>
      </c>
      <c r="S14" s="65" t="e">
        <f>M34-S13</f>
        <v>#REF!</v>
      </c>
      <c r="T14" s="66" t="e">
        <f>S14/G34</f>
        <v>#REF!</v>
      </c>
      <c r="U14" s="10"/>
      <c r="V14" s="50"/>
      <c r="W14" s="50"/>
      <c r="X14" s="50"/>
      <c r="Y14" s="50"/>
      <c r="Z14" s="50"/>
    </row>
    <row r="15" spans="1:26" ht="46.8" x14ac:dyDescent="0.3">
      <c r="A15" s="7">
        <f t="shared" si="5"/>
        <v>6</v>
      </c>
      <c r="B15" s="33" t="s">
        <v>17</v>
      </c>
      <c r="C15" s="33" t="s">
        <v>182</v>
      </c>
      <c r="D15" s="7" t="s">
        <v>9</v>
      </c>
      <c r="E15" s="13">
        <v>20</v>
      </c>
      <c r="F15" s="13">
        <v>4950000</v>
      </c>
      <c r="G15" s="13">
        <f t="shared" si="0"/>
        <v>99000000</v>
      </c>
      <c r="H15" s="26" t="s">
        <v>10</v>
      </c>
      <c r="I15" s="10" t="s">
        <v>349</v>
      </c>
      <c r="J15" s="9">
        <v>4850000</v>
      </c>
      <c r="K15" s="9">
        <f t="shared" si="1"/>
        <v>97000000</v>
      </c>
      <c r="L15" s="9">
        <f t="shared" ref="L15:M15" si="10">F15-J15</f>
        <v>100000</v>
      </c>
      <c r="M15" s="9">
        <f t="shared" si="10"/>
        <v>2000000</v>
      </c>
      <c r="N15" s="16">
        <f t="shared" si="3"/>
        <v>2.0202020202020204E-2</v>
      </c>
      <c r="O15" s="23">
        <v>22</v>
      </c>
      <c r="P15" s="23">
        <f t="shared" si="4"/>
        <v>2</v>
      </c>
      <c r="Q15" s="23"/>
      <c r="R15" s="23"/>
      <c r="S15" s="10"/>
      <c r="T15" s="10"/>
      <c r="U15" s="10"/>
      <c r="V15" s="50"/>
      <c r="W15" s="50"/>
      <c r="X15" s="50"/>
      <c r="Y15" s="50"/>
      <c r="Z15" s="50"/>
    </row>
    <row r="16" spans="1:26" ht="31.2" x14ac:dyDescent="0.3">
      <c r="A16" s="7">
        <f t="shared" si="5"/>
        <v>7</v>
      </c>
      <c r="B16" s="33" t="s">
        <v>65</v>
      </c>
      <c r="C16" s="33" t="s">
        <v>352</v>
      </c>
      <c r="D16" s="7" t="s">
        <v>9</v>
      </c>
      <c r="E16" s="13">
        <v>20</v>
      </c>
      <c r="F16" s="13">
        <v>3150000</v>
      </c>
      <c r="G16" s="13">
        <f t="shared" si="0"/>
        <v>63000000</v>
      </c>
      <c r="H16" s="26" t="s">
        <v>10</v>
      </c>
      <c r="I16" s="10" t="s">
        <v>353</v>
      </c>
      <c r="J16" s="9">
        <v>2970000</v>
      </c>
      <c r="K16" s="9">
        <f t="shared" si="1"/>
        <v>59400000</v>
      </c>
      <c r="L16" s="9">
        <f t="shared" ref="L16:M16" si="11">F16-J16</f>
        <v>180000</v>
      </c>
      <c r="M16" s="9">
        <f t="shared" si="11"/>
        <v>3600000</v>
      </c>
      <c r="N16" s="16">
        <f t="shared" si="3"/>
        <v>5.7142857142857141E-2</v>
      </c>
      <c r="O16" s="23">
        <v>0</v>
      </c>
      <c r="P16" s="23">
        <f t="shared" si="4"/>
        <v>-20</v>
      </c>
      <c r="Q16" s="23"/>
      <c r="R16" s="23"/>
      <c r="S16" s="10"/>
      <c r="T16" s="10"/>
      <c r="U16" s="10"/>
      <c r="V16" s="10"/>
      <c r="W16" s="10"/>
      <c r="X16" s="10"/>
      <c r="Y16" s="10"/>
      <c r="Z16" s="10"/>
    </row>
    <row r="17" spans="1:26" ht="31.2" x14ac:dyDescent="0.3">
      <c r="A17" s="7">
        <f t="shared" si="5"/>
        <v>8</v>
      </c>
      <c r="B17" s="33" t="s">
        <v>276</v>
      </c>
      <c r="C17" s="33" t="s">
        <v>245</v>
      </c>
      <c r="D17" s="7" t="s">
        <v>9</v>
      </c>
      <c r="E17" s="13">
        <v>20</v>
      </c>
      <c r="F17" s="13">
        <v>720000</v>
      </c>
      <c r="G17" s="13">
        <f t="shared" si="0"/>
        <v>14400000</v>
      </c>
      <c r="H17" s="26" t="s">
        <v>22</v>
      </c>
      <c r="I17" s="10" t="s">
        <v>349</v>
      </c>
      <c r="J17" s="9">
        <v>650000</v>
      </c>
      <c r="K17" s="9">
        <f t="shared" si="1"/>
        <v>13000000</v>
      </c>
      <c r="L17" s="9">
        <f t="shared" ref="L17:M17" si="12">F17-J17</f>
        <v>70000</v>
      </c>
      <c r="M17" s="9">
        <f t="shared" si="12"/>
        <v>1400000</v>
      </c>
      <c r="N17" s="16">
        <f t="shared" si="3"/>
        <v>9.7222222222222224E-2</v>
      </c>
      <c r="O17" s="23">
        <v>13</v>
      </c>
      <c r="P17" s="23">
        <f t="shared" si="4"/>
        <v>-7</v>
      </c>
      <c r="Q17" s="23"/>
      <c r="R17" s="23"/>
      <c r="S17" s="10"/>
      <c r="T17" s="10"/>
      <c r="U17" s="10"/>
      <c r="V17" s="50"/>
      <c r="W17" s="50"/>
      <c r="X17" s="50"/>
      <c r="Y17" s="50"/>
      <c r="Z17" s="50"/>
    </row>
    <row r="18" spans="1:26" ht="31.2" x14ac:dyDescent="0.3">
      <c r="A18" s="7">
        <f t="shared" si="5"/>
        <v>9</v>
      </c>
      <c r="B18" s="33" t="s">
        <v>76</v>
      </c>
      <c r="C18" s="33" t="s">
        <v>246</v>
      </c>
      <c r="D18" s="7" t="s">
        <v>9</v>
      </c>
      <c r="E18" s="13">
        <v>20</v>
      </c>
      <c r="F18" s="13">
        <v>375000</v>
      </c>
      <c r="G18" s="13">
        <f t="shared" si="0"/>
        <v>7500000</v>
      </c>
      <c r="H18" s="26" t="s">
        <v>22</v>
      </c>
      <c r="I18" s="10" t="s">
        <v>349</v>
      </c>
      <c r="J18" s="9">
        <v>365000</v>
      </c>
      <c r="K18" s="9">
        <f t="shared" si="1"/>
        <v>7300000</v>
      </c>
      <c r="L18" s="9">
        <f t="shared" ref="L18:M18" si="13">F18-J18</f>
        <v>10000</v>
      </c>
      <c r="M18" s="9">
        <f t="shared" si="13"/>
        <v>200000</v>
      </c>
      <c r="N18" s="16">
        <f t="shared" si="3"/>
        <v>2.6666666666666668E-2</v>
      </c>
      <c r="O18" s="23">
        <v>0</v>
      </c>
      <c r="P18" s="23">
        <f t="shared" si="4"/>
        <v>-20</v>
      </c>
      <c r="Q18" s="23"/>
      <c r="R18" s="23"/>
      <c r="S18" s="10"/>
      <c r="T18" s="10"/>
      <c r="U18" s="10"/>
      <c r="V18" s="50"/>
      <c r="W18" s="50"/>
      <c r="X18" s="50"/>
      <c r="Y18" s="50"/>
      <c r="Z18" s="50"/>
    </row>
    <row r="19" spans="1:26" ht="31.2" x14ac:dyDescent="0.3">
      <c r="A19" s="7">
        <f t="shared" si="5"/>
        <v>10</v>
      </c>
      <c r="B19" s="33"/>
      <c r="C19" s="33" t="s">
        <v>354</v>
      </c>
      <c r="D19" s="7" t="s">
        <v>9</v>
      </c>
      <c r="E19" s="13">
        <v>3</v>
      </c>
      <c r="F19" s="13">
        <v>680000</v>
      </c>
      <c r="G19" s="13">
        <f t="shared" si="0"/>
        <v>2040000</v>
      </c>
      <c r="H19" s="26" t="s">
        <v>20</v>
      </c>
      <c r="I19" s="10" t="s">
        <v>349</v>
      </c>
      <c r="J19" s="9">
        <v>630000</v>
      </c>
      <c r="K19" s="9">
        <f t="shared" si="1"/>
        <v>1890000</v>
      </c>
      <c r="L19" s="9">
        <f t="shared" ref="L19:M19" si="14">F19-J19</f>
        <v>50000</v>
      </c>
      <c r="M19" s="9">
        <f t="shared" si="14"/>
        <v>150000</v>
      </c>
      <c r="N19" s="16">
        <f t="shared" si="3"/>
        <v>7.3529411764705885E-2</v>
      </c>
      <c r="O19" s="23">
        <v>36</v>
      </c>
      <c r="P19" s="23">
        <f t="shared" si="4"/>
        <v>33</v>
      </c>
      <c r="Q19" s="23"/>
      <c r="R19" s="23"/>
      <c r="S19" s="10"/>
      <c r="T19" s="10"/>
      <c r="U19" s="10"/>
      <c r="V19" s="10"/>
      <c r="W19" s="10"/>
      <c r="X19" s="10"/>
      <c r="Y19" s="10"/>
      <c r="Z19" s="10"/>
    </row>
    <row r="20" spans="1:26" ht="15.6" x14ac:dyDescent="0.3">
      <c r="A20" s="7">
        <f t="shared" si="5"/>
        <v>11</v>
      </c>
      <c r="B20" s="33"/>
      <c r="C20" s="33" t="s">
        <v>355</v>
      </c>
      <c r="D20" s="7" t="s">
        <v>9</v>
      </c>
      <c r="E20" s="13">
        <v>3</v>
      </c>
      <c r="F20" s="13">
        <v>680000</v>
      </c>
      <c r="G20" s="13">
        <f t="shared" si="0"/>
        <v>2040000</v>
      </c>
      <c r="H20" s="26" t="s">
        <v>20</v>
      </c>
      <c r="I20" s="10" t="s">
        <v>349</v>
      </c>
      <c r="J20" s="9">
        <v>580000</v>
      </c>
      <c r="K20" s="9">
        <f t="shared" si="1"/>
        <v>1740000</v>
      </c>
      <c r="L20" s="9">
        <f t="shared" ref="L20:M20" si="15">F20-J20</f>
        <v>100000</v>
      </c>
      <c r="M20" s="9">
        <f t="shared" si="15"/>
        <v>300000</v>
      </c>
      <c r="N20" s="16">
        <f t="shared" si="3"/>
        <v>0.14705882352941177</v>
      </c>
      <c r="O20" s="23">
        <v>36</v>
      </c>
      <c r="P20" s="23">
        <f t="shared" si="4"/>
        <v>33</v>
      </c>
      <c r="Q20" s="23"/>
      <c r="R20" s="23"/>
      <c r="S20" s="10"/>
      <c r="T20" s="10"/>
      <c r="U20" s="10"/>
      <c r="V20" s="10"/>
      <c r="W20" s="10"/>
      <c r="X20" s="10"/>
      <c r="Y20" s="10"/>
      <c r="Z20" s="10"/>
    </row>
    <row r="21" spans="1:26" ht="24.75" customHeight="1" x14ac:dyDescent="0.3">
      <c r="A21" s="139" t="s">
        <v>27</v>
      </c>
      <c r="B21" s="102"/>
      <c r="C21" s="102"/>
      <c r="D21" s="103"/>
      <c r="E21" s="13"/>
      <c r="F21" s="13"/>
      <c r="G21" s="13">
        <f>SUM(G10:G20)</f>
        <v>294880000</v>
      </c>
      <c r="H21" s="26"/>
      <c r="I21" s="10"/>
      <c r="J21" s="57">
        <f>SUM(J10:J20)</f>
        <v>15070000</v>
      </c>
      <c r="K21" s="57">
        <f t="shared" ref="K21:L21" si="16">SUM(K10:K19)</f>
        <v>279090000</v>
      </c>
      <c r="L21" s="57">
        <f t="shared" si="16"/>
        <v>730000</v>
      </c>
      <c r="M21" s="57">
        <f>SUM(M10:M20)</f>
        <v>14050000</v>
      </c>
      <c r="N21" s="72">
        <f t="shared" si="3"/>
        <v>4.7646500271296799E-2</v>
      </c>
      <c r="O21" s="57"/>
      <c r="P21" s="23">
        <f t="shared" si="4"/>
        <v>0</v>
      </c>
      <c r="Q21" s="57"/>
      <c r="R21" s="57"/>
      <c r="S21" s="10"/>
      <c r="T21" s="10"/>
      <c r="U21" s="10"/>
      <c r="V21" s="73"/>
      <c r="W21" s="73"/>
      <c r="X21" s="73"/>
      <c r="Y21" s="73"/>
      <c r="Z21" s="73"/>
    </row>
    <row r="22" spans="1:26" ht="15.6" x14ac:dyDescent="0.3">
      <c r="A22" s="140" t="s">
        <v>356</v>
      </c>
      <c r="B22" s="102"/>
      <c r="C22" s="102"/>
      <c r="D22" s="102"/>
      <c r="E22" s="102"/>
      <c r="F22" s="102"/>
      <c r="G22" s="102"/>
      <c r="H22" s="103"/>
      <c r="I22" s="10"/>
      <c r="J22" s="10"/>
      <c r="K22" s="67"/>
      <c r="L22" s="10"/>
      <c r="M22" s="10"/>
      <c r="N22" s="10"/>
      <c r="O22" s="10"/>
      <c r="P22" s="10"/>
      <c r="Q22" s="10"/>
      <c r="R22" s="10"/>
      <c r="S22" s="3"/>
      <c r="T22" s="3"/>
      <c r="U22" s="3"/>
      <c r="V22" s="70"/>
      <c r="W22" s="70"/>
      <c r="X22" s="70"/>
      <c r="Y22" s="70"/>
      <c r="Z22" s="70"/>
    </row>
    <row r="23" spans="1:26" ht="31.2" x14ac:dyDescent="0.3">
      <c r="A23" s="7">
        <v>1</v>
      </c>
      <c r="B23" s="33" t="s">
        <v>8</v>
      </c>
      <c r="C23" s="33" t="s">
        <v>30</v>
      </c>
      <c r="D23" s="7" t="s">
        <v>9</v>
      </c>
      <c r="E23" s="13">
        <v>1</v>
      </c>
      <c r="F23" s="13">
        <v>550000</v>
      </c>
      <c r="G23" s="13">
        <f t="shared" ref="G23:G32" si="17">E23*F23</f>
        <v>550000</v>
      </c>
      <c r="H23" s="26" t="s">
        <v>20</v>
      </c>
      <c r="I23" s="10" t="s">
        <v>349</v>
      </c>
      <c r="J23" s="9">
        <v>340000</v>
      </c>
      <c r="K23" s="9">
        <f t="shared" ref="K23:K32" si="18">J23*E23</f>
        <v>340000</v>
      </c>
      <c r="L23" s="9">
        <f t="shared" ref="L23:M23" si="19">F23-J23</f>
        <v>210000</v>
      </c>
      <c r="M23" s="9">
        <f t="shared" si="19"/>
        <v>210000</v>
      </c>
      <c r="N23" s="16">
        <f t="shared" ref="N23:N34" si="20">M23/G23</f>
        <v>0.38181818181818183</v>
      </c>
      <c r="O23" s="23">
        <v>0</v>
      </c>
      <c r="P23" s="23">
        <f t="shared" ref="P23:P32" si="21">O23-E23</f>
        <v>-1</v>
      </c>
      <c r="Q23" s="23"/>
      <c r="R23" s="23"/>
      <c r="S23" s="1"/>
      <c r="T23" s="1"/>
      <c r="U23" s="1"/>
    </row>
    <row r="24" spans="1:26" ht="15.6" x14ac:dyDescent="0.3">
      <c r="A24" s="7">
        <f t="shared" ref="A24:A32" si="22">A23+1</f>
        <v>2</v>
      </c>
      <c r="B24" s="33" t="s">
        <v>187</v>
      </c>
      <c r="C24" s="33" t="s">
        <v>193</v>
      </c>
      <c r="D24" s="7" t="s">
        <v>9</v>
      </c>
      <c r="E24" s="13">
        <v>1</v>
      </c>
      <c r="F24" s="13">
        <v>230000</v>
      </c>
      <c r="G24" s="13">
        <f t="shared" si="17"/>
        <v>230000</v>
      </c>
      <c r="H24" s="26" t="s">
        <v>20</v>
      </c>
      <c r="I24" s="10" t="s">
        <v>349</v>
      </c>
      <c r="J24" s="9">
        <v>190000</v>
      </c>
      <c r="K24" s="9">
        <f t="shared" si="18"/>
        <v>190000</v>
      </c>
      <c r="L24" s="9">
        <f t="shared" ref="L24:M24" si="23">F24-J24</f>
        <v>40000</v>
      </c>
      <c r="M24" s="9">
        <f t="shared" si="23"/>
        <v>40000</v>
      </c>
      <c r="N24" s="16">
        <f t="shared" si="20"/>
        <v>0.17391304347826086</v>
      </c>
      <c r="O24" s="23">
        <v>41</v>
      </c>
      <c r="P24" s="23">
        <f t="shared" si="21"/>
        <v>40</v>
      </c>
      <c r="Q24" s="23"/>
      <c r="R24" s="23"/>
      <c r="S24" s="1"/>
      <c r="T24" s="1"/>
      <c r="U24" s="1"/>
    </row>
    <row r="25" spans="1:26" ht="15.6" x14ac:dyDescent="0.3">
      <c r="A25" s="7">
        <f t="shared" si="22"/>
        <v>3</v>
      </c>
      <c r="B25" s="33" t="s">
        <v>12</v>
      </c>
      <c r="C25" s="33" t="s">
        <v>223</v>
      </c>
      <c r="D25" s="7" t="s">
        <v>9</v>
      </c>
      <c r="E25" s="13">
        <v>1</v>
      </c>
      <c r="F25" s="13">
        <v>1550000</v>
      </c>
      <c r="G25" s="13">
        <f t="shared" si="17"/>
        <v>1550000</v>
      </c>
      <c r="H25" s="26" t="s">
        <v>20</v>
      </c>
      <c r="I25" s="10" t="s">
        <v>349</v>
      </c>
      <c r="J25" s="9">
        <v>1220000</v>
      </c>
      <c r="K25" s="9">
        <f t="shared" si="18"/>
        <v>1220000</v>
      </c>
      <c r="L25" s="9">
        <f t="shared" ref="L25:M25" si="24">F25-J25</f>
        <v>330000</v>
      </c>
      <c r="M25" s="9">
        <f t="shared" si="24"/>
        <v>330000</v>
      </c>
      <c r="N25" s="16">
        <f t="shared" si="20"/>
        <v>0.2129032258064516</v>
      </c>
      <c r="O25" s="23">
        <v>0</v>
      </c>
      <c r="P25" s="23">
        <f t="shared" si="21"/>
        <v>-1</v>
      </c>
      <c r="Q25" s="23"/>
      <c r="R25" s="23"/>
      <c r="S25" s="1"/>
      <c r="T25" s="1"/>
      <c r="U25" s="1"/>
    </row>
    <row r="26" spans="1:26" ht="31.2" x14ac:dyDescent="0.3">
      <c r="A26" s="7">
        <f t="shared" si="22"/>
        <v>4</v>
      </c>
      <c r="B26" s="33" t="s">
        <v>13</v>
      </c>
      <c r="C26" s="33" t="s">
        <v>31</v>
      </c>
      <c r="D26" s="7" t="s">
        <v>9</v>
      </c>
      <c r="E26" s="13">
        <v>1</v>
      </c>
      <c r="F26" s="13">
        <v>850000</v>
      </c>
      <c r="G26" s="13">
        <f t="shared" si="17"/>
        <v>850000</v>
      </c>
      <c r="H26" s="26" t="s">
        <v>20</v>
      </c>
      <c r="I26" s="10" t="s">
        <v>349</v>
      </c>
      <c r="J26" s="9">
        <v>650000</v>
      </c>
      <c r="K26" s="9">
        <f t="shared" si="18"/>
        <v>650000</v>
      </c>
      <c r="L26" s="9">
        <f t="shared" ref="L26:M26" si="25">F26-J26</f>
        <v>200000</v>
      </c>
      <c r="M26" s="9">
        <f t="shared" si="25"/>
        <v>200000</v>
      </c>
      <c r="N26" s="16">
        <f t="shared" si="20"/>
        <v>0.23529411764705882</v>
      </c>
      <c r="O26" s="23">
        <v>0</v>
      </c>
      <c r="P26" s="23">
        <f t="shared" si="21"/>
        <v>-1</v>
      </c>
      <c r="Q26" s="23"/>
      <c r="R26" s="23"/>
      <c r="S26" s="1"/>
      <c r="T26" s="1"/>
      <c r="U26" s="1"/>
    </row>
    <row r="27" spans="1:26" ht="31.2" x14ac:dyDescent="0.3">
      <c r="A27" s="7">
        <f t="shared" si="22"/>
        <v>5</v>
      </c>
      <c r="B27" s="33" t="s">
        <v>63</v>
      </c>
      <c r="C27" s="33" t="s">
        <v>188</v>
      </c>
      <c r="D27" s="7" t="s">
        <v>9</v>
      </c>
      <c r="E27" s="13">
        <v>1</v>
      </c>
      <c r="F27" s="13">
        <v>950000</v>
      </c>
      <c r="G27" s="13">
        <f t="shared" si="17"/>
        <v>950000</v>
      </c>
      <c r="H27" s="26" t="s">
        <v>10</v>
      </c>
      <c r="I27" s="10" t="s">
        <v>349</v>
      </c>
      <c r="J27" s="9">
        <v>864000</v>
      </c>
      <c r="K27" s="9">
        <f t="shared" si="18"/>
        <v>864000</v>
      </c>
      <c r="L27" s="9">
        <f t="shared" ref="L27:M27" si="26">F27-J27</f>
        <v>86000</v>
      </c>
      <c r="M27" s="9">
        <f t="shared" si="26"/>
        <v>86000</v>
      </c>
      <c r="N27" s="16">
        <f t="shared" si="20"/>
        <v>9.0526315789473691E-2</v>
      </c>
      <c r="O27" s="23">
        <v>20</v>
      </c>
      <c r="P27" s="23">
        <f t="shared" si="21"/>
        <v>19</v>
      </c>
      <c r="Q27" s="23"/>
      <c r="R27" s="23"/>
      <c r="S27" s="1"/>
      <c r="T27" s="1"/>
      <c r="U27" s="1"/>
    </row>
    <row r="28" spans="1:26" ht="31.2" x14ac:dyDescent="0.3">
      <c r="A28" s="7">
        <f t="shared" si="22"/>
        <v>6</v>
      </c>
      <c r="B28" s="33" t="s">
        <v>357</v>
      </c>
      <c r="C28" s="33" t="s">
        <v>258</v>
      </c>
      <c r="D28" s="7" t="s">
        <v>9</v>
      </c>
      <c r="E28" s="13">
        <v>1</v>
      </c>
      <c r="F28" s="13">
        <v>2100000</v>
      </c>
      <c r="G28" s="13">
        <f t="shared" si="17"/>
        <v>2100000</v>
      </c>
      <c r="H28" s="26" t="s">
        <v>10</v>
      </c>
      <c r="I28" s="10" t="s">
        <v>349</v>
      </c>
      <c r="J28" s="9">
        <v>1690000</v>
      </c>
      <c r="K28" s="9">
        <f t="shared" si="18"/>
        <v>1690000</v>
      </c>
      <c r="L28" s="9">
        <f t="shared" ref="L28:M28" si="27">F28-J28</f>
        <v>410000</v>
      </c>
      <c r="M28" s="9">
        <f t="shared" si="27"/>
        <v>410000</v>
      </c>
      <c r="N28" s="16">
        <f t="shared" si="20"/>
        <v>0.19523809523809524</v>
      </c>
      <c r="O28" s="23">
        <v>9</v>
      </c>
      <c r="P28" s="23">
        <f t="shared" si="21"/>
        <v>8</v>
      </c>
      <c r="Q28" s="23"/>
      <c r="R28" s="23"/>
      <c r="S28" s="1"/>
      <c r="T28" s="1"/>
      <c r="U28" s="1"/>
    </row>
    <row r="29" spans="1:26" ht="46.8" x14ac:dyDescent="0.3">
      <c r="A29" s="7">
        <f t="shared" si="22"/>
        <v>7</v>
      </c>
      <c r="B29" s="33" t="s">
        <v>358</v>
      </c>
      <c r="C29" s="33" t="s">
        <v>32</v>
      </c>
      <c r="D29" s="7" t="s">
        <v>9</v>
      </c>
      <c r="E29" s="13">
        <v>1</v>
      </c>
      <c r="F29" s="13">
        <v>1500000</v>
      </c>
      <c r="G29" s="13">
        <f t="shared" si="17"/>
        <v>1500000</v>
      </c>
      <c r="H29" s="26" t="s">
        <v>15</v>
      </c>
      <c r="I29" s="10" t="s">
        <v>349</v>
      </c>
      <c r="J29" s="9">
        <v>1270000</v>
      </c>
      <c r="K29" s="9">
        <f t="shared" si="18"/>
        <v>1270000</v>
      </c>
      <c r="L29" s="9">
        <f t="shared" ref="L29:M29" si="28">F29-J29</f>
        <v>230000</v>
      </c>
      <c r="M29" s="9">
        <f t="shared" si="28"/>
        <v>230000</v>
      </c>
      <c r="N29" s="16">
        <f t="shared" si="20"/>
        <v>0.15333333333333332</v>
      </c>
      <c r="O29" s="23">
        <v>0</v>
      </c>
      <c r="P29" s="23">
        <f t="shared" si="21"/>
        <v>-1</v>
      </c>
      <c r="Q29" s="23"/>
      <c r="R29" s="23"/>
      <c r="S29" s="1"/>
      <c r="T29" s="1"/>
      <c r="U29" s="1"/>
    </row>
    <row r="30" spans="1:26" ht="15.6" x14ac:dyDescent="0.3">
      <c r="A30" s="7">
        <f t="shared" si="22"/>
        <v>8</v>
      </c>
      <c r="B30" s="33" t="s">
        <v>358</v>
      </c>
      <c r="C30" s="33" t="s">
        <v>359</v>
      </c>
      <c r="D30" s="7" t="s">
        <v>9</v>
      </c>
      <c r="E30" s="13">
        <v>1</v>
      </c>
      <c r="F30" s="13">
        <v>420000</v>
      </c>
      <c r="G30" s="13">
        <f t="shared" si="17"/>
        <v>420000</v>
      </c>
      <c r="H30" s="26" t="s">
        <v>10</v>
      </c>
      <c r="I30" s="10" t="s">
        <v>349</v>
      </c>
      <c r="J30" s="9">
        <v>370000</v>
      </c>
      <c r="K30" s="9">
        <f t="shared" si="18"/>
        <v>370000</v>
      </c>
      <c r="L30" s="9">
        <f t="shared" ref="L30:M30" si="29">F30-J30</f>
        <v>50000</v>
      </c>
      <c r="M30" s="9">
        <f t="shared" si="29"/>
        <v>50000</v>
      </c>
      <c r="N30" s="16">
        <f t="shared" si="20"/>
        <v>0.11904761904761904</v>
      </c>
      <c r="O30" s="23">
        <v>0</v>
      </c>
      <c r="P30" s="23">
        <f t="shared" si="21"/>
        <v>-1</v>
      </c>
      <c r="Q30" s="23"/>
      <c r="R30" s="23"/>
      <c r="S30" s="1"/>
      <c r="T30" s="1"/>
      <c r="U30" s="1"/>
    </row>
    <row r="31" spans="1:26" ht="15.6" x14ac:dyDescent="0.3">
      <c r="A31" s="7">
        <f t="shared" si="22"/>
        <v>9</v>
      </c>
      <c r="B31" s="33" t="s">
        <v>33</v>
      </c>
      <c r="C31" s="33" t="s">
        <v>34</v>
      </c>
      <c r="D31" s="7" t="s">
        <v>9</v>
      </c>
      <c r="E31" s="13">
        <v>1</v>
      </c>
      <c r="F31" s="13">
        <v>350000</v>
      </c>
      <c r="G31" s="13">
        <f t="shared" si="17"/>
        <v>350000</v>
      </c>
      <c r="H31" s="26" t="s">
        <v>35</v>
      </c>
      <c r="I31" s="10" t="s">
        <v>349</v>
      </c>
      <c r="J31" s="9">
        <v>350000</v>
      </c>
      <c r="K31" s="9">
        <f t="shared" si="18"/>
        <v>350000</v>
      </c>
      <c r="L31" s="9">
        <f t="shared" ref="L31:M31" si="30">F31-J31</f>
        <v>0</v>
      </c>
      <c r="M31" s="9">
        <f t="shared" si="30"/>
        <v>0</v>
      </c>
      <c r="N31" s="16">
        <f t="shared" si="20"/>
        <v>0</v>
      </c>
      <c r="O31" s="23">
        <v>0</v>
      </c>
      <c r="P31" s="23">
        <f t="shared" si="21"/>
        <v>-1</v>
      </c>
      <c r="Q31" s="23"/>
      <c r="R31" s="23"/>
      <c r="S31" s="1"/>
      <c r="T31" s="1"/>
      <c r="U31" s="1"/>
    </row>
    <row r="32" spans="1:26" ht="15.6" x14ac:dyDescent="0.3">
      <c r="A32" s="7">
        <f t="shared" si="22"/>
        <v>10</v>
      </c>
      <c r="B32" s="33" t="s">
        <v>69</v>
      </c>
      <c r="C32" s="33" t="s">
        <v>360</v>
      </c>
      <c r="D32" s="7" t="s">
        <v>9</v>
      </c>
      <c r="E32" s="13">
        <v>1</v>
      </c>
      <c r="F32" s="13">
        <v>750000</v>
      </c>
      <c r="G32" s="13">
        <f t="shared" si="17"/>
        <v>750000</v>
      </c>
      <c r="H32" s="26" t="s">
        <v>20</v>
      </c>
      <c r="I32" s="10" t="s">
        <v>349</v>
      </c>
      <c r="J32" s="9">
        <v>505000</v>
      </c>
      <c r="K32" s="9">
        <f t="shared" si="18"/>
        <v>505000</v>
      </c>
      <c r="L32" s="9">
        <f t="shared" ref="L32:M32" si="31">F32-J32</f>
        <v>245000</v>
      </c>
      <c r="M32" s="9">
        <f t="shared" si="31"/>
        <v>245000</v>
      </c>
      <c r="N32" s="16">
        <f t="shared" si="20"/>
        <v>0.32666666666666666</v>
      </c>
      <c r="O32" s="23">
        <v>34</v>
      </c>
      <c r="P32" s="23">
        <f t="shared" si="21"/>
        <v>33</v>
      </c>
      <c r="Q32" s="23"/>
      <c r="R32" s="23"/>
      <c r="S32" s="1"/>
      <c r="T32" s="1"/>
      <c r="U32" s="1"/>
    </row>
    <row r="33" spans="1:21" ht="15.6" x14ac:dyDescent="0.3">
      <c r="A33" s="139" t="s">
        <v>27</v>
      </c>
      <c r="B33" s="102"/>
      <c r="C33" s="102"/>
      <c r="D33" s="103"/>
      <c r="E33" s="13"/>
      <c r="F33" s="13"/>
      <c r="G33" s="13">
        <f>SUM(G23:G32)</f>
        <v>9250000</v>
      </c>
      <c r="H33" s="26"/>
      <c r="I33" s="10"/>
      <c r="J33" s="57">
        <f t="shared" ref="J33:L33" si="32">SUM( J23:J32)</f>
        <v>7449000</v>
      </c>
      <c r="K33" s="57">
        <f t="shared" si="32"/>
        <v>7449000</v>
      </c>
      <c r="L33" s="57">
        <f t="shared" si="32"/>
        <v>1801000</v>
      </c>
      <c r="M33" s="57">
        <f>SUM(M23:M32)</f>
        <v>1801000</v>
      </c>
      <c r="N33" s="72">
        <f t="shared" si="20"/>
        <v>0.19470270270270271</v>
      </c>
      <c r="O33" s="57"/>
      <c r="P33" s="23"/>
      <c r="Q33" s="57"/>
      <c r="R33" s="57"/>
      <c r="S33" s="1"/>
      <c r="T33" s="1"/>
      <c r="U33" s="1"/>
    </row>
    <row r="34" spans="1:21" ht="15.6" x14ac:dyDescent="0.3">
      <c r="A34" s="139" t="s">
        <v>306</v>
      </c>
      <c r="B34" s="102"/>
      <c r="C34" s="102"/>
      <c r="D34" s="103"/>
      <c r="E34" s="13"/>
      <c r="F34" s="13"/>
      <c r="G34" s="13">
        <f>SUM(G33,G21)</f>
        <v>304130000</v>
      </c>
      <c r="H34" s="26"/>
      <c r="I34" s="10"/>
      <c r="J34" s="57"/>
      <c r="K34" s="57"/>
      <c r="L34" s="57"/>
      <c r="M34" s="57">
        <f>M33+M21</f>
        <v>15851000</v>
      </c>
      <c r="N34" s="72">
        <f t="shared" si="20"/>
        <v>5.2119159569920755E-2</v>
      </c>
      <c r="O34" s="57"/>
      <c r="P34" s="23"/>
      <c r="Q34" s="57"/>
      <c r="R34" s="57"/>
      <c r="S34" s="1"/>
      <c r="T34" s="1"/>
      <c r="U34" s="1"/>
    </row>
    <row r="35" spans="1:21" ht="13.8" x14ac:dyDescent="0.25">
      <c r="A35" s="14"/>
      <c r="B35" s="14"/>
      <c r="C35" s="14"/>
      <c r="D35" s="14"/>
      <c r="E35" s="14"/>
      <c r="F35" s="14"/>
      <c r="G35" s="14"/>
      <c r="H35" s="14"/>
      <c r="I35" s="1"/>
      <c r="J35" s="14"/>
      <c r="K35" s="14"/>
      <c r="O35" s="14"/>
      <c r="P35" s="14"/>
      <c r="Q35" s="14"/>
      <c r="R35" s="14"/>
      <c r="S35" s="1"/>
      <c r="T35" s="1"/>
      <c r="U35" s="1"/>
    </row>
    <row r="36" spans="1:21" ht="13.8" x14ac:dyDescent="0.25">
      <c r="A36" s="98" t="s">
        <v>39</v>
      </c>
      <c r="B36" s="95"/>
      <c r="C36" s="95"/>
      <c r="D36" s="95"/>
      <c r="E36" s="95"/>
      <c r="F36" s="95"/>
      <c r="G36" s="95"/>
      <c r="H36" s="95"/>
      <c r="I36" s="1"/>
      <c r="J36" s="14"/>
      <c r="K36" s="14"/>
      <c r="O36" s="14"/>
      <c r="P36" s="14"/>
      <c r="Q36" s="14"/>
      <c r="R36" s="14"/>
      <c r="S36" s="1"/>
      <c r="T36" s="1"/>
      <c r="U36" s="1"/>
    </row>
    <row r="37" spans="1:21" ht="13.8" x14ac:dyDescent="0.25">
      <c r="A37" s="98" t="s">
        <v>40</v>
      </c>
      <c r="B37" s="95"/>
      <c r="C37" s="95"/>
      <c r="D37" s="95"/>
      <c r="E37" s="95"/>
      <c r="F37" s="95"/>
      <c r="G37" s="95"/>
      <c r="H37" s="95"/>
      <c r="I37" s="1"/>
      <c r="J37" s="14"/>
      <c r="K37" s="14"/>
      <c r="O37" s="14"/>
      <c r="P37" s="14"/>
      <c r="Q37" s="14"/>
      <c r="R37" s="14"/>
      <c r="S37" s="1"/>
      <c r="T37" s="1"/>
      <c r="U37" s="1"/>
    </row>
    <row r="38" spans="1:21" ht="13.8" x14ac:dyDescent="0.25">
      <c r="A38" s="99" t="s">
        <v>361</v>
      </c>
      <c r="B38" s="95"/>
      <c r="C38" s="95"/>
      <c r="D38" s="95"/>
      <c r="E38" s="95"/>
      <c r="F38" s="95"/>
      <c r="G38" s="95"/>
      <c r="H38" s="95"/>
      <c r="I38" s="1"/>
      <c r="J38" s="14"/>
      <c r="K38" s="14"/>
      <c r="O38" s="14"/>
      <c r="P38" s="14"/>
      <c r="Q38" s="14"/>
      <c r="R38" s="14"/>
      <c r="S38" s="1"/>
      <c r="T38" s="1"/>
      <c r="U38" s="1"/>
    </row>
    <row r="39" spans="1:21" ht="13.8" x14ac:dyDescent="0.25">
      <c r="A39" s="14"/>
      <c r="B39" s="14"/>
      <c r="C39" s="14"/>
      <c r="D39" s="14"/>
      <c r="E39" s="14"/>
      <c r="F39" s="14"/>
      <c r="G39" s="14"/>
      <c r="H39" s="14"/>
      <c r="I39" s="1"/>
      <c r="J39" s="14"/>
      <c r="K39" s="14"/>
      <c r="O39" s="14"/>
      <c r="P39" s="14"/>
      <c r="Q39" s="14"/>
      <c r="R39" s="14"/>
      <c r="S39" s="1"/>
      <c r="T39" s="1"/>
      <c r="U39" s="1"/>
    </row>
    <row r="40" spans="1:21" ht="13.8" x14ac:dyDescent="0.25">
      <c r="A40" s="14"/>
      <c r="B40" s="14"/>
      <c r="C40" s="14"/>
      <c r="D40" s="14"/>
      <c r="E40" s="14"/>
      <c r="F40" s="14"/>
      <c r="G40" s="14"/>
      <c r="H40" s="14"/>
      <c r="I40" s="1"/>
      <c r="J40" s="14"/>
      <c r="K40" s="14"/>
      <c r="L40" s="14"/>
      <c r="M40" s="14"/>
      <c r="N40" s="14"/>
      <c r="O40" s="14"/>
      <c r="P40" s="14"/>
      <c r="Q40" s="14"/>
      <c r="R40" s="14"/>
      <c r="S40" s="1"/>
      <c r="T40" s="1"/>
      <c r="U40" s="1"/>
    </row>
    <row r="41" spans="1:21" ht="13.8" x14ac:dyDescent="0.25">
      <c r="A41" s="14"/>
      <c r="B41" s="14"/>
      <c r="C41" s="14"/>
      <c r="D41" s="14"/>
      <c r="E41" s="14"/>
      <c r="F41" s="14"/>
      <c r="G41" s="14"/>
      <c r="H41" s="14"/>
      <c r="I41" s="1"/>
      <c r="J41" s="14"/>
      <c r="K41" s="14"/>
      <c r="L41" s="14"/>
      <c r="M41" s="14"/>
      <c r="N41" s="14"/>
      <c r="O41" s="14"/>
      <c r="P41" s="14"/>
      <c r="Q41" s="14"/>
      <c r="R41" s="14"/>
      <c r="S41" s="1"/>
      <c r="T41" s="1"/>
      <c r="U41" s="1"/>
    </row>
    <row r="42" spans="1:21" ht="13.8" x14ac:dyDescent="0.25">
      <c r="A42" s="14"/>
      <c r="B42" s="14"/>
      <c r="C42" s="14"/>
      <c r="D42" s="14"/>
      <c r="E42" s="14"/>
      <c r="F42" s="14"/>
      <c r="G42" s="14"/>
      <c r="H42" s="14"/>
      <c r="I42" s="1"/>
      <c r="J42" s="14"/>
      <c r="K42" s="14"/>
      <c r="L42" s="14"/>
      <c r="M42" s="14"/>
      <c r="N42" s="14"/>
      <c r="O42" s="14"/>
      <c r="P42" s="14"/>
      <c r="Q42" s="14"/>
      <c r="R42" s="14"/>
      <c r="S42" s="1"/>
      <c r="T42" s="1"/>
      <c r="U42" s="1"/>
    </row>
    <row r="43" spans="1:21" ht="13.8" x14ac:dyDescent="0.25">
      <c r="A43" s="14"/>
      <c r="B43" s="14"/>
      <c r="C43" s="14"/>
      <c r="D43" s="14"/>
      <c r="E43" s="14"/>
      <c r="F43" s="14"/>
      <c r="G43" s="14"/>
      <c r="H43" s="14"/>
      <c r="I43" s="1"/>
      <c r="J43" s="14"/>
      <c r="K43" s="14"/>
      <c r="L43" s="14"/>
      <c r="M43" s="14"/>
      <c r="N43" s="14"/>
      <c r="O43" s="14"/>
      <c r="P43" s="14"/>
      <c r="Q43" s="14"/>
      <c r="R43" s="14"/>
      <c r="S43" s="1"/>
      <c r="T43" s="1"/>
      <c r="U43" s="1"/>
    </row>
    <row r="44" spans="1:21" ht="13.8" x14ac:dyDescent="0.25">
      <c r="A44" s="14"/>
      <c r="B44" s="14"/>
      <c r="C44" s="14"/>
      <c r="D44" s="14"/>
      <c r="E44" s="14"/>
      <c r="F44" s="14"/>
      <c r="G44" s="14"/>
      <c r="H44" s="14"/>
      <c r="I44" s="1"/>
      <c r="J44" s="14"/>
      <c r="K44" s="14"/>
      <c r="L44" s="14"/>
      <c r="M44" s="14"/>
      <c r="N44" s="14"/>
      <c r="O44" s="14"/>
      <c r="P44" s="14"/>
      <c r="Q44" s="14"/>
      <c r="R44" s="14"/>
      <c r="S44" s="1"/>
      <c r="T44" s="1"/>
      <c r="U44" s="1"/>
    </row>
    <row r="45" spans="1:21" ht="13.8" x14ac:dyDescent="0.25">
      <c r="A45" s="14"/>
      <c r="B45" s="14"/>
      <c r="C45" s="14"/>
      <c r="D45" s="14"/>
      <c r="E45" s="14"/>
      <c r="F45" s="14"/>
      <c r="G45" s="14"/>
      <c r="H45" s="14"/>
      <c r="I45" s="1"/>
      <c r="J45" s="14"/>
      <c r="K45" s="14"/>
      <c r="L45" s="14"/>
      <c r="M45" s="14"/>
      <c r="N45" s="14"/>
      <c r="O45" s="14"/>
      <c r="P45" s="14"/>
      <c r="Q45" s="14"/>
      <c r="R45" s="14"/>
      <c r="S45" s="1"/>
      <c r="T45" s="1"/>
      <c r="U45" s="1"/>
    </row>
    <row r="46" spans="1:21" ht="13.8" x14ac:dyDescent="0.25">
      <c r="A46" s="14"/>
      <c r="B46" s="14"/>
      <c r="C46" s="14"/>
      <c r="D46" s="14"/>
      <c r="E46" s="14"/>
      <c r="F46" s="14"/>
      <c r="G46" s="14"/>
      <c r="H46" s="14"/>
      <c r="I46" s="1"/>
      <c r="J46" s="14"/>
      <c r="K46" s="14"/>
      <c r="L46" s="14"/>
      <c r="M46" s="14"/>
      <c r="N46" s="14"/>
      <c r="O46" s="14"/>
      <c r="P46" s="14"/>
      <c r="Q46" s="14"/>
      <c r="R46" s="14"/>
      <c r="S46" s="1"/>
      <c r="T46" s="1"/>
      <c r="U46" s="1"/>
    </row>
    <row r="47" spans="1:21" ht="13.8" x14ac:dyDescent="0.25">
      <c r="A47" s="14"/>
      <c r="B47" s="14"/>
      <c r="C47" s="14"/>
      <c r="D47" s="14"/>
      <c r="E47" s="14"/>
      <c r="F47" s="14"/>
      <c r="G47" s="14"/>
      <c r="H47" s="14"/>
      <c r="I47" s="1"/>
      <c r="J47" s="14"/>
      <c r="K47" s="14"/>
      <c r="L47" s="14"/>
      <c r="M47" s="14"/>
      <c r="N47" s="14"/>
      <c r="O47" s="14"/>
      <c r="P47" s="14"/>
      <c r="Q47" s="14"/>
      <c r="R47" s="14"/>
      <c r="S47" s="1"/>
      <c r="T47" s="1"/>
      <c r="U47" s="1"/>
    </row>
    <row r="48" spans="1:21" ht="13.8" x14ac:dyDescent="0.25">
      <c r="A48" s="14"/>
      <c r="B48" s="14"/>
      <c r="C48" s="14"/>
      <c r="D48" s="14"/>
      <c r="E48" s="14"/>
      <c r="F48" s="14"/>
      <c r="G48" s="14"/>
      <c r="H48" s="14"/>
      <c r="I48" s="1"/>
      <c r="J48" s="14"/>
      <c r="K48" s="14"/>
      <c r="L48" s="14"/>
      <c r="M48" s="14"/>
      <c r="N48" s="14"/>
      <c r="O48" s="14"/>
      <c r="P48" s="14"/>
      <c r="Q48" s="14"/>
      <c r="R48" s="14"/>
      <c r="S48" s="1"/>
      <c r="T48" s="1"/>
      <c r="U48" s="1"/>
    </row>
    <row r="49" spans="1:21" ht="13.8" x14ac:dyDescent="0.25">
      <c r="A49" s="14"/>
      <c r="B49" s="14"/>
      <c r="C49" s="14"/>
      <c r="D49" s="14"/>
      <c r="E49" s="14"/>
      <c r="F49" s="14"/>
      <c r="G49" s="14"/>
      <c r="H49" s="14"/>
      <c r="I49" s="1"/>
      <c r="J49" s="14"/>
      <c r="K49" s="14"/>
      <c r="L49" s="14"/>
      <c r="M49" s="14"/>
      <c r="N49" s="14"/>
      <c r="O49" s="14"/>
      <c r="P49" s="14"/>
      <c r="Q49" s="14"/>
      <c r="R49" s="14"/>
      <c r="S49" s="1"/>
      <c r="T49" s="1"/>
      <c r="U49" s="1"/>
    </row>
    <row r="50" spans="1:21" ht="13.8" x14ac:dyDescent="0.25">
      <c r="A50" s="14"/>
      <c r="B50" s="14"/>
      <c r="C50" s="14"/>
      <c r="D50" s="14"/>
      <c r="E50" s="14"/>
      <c r="F50" s="14"/>
      <c r="G50" s="14"/>
      <c r="H50" s="14"/>
      <c r="I50" s="1"/>
      <c r="J50" s="14"/>
      <c r="K50" s="14"/>
      <c r="L50" s="14"/>
      <c r="M50" s="14"/>
      <c r="N50" s="14"/>
      <c r="O50" s="14"/>
      <c r="P50" s="14"/>
      <c r="Q50" s="14"/>
      <c r="R50" s="14"/>
      <c r="S50" s="1"/>
      <c r="T50" s="1"/>
      <c r="U50" s="1"/>
    </row>
    <row r="51" spans="1:21" ht="13.8" x14ac:dyDescent="0.25">
      <c r="A51" s="14"/>
      <c r="B51" s="14"/>
      <c r="C51" s="14"/>
      <c r="D51" s="14"/>
      <c r="E51" s="14"/>
      <c r="F51" s="14"/>
      <c r="G51" s="14"/>
      <c r="H51" s="14"/>
      <c r="I51" s="1"/>
      <c r="J51" s="14"/>
      <c r="K51" s="14"/>
      <c r="L51" s="14"/>
      <c r="M51" s="14"/>
      <c r="N51" s="14"/>
      <c r="O51" s="14"/>
      <c r="P51" s="14"/>
      <c r="Q51" s="14"/>
      <c r="R51" s="14"/>
      <c r="S51" s="1"/>
      <c r="T51" s="1"/>
      <c r="U51" s="1"/>
    </row>
    <row r="52" spans="1:21" ht="13.8" x14ac:dyDescent="0.25">
      <c r="A52" s="14"/>
      <c r="B52" s="14"/>
      <c r="C52" s="14"/>
      <c r="D52" s="14"/>
      <c r="E52" s="14"/>
      <c r="F52" s="14"/>
      <c r="G52" s="14"/>
      <c r="H52" s="14"/>
      <c r="I52" s="1"/>
      <c r="J52" s="14"/>
      <c r="K52" s="14"/>
      <c r="L52" s="14"/>
      <c r="M52" s="14"/>
      <c r="N52" s="14"/>
      <c r="O52" s="14"/>
      <c r="P52" s="14"/>
      <c r="Q52" s="14"/>
      <c r="R52" s="14"/>
      <c r="S52" s="1"/>
      <c r="T52" s="1"/>
      <c r="U52" s="1"/>
    </row>
    <row r="53" spans="1:21" ht="13.8" x14ac:dyDescent="0.25">
      <c r="A53" s="14"/>
      <c r="B53" s="14"/>
      <c r="C53" s="14"/>
      <c r="D53" s="14"/>
      <c r="E53" s="14"/>
      <c r="F53" s="14"/>
      <c r="G53" s="14"/>
      <c r="H53" s="14"/>
      <c r="I53" s="1"/>
      <c r="J53" s="14"/>
      <c r="K53" s="14"/>
      <c r="L53" s="14"/>
      <c r="M53" s="14"/>
      <c r="N53" s="14"/>
      <c r="O53" s="14"/>
      <c r="P53" s="14"/>
      <c r="Q53" s="14"/>
      <c r="R53" s="14"/>
      <c r="S53" s="1"/>
      <c r="T53" s="1"/>
      <c r="U53" s="1"/>
    </row>
    <row r="54" spans="1:21" ht="13.8" x14ac:dyDescent="0.25">
      <c r="A54" s="14"/>
      <c r="B54" s="14"/>
      <c r="C54" s="14"/>
      <c r="D54" s="14"/>
      <c r="E54" s="14"/>
      <c r="F54" s="14"/>
      <c r="G54" s="14"/>
      <c r="H54" s="14"/>
      <c r="I54" s="1"/>
      <c r="J54" s="14"/>
      <c r="K54" s="14"/>
      <c r="L54" s="14"/>
      <c r="M54" s="14"/>
      <c r="N54" s="14"/>
      <c r="O54" s="14"/>
      <c r="P54" s="14"/>
      <c r="Q54" s="14"/>
      <c r="R54" s="14"/>
      <c r="S54" s="1"/>
      <c r="T54" s="1"/>
      <c r="U54" s="1"/>
    </row>
    <row r="55" spans="1:21" ht="13.8" x14ac:dyDescent="0.25">
      <c r="A55" s="14"/>
      <c r="B55" s="14"/>
      <c r="C55" s="14"/>
      <c r="D55" s="14"/>
      <c r="E55" s="14"/>
      <c r="F55" s="14"/>
      <c r="G55" s="14"/>
      <c r="H55" s="14"/>
      <c r="I55" s="1"/>
      <c r="J55" s="14"/>
      <c r="K55" s="14"/>
      <c r="L55" s="14"/>
      <c r="M55" s="14"/>
      <c r="N55" s="14"/>
      <c r="O55" s="14"/>
      <c r="P55" s="14"/>
      <c r="Q55" s="14"/>
      <c r="R55" s="14"/>
      <c r="S55" s="1"/>
      <c r="T55" s="1"/>
      <c r="U55" s="1"/>
    </row>
    <row r="56" spans="1:21" ht="13.8" x14ac:dyDescent="0.25">
      <c r="A56" s="14"/>
      <c r="B56" s="14"/>
      <c r="C56" s="14"/>
      <c r="D56" s="14"/>
      <c r="E56" s="14"/>
      <c r="F56" s="14"/>
      <c r="G56" s="14"/>
      <c r="H56" s="14"/>
      <c r="I56" s="1"/>
      <c r="J56" s="14"/>
      <c r="K56" s="14"/>
      <c r="L56" s="14"/>
      <c r="M56" s="14"/>
      <c r="N56" s="14"/>
      <c r="O56" s="14"/>
      <c r="P56" s="14"/>
      <c r="Q56" s="14"/>
      <c r="R56" s="14"/>
      <c r="S56" s="1"/>
      <c r="T56" s="1"/>
      <c r="U56" s="1"/>
    </row>
    <row r="57" spans="1:21" ht="13.8" x14ac:dyDescent="0.25">
      <c r="A57" s="14"/>
      <c r="B57" s="14"/>
      <c r="C57" s="14"/>
      <c r="D57" s="14"/>
      <c r="E57" s="14"/>
      <c r="F57" s="14"/>
      <c r="G57" s="14"/>
      <c r="H57" s="14"/>
      <c r="I57" s="1"/>
      <c r="J57" s="14"/>
      <c r="K57" s="14"/>
      <c r="L57" s="14"/>
      <c r="M57" s="14"/>
      <c r="N57" s="14"/>
      <c r="O57" s="14"/>
      <c r="P57" s="14"/>
      <c r="Q57" s="14"/>
      <c r="R57" s="14"/>
      <c r="S57" s="1"/>
      <c r="T57" s="1"/>
      <c r="U57" s="1"/>
    </row>
    <row r="58" spans="1:21" ht="13.8" x14ac:dyDescent="0.25">
      <c r="A58" s="14"/>
      <c r="B58" s="14"/>
      <c r="C58" s="14"/>
      <c r="D58" s="14"/>
      <c r="E58" s="14"/>
      <c r="F58" s="14"/>
      <c r="G58" s="14"/>
      <c r="H58" s="14"/>
      <c r="I58" s="1"/>
      <c r="J58" s="14"/>
      <c r="K58" s="14"/>
      <c r="L58" s="14"/>
      <c r="M58" s="14"/>
      <c r="N58" s="14"/>
      <c r="O58" s="14"/>
      <c r="P58" s="14"/>
      <c r="Q58" s="14"/>
      <c r="R58" s="14"/>
      <c r="S58" s="1"/>
      <c r="T58" s="1"/>
      <c r="U58" s="1"/>
    </row>
    <row r="59" spans="1:21" ht="13.8" x14ac:dyDescent="0.25">
      <c r="A59" s="14"/>
      <c r="B59" s="14"/>
      <c r="C59" s="14"/>
      <c r="D59" s="14"/>
      <c r="E59" s="14"/>
      <c r="F59" s="14"/>
      <c r="G59" s="14"/>
      <c r="H59" s="14"/>
      <c r="I59" s="1"/>
      <c r="J59" s="14"/>
      <c r="K59" s="14"/>
      <c r="L59" s="14"/>
      <c r="M59" s="14"/>
      <c r="N59" s="14"/>
      <c r="O59" s="14"/>
      <c r="P59" s="14"/>
      <c r="Q59" s="14"/>
      <c r="R59" s="14"/>
      <c r="S59" s="1"/>
      <c r="T59" s="1"/>
      <c r="U59" s="1"/>
    </row>
    <row r="60" spans="1:21" ht="13.8" x14ac:dyDescent="0.25">
      <c r="A60" s="14"/>
      <c r="B60" s="14"/>
      <c r="C60" s="14"/>
      <c r="D60" s="14"/>
      <c r="E60" s="14"/>
      <c r="F60" s="14"/>
      <c r="G60" s="14"/>
      <c r="H60" s="14"/>
      <c r="I60" s="1"/>
      <c r="J60" s="14"/>
      <c r="K60" s="14"/>
      <c r="L60" s="14"/>
      <c r="M60" s="14"/>
      <c r="N60" s="14"/>
      <c r="O60" s="14"/>
      <c r="P60" s="14"/>
      <c r="Q60" s="14"/>
      <c r="R60" s="14"/>
      <c r="S60" s="1"/>
      <c r="T60" s="1"/>
      <c r="U60" s="1"/>
    </row>
    <row r="61" spans="1:21" ht="13.8" x14ac:dyDescent="0.25">
      <c r="A61" s="14"/>
      <c r="B61" s="14"/>
      <c r="C61" s="14"/>
      <c r="D61" s="14"/>
      <c r="E61" s="14"/>
      <c r="F61" s="14"/>
      <c r="G61" s="14"/>
      <c r="H61" s="14"/>
      <c r="I61" s="1"/>
      <c r="J61" s="14"/>
      <c r="K61" s="14"/>
      <c r="L61" s="14"/>
      <c r="M61" s="14"/>
      <c r="N61" s="14"/>
      <c r="O61" s="14"/>
      <c r="P61" s="14"/>
      <c r="Q61" s="14"/>
      <c r="R61" s="14"/>
      <c r="S61" s="1"/>
      <c r="T61" s="1"/>
      <c r="U61" s="1"/>
    </row>
    <row r="62" spans="1:21" ht="13.8" x14ac:dyDescent="0.25">
      <c r="A62" s="14"/>
      <c r="B62" s="14"/>
      <c r="C62" s="14"/>
      <c r="D62" s="14"/>
      <c r="E62" s="14"/>
      <c r="F62" s="14"/>
      <c r="G62" s="14"/>
      <c r="H62" s="14"/>
      <c r="I62" s="1"/>
      <c r="J62" s="14"/>
      <c r="K62" s="14"/>
      <c r="L62" s="14"/>
      <c r="M62" s="14"/>
      <c r="N62" s="14"/>
      <c r="O62" s="14"/>
      <c r="P62" s="14"/>
      <c r="Q62" s="14"/>
      <c r="R62" s="14"/>
      <c r="S62" s="1"/>
      <c r="T62" s="1"/>
      <c r="U62" s="1"/>
    </row>
    <row r="63" spans="1:21" ht="13.8" x14ac:dyDescent="0.25">
      <c r="A63" s="14"/>
      <c r="B63" s="14"/>
      <c r="C63" s="14"/>
      <c r="D63" s="14"/>
      <c r="E63" s="14"/>
      <c r="F63" s="14"/>
      <c r="G63" s="14"/>
      <c r="H63" s="14"/>
      <c r="I63" s="1"/>
      <c r="J63" s="14"/>
      <c r="K63" s="14"/>
      <c r="L63" s="14"/>
      <c r="M63" s="14"/>
      <c r="N63" s="14"/>
      <c r="O63" s="14"/>
      <c r="P63" s="14"/>
      <c r="Q63" s="14"/>
      <c r="R63" s="14"/>
      <c r="S63" s="1"/>
      <c r="T63" s="1"/>
      <c r="U63" s="1"/>
    </row>
    <row r="64" spans="1:21" ht="13.8" x14ac:dyDescent="0.25">
      <c r="A64" s="14"/>
      <c r="B64" s="14"/>
      <c r="C64" s="14"/>
      <c r="D64" s="14"/>
      <c r="E64" s="14"/>
      <c r="F64" s="14"/>
      <c r="G64" s="14"/>
      <c r="H64" s="14"/>
      <c r="I64" s="1"/>
      <c r="J64" s="14"/>
      <c r="K64" s="14"/>
      <c r="L64" s="14"/>
      <c r="M64" s="14"/>
      <c r="N64" s="14"/>
      <c r="O64" s="14"/>
      <c r="P64" s="14"/>
      <c r="Q64" s="14"/>
      <c r="R64" s="14"/>
      <c r="S64" s="1"/>
      <c r="T64" s="1"/>
      <c r="U64" s="1"/>
    </row>
    <row r="65" spans="1:21" ht="13.8" x14ac:dyDescent="0.25">
      <c r="A65" s="14"/>
      <c r="B65" s="14"/>
      <c r="C65" s="14"/>
      <c r="D65" s="14"/>
      <c r="E65" s="14"/>
      <c r="F65" s="14"/>
      <c r="G65" s="14"/>
      <c r="H65" s="14"/>
      <c r="I65" s="1"/>
      <c r="J65" s="14"/>
      <c r="K65" s="14"/>
      <c r="L65" s="14"/>
      <c r="M65" s="14"/>
      <c r="N65" s="14"/>
      <c r="O65" s="14"/>
      <c r="P65" s="14"/>
      <c r="Q65" s="14"/>
      <c r="R65" s="14"/>
      <c r="S65" s="1"/>
      <c r="T65" s="1"/>
      <c r="U65" s="1"/>
    </row>
    <row r="66" spans="1:21" ht="13.8" x14ac:dyDescent="0.25">
      <c r="A66" s="14"/>
      <c r="B66" s="14"/>
      <c r="C66" s="14"/>
      <c r="D66" s="14"/>
      <c r="E66" s="14"/>
      <c r="F66" s="14"/>
      <c r="G66" s="14"/>
      <c r="H66" s="14"/>
      <c r="I66" s="1"/>
      <c r="J66" s="14"/>
      <c r="K66" s="14"/>
      <c r="L66" s="14"/>
      <c r="M66" s="14"/>
      <c r="N66" s="14"/>
      <c r="O66" s="14"/>
      <c r="P66" s="14"/>
      <c r="Q66" s="14"/>
      <c r="R66" s="14"/>
      <c r="S66" s="1"/>
      <c r="T66" s="1"/>
      <c r="U66" s="1"/>
    </row>
    <row r="67" spans="1:21" ht="13.8" x14ac:dyDescent="0.25">
      <c r="A67" s="14"/>
      <c r="B67" s="14"/>
      <c r="C67" s="14"/>
      <c r="D67" s="14"/>
      <c r="E67" s="14"/>
      <c r="F67" s="14"/>
      <c r="G67" s="14"/>
      <c r="H67" s="14"/>
      <c r="I67" s="1"/>
      <c r="J67" s="14"/>
      <c r="K67" s="14"/>
      <c r="L67" s="14"/>
      <c r="M67" s="14"/>
      <c r="N67" s="14"/>
      <c r="O67" s="14"/>
      <c r="P67" s="14"/>
      <c r="Q67" s="14"/>
      <c r="R67" s="14"/>
      <c r="S67" s="1"/>
      <c r="T67" s="1"/>
      <c r="U67" s="1"/>
    </row>
    <row r="68" spans="1:21" ht="13.8" x14ac:dyDescent="0.25">
      <c r="A68" s="14"/>
      <c r="B68" s="14"/>
      <c r="C68" s="14"/>
      <c r="D68" s="14"/>
      <c r="E68" s="14"/>
      <c r="F68" s="14"/>
      <c r="G68" s="14"/>
      <c r="H68" s="14"/>
      <c r="I68" s="1"/>
      <c r="J68" s="14"/>
      <c r="K68" s="14"/>
      <c r="L68" s="14"/>
      <c r="M68" s="14"/>
      <c r="N68" s="14"/>
      <c r="O68" s="14"/>
      <c r="P68" s="14"/>
      <c r="Q68" s="14"/>
      <c r="R68" s="14"/>
      <c r="S68" s="1"/>
      <c r="T68" s="1"/>
      <c r="U68" s="1"/>
    </row>
    <row r="69" spans="1:21" ht="13.8" x14ac:dyDescent="0.25">
      <c r="A69" s="14"/>
      <c r="B69" s="14"/>
      <c r="C69" s="14"/>
      <c r="D69" s="14"/>
      <c r="E69" s="14"/>
      <c r="F69" s="14"/>
      <c r="G69" s="14"/>
      <c r="H69" s="14"/>
      <c r="I69" s="1"/>
      <c r="J69" s="14"/>
      <c r="K69" s="14"/>
      <c r="L69" s="14"/>
      <c r="M69" s="14"/>
      <c r="N69" s="14"/>
      <c r="O69" s="14"/>
      <c r="P69" s="14"/>
      <c r="Q69" s="14"/>
      <c r="R69" s="14"/>
      <c r="S69" s="1"/>
      <c r="T69" s="1"/>
      <c r="U69" s="1"/>
    </row>
    <row r="70" spans="1:21" ht="13.8" x14ac:dyDescent="0.25">
      <c r="A70" s="14"/>
      <c r="B70" s="14"/>
      <c r="C70" s="14"/>
      <c r="D70" s="14"/>
      <c r="E70" s="14"/>
      <c r="F70" s="14"/>
      <c r="G70" s="14"/>
      <c r="H70" s="14"/>
      <c r="I70" s="1"/>
      <c r="J70" s="14"/>
      <c r="K70" s="14"/>
      <c r="L70" s="14"/>
      <c r="M70" s="14"/>
      <c r="N70" s="14"/>
      <c r="O70" s="14"/>
      <c r="P70" s="14"/>
      <c r="Q70" s="14"/>
      <c r="R70" s="14"/>
      <c r="S70" s="1"/>
      <c r="T70" s="1"/>
      <c r="U70" s="1"/>
    </row>
    <row r="71" spans="1:21" ht="13.8" x14ac:dyDescent="0.25">
      <c r="A71" s="14"/>
      <c r="B71" s="14"/>
      <c r="C71" s="14"/>
      <c r="D71" s="14"/>
      <c r="E71" s="14"/>
      <c r="F71" s="14"/>
      <c r="G71" s="14"/>
      <c r="H71" s="14"/>
      <c r="I71" s="1"/>
      <c r="J71" s="14"/>
      <c r="K71" s="14"/>
      <c r="L71" s="14"/>
      <c r="M71" s="14"/>
      <c r="N71" s="14"/>
      <c r="O71" s="14"/>
      <c r="P71" s="14"/>
      <c r="Q71" s="14"/>
      <c r="R71" s="14"/>
      <c r="S71" s="1"/>
      <c r="T71" s="1"/>
      <c r="U71" s="1"/>
    </row>
    <row r="72" spans="1:21" ht="13.8" x14ac:dyDescent="0.25">
      <c r="A72" s="14"/>
      <c r="B72" s="14"/>
      <c r="C72" s="14"/>
      <c r="D72" s="14"/>
      <c r="E72" s="14"/>
      <c r="F72" s="14"/>
      <c r="G72" s="14"/>
      <c r="H72" s="14"/>
      <c r="I72" s="1"/>
      <c r="J72" s="14"/>
      <c r="K72" s="14"/>
      <c r="L72" s="14"/>
      <c r="M72" s="14"/>
      <c r="N72" s="14"/>
      <c r="O72" s="14"/>
      <c r="P72" s="14"/>
      <c r="Q72" s="14"/>
      <c r="R72" s="14"/>
      <c r="S72" s="1"/>
      <c r="T72" s="1"/>
      <c r="U72" s="1"/>
    </row>
    <row r="73" spans="1:21" ht="13.8" x14ac:dyDescent="0.25">
      <c r="A73" s="14"/>
      <c r="B73" s="14"/>
      <c r="C73" s="14"/>
      <c r="D73" s="14"/>
      <c r="E73" s="14"/>
      <c r="F73" s="14"/>
      <c r="G73" s="14"/>
      <c r="H73" s="14"/>
      <c r="I73" s="1"/>
      <c r="J73" s="14"/>
      <c r="K73" s="14"/>
      <c r="L73" s="14"/>
      <c r="M73" s="14"/>
      <c r="N73" s="14"/>
      <c r="O73" s="14"/>
      <c r="P73" s="14"/>
      <c r="Q73" s="14"/>
      <c r="R73" s="14"/>
      <c r="S73" s="1"/>
      <c r="T73" s="1"/>
      <c r="U73" s="1"/>
    </row>
    <row r="74" spans="1:21" ht="13.8" x14ac:dyDescent="0.25">
      <c r="A74" s="14"/>
      <c r="B74" s="14"/>
      <c r="C74" s="14"/>
      <c r="D74" s="14"/>
      <c r="E74" s="14"/>
      <c r="F74" s="14"/>
      <c r="G74" s="14"/>
      <c r="H74" s="14"/>
      <c r="I74" s="1"/>
      <c r="J74" s="14"/>
      <c r="K74" s="14"/>
      <c r="L74" s="14"/>
      <c r="M74" s="14"/>
      <c r="N74" s="14"/>
      <c r="O74" s="14"/>
      <c r="P74" s="14"/>
      <c r="Q74" s="14"/>
      <c r="R74" s="14"/>
      <c r="S74" s="1"/>
      <c r="T74" s="1"/>
      <c r="U74" s="1"/>
    </row>
    <row r="75" spans="1:21" ht="13.8" x14ac:dyDescent="0.25">
      <c r="A75" s="14"/>
      <c r="B75" s="14"/>
      <c r="C75" s="14"/>
      <c r="D75" s="14"/>
      <c r="E75" s="14"/>
      <c r="F75" s="14"/>
      <c r="G75" s="14"/>
      <c r="H75" s="14"/>
      <c r="I75" s="1"/>
      <c r="J75" s="14"/>
      <c r="K75" s="14"/>
      <c r="L75" s="14"/>
      <c r="M75" s="14"/>
      <c r="N75" s="14"/>
      <c r="O75" s="14"/>
      <c r="P75" s="14"/>
      <c r="Q75" s="14"/>
      <c r="R75" s="14"/>
      <c r="S75" s="1"/>
      <c r="T75" s="1"/>
      <c r="U75" s="1"/>
    </row>
    <row r="76" spans="1:21" ht="13.8" x14ac:dyDescent="0.25">
      <c r="A76" s="14"/>
      <c r="B76" s="14"/>
      <c r="C76" s="14"/>
      <c r="D76" s="14"/>
      <c r="E76" s="14"/>
      <c r="F76" s="14"/>
      <c r="G76" s="14"/>
      <c r="H76" s="14"/>
      <c r="I76" s="1"/>
      <c r="J76" s="14"/>
      <c r="K76" s="14"/>
      <c r="L76" s="14"/>
      <c r="M76" s="14"/>
      <c r="N76" s="14"/>
      <c r="O76" s="14"/>
      <c r="P76" s="14"/>
      <c r="Q76" s="14"/>
      <c r="R76" s="14"/>
      <c r="S76" s="1"/>
      <c r="T76" s="1"/>
      <c r="U76" s="1"/>
    </row>
    <row r="77" spans="1:21" ht="13.8" x14ac:dyDescent="0.25">
      <c r="A77" s="14"/>
      <c r="B77" s="14"/>
      <c r="C77" s="14"/>
      <c r="D77" s="14"/>
      <c r="E77" s="14"/>
      <c r="F77" s="14"/>
      <c r="G77" s="14"/>
      <c r="H77" s="14"/>
      <c r="I77" s="1"/>
      <c r="J77" s="14"/>
      <c r="K77" s="14"/>
      <c r="L77" s="14"/>
      <c r="M77" s="14"/>
      <c r="N77" s="14"/>
      <c r="O77" s="14"/>
      <c r="P77" s="14"/>
      <c r="Q77" s="14"/>
      <c r="R77" s="14"/>
      <c r="S77" s="1"/>
      <c r="T77" s="1"/>
      <c r="U77" s="1"/>
    </row>
    <row r="78" spans="1:21" ht="13.8" x14ac:dyDescent="0.25">
      <c r="A78" s="14"/>
      <c r="B78" s="14"/>
      <c r="C78" s="14"/>
      <c r="D78" s="14"/>
      <c r="E78" s="14"/>
      <c r="F78" s="14"/>
      <c r="G78" s="14"/>
      <c r="H78" s="14"/>
      <c r="I78" s="1"/>
      <c r="J78" s="14"/>
      <c r="K78" s="14"/>
      <c r="L78" s="14"/>
      <c r="M78" s="14"/>
      <c r="N78" s="14"/>
      <c r="O78" s="14"/>
      <c r="P78" s="14"/>
      <c r="Q78" s="14"/>
      <c r="R78" s="14"/>
      <c r="S78" s="1"/>
      <c r="T78" s="1"/>
      <c r="U78" s="1"/>
    </row>
    <row r="79" spans="1:21" ht="13.8" x14ac:dyDescent="0.25">
      <c r="A79" s="14"/>
      <c r="B79" s="14"/>
      <c r="C79" s="14"/>
      <c r="D79" s="14"/>
      <c r="E79" s="14"/>
      <c r="F79" s="14"/>
      <c r="G79" s="14"/>
      <c r="H79" s="14"/>
      <c r="I79" s="1"/>
      <c r="J79" s="14"/>
      <c r="K79" s="14"/>
      <c r="L79" s="14"/>
      <c r="M79" s="14"/>
      <c r="N79" s="14"/>
      <c r="O79" s="14"/>
      <c r="P79" s="14"/>
      <c r="Q79" s="14"/>
      <c r="R79" s="14"/>
      <c r="S79" s="1"/>
      <c r="T79" s="1"/>
      <c r="U79" s="1"/>
    </row>
    <row r="80" spans="1:21" ht="13.8" x14ac:dyDescent="0.25">
      <c r="A80" s="14"/>
      <c r="B80" s="14"/>
      <c r="C80" s="14"/>
      <c r="D80" s="14"/>
      <c r="E80" s="14"/>
      <c r="F80" s="14"/>
      <c r="G80" s="14"/>
      <c r="H80" s="14"/>
      <c r="I80" s="1"/>
      <c r="J80" s="14"/>
      <c r="K80" s="14"/>
      <c r="L80" s="14"/>
      <c r="M80" s="14"/>
      <c r="N80" s="14"/>
      <c r="O80" s="14"/>
      <c r="P80" s="14"/>
      <c r="Q80" s="14"/>
      <c r="R80" s="14"/>
      <c r="S80" s="1"/>
      <c r="T80" s="1"/>
      <c r="U80" s="1"/>
    </row>
    <row r="81" spans="1:21" ht="13.8" x14ac:dyDescent="0.25">
      <c r="A81" s="14"/>
      <c r="B81" s="14"/>
      <c r="C81" s="14"/>
      <c r="D81" s="14"/>
      <c r="E81" s="14"/>
      <c r="F81" s="14"/>
      <c r="G81" s="14"/>
      <c r="H81" s="14"/>
      <c r="I81" s="1"/>
      <c r="J81" s="14"/>
      <c r="K81" s="14"/>
      <c r="L81" s="14"/>
      <c r="M81" s="14"/>
      <c r="N81" s="14"/>
      <c r="O81" s="14"/>
      <c r="P81" s="14"/>
      <c r="Q81" s="14"/>
      <c r="R81" s="14"/>
      <c r="S81" s="1"/>
      <c r="T81" s="1"/>
      <c r="U81" s="1"/>
    </row>
    <row r="82" spans="1:21" ht="13.8" x14ac:dyDescent="0.25">
      <c r="A82" s="14"/>
      <c r="B82" s="14"/>
      <c r="C82" s="14"/>
      <c r="D82" s="14"/>
      <c r="E82" s="14"/>
      <c r="F82" s="14"/>
      <c r="G82" s="14"/>
      <c r="H82" s="14"/>
      <c r="I82" s="1"/>
      <c r="J82" s="14"/>
      <c r="K82" s="14"/>
      <c r="L82" s="14"/>
      <c r="M82" s="14"/>
      <c r="N82" s="14"/>
      <c r="O82" s="14"/>
      <c r="P82" s="14"/>
      <c r="Q82" s="14"/>
      <c r="R82" s="14"/>
      <c r="S82" s="1"/>
      <c r="T82" s="1"/>
      <c r="U82" s="1"/>
    </row>
    <row r="83" spans="1:21" ht="13.8" x14ac:dyDescent="0.25">
      <c r="A83" s="14"/>
      <c r="B83" s="14"/>
      <c r="C83" s="14"/>
      <c r="D83" s="14"/>
      <c r="E83" s="14"/>
      <c r="F83" s="14"/>
      <c r="G83" s="14"/>
      <c r="H83" s="14"/>
      <c r="I83" s="1"/>
      <c r="J83" s="14"/>
      <c r="K83" s="14"/>
      <c r="L83" s="14"/>
      <c r="M83" s="14"/>
      <c r="N83" s="14"/>
      <c r="O83" s="14"/>
      <c r="P83" s="14"/>
      <c r="Q83" s="14"/>
      <c r="R83" s="14"/>
      <c r="S83" s="1"/>
      <c r="T83" s="1"/>
      <c r="U83" s="1"/>
    </row>
    <row r="84" spans="1:21" ht="13.8" x14ac:dyDescent="0.25">
      <c r="A84" s="14"/>
      <c r="B84" s="14"/>
      <c r="C84" s="14"/>
      <c r="D84" s="14"/>
      <c r="E84" s="14"/>
      <c r="F84" s="14"/>
      <c r="G84" s="14"/>
      <c r="H84" s="14"/>
      <c r="I84" s="1"/>
      <c r="J84" s="14"/>
      <c r="K84" s="14"/>
      <c r="L84" s="14"/>
      <c r="M84" s="14"/>
      <c r="N84" s="14"/>
      <c r="O84" s="14"/>
      <c r="P84" s="14"/>
      <c r="Q84" s="14"/>
      <c r="R84" s="14"/>
      <c r="S84" s="1"/>
      <c r="T84" s="1"/>
      <c r="U84" s="1"/>
    </row>
    <row r="85" spans="1:21" ht="13.8" x14ac:dyDescent="0.25">
      <c r="A85" s="14"/>
      <c r="B85" s="14"/>
      <c r="C85" s="14"/>
      <c r="D85" s="14"/>
      <c r="E85" s="14"/>
      <c r="F85" s="14"/>
      <c r="G85" s="14"/>
      <c r="H85" s="14"/>
      <c r="I85" s="1"/>
      <c r="J85" s="14"/>
      <c r="K85" s="14"/>
      <c r="L85" s="14"/>
      <c r="M85" s="14"/>
      <c r="N85" s="14"/>
      <c r="O85" s="14"/>
      <c r="P85" s="14"/>
      <c r="Q85" s="14"/>
      <c r="R85" s="14"/>
      <c r="S85" s="1"/>
      <c r="T85" s="1"/>
      <c r="U85" s="1"/>
    </row>
    <row r="86" spans="1:21" ht="13.8" x14ac:dyDescent="0.25">
      <c r="A86" s="14"/>
      <c r="B86" s="14"/>
      <c r="C86" s="14"/>
      <c r="D86" s="14"/>
      <c r="E86" s="14"/>
      <c r="F86" s="14"/>
      <c r="G86" s="14"/>
      <c r="H86" s="14"/>
      <c r="I86" s="1"/>
      <c r="J86" s="14"/>
      <c r="K86" s="14"/>
      <c r="L86" s="14"/>
      <c r="M86" s="14"/>
      <c r="N86" s="14"/>
      <c r="O86" s="14"/>
      <c r="P86" s="14"/>
      <c r="Q86" s="14"/>
      <c r="R86" s="14"/>
      <c r="S86" s="1"/>
      <c r="T86" s="1"/>
      <c r="U86" s="1"/>
    </row>
    <row r="87" spans="1:21" ht="13.8" x14ac:dyDescent="0.25">
      <c r="A87" s="14"/>
      <c r="B87" s="14"/>
      <c r="C87" s="14"/>
      <c r="D87" s="14"/>
      <c r="E87" s="14"/>
      <c r="F87" s="14"/>
      <c r="G87" s="14"/>
      <c r="H87" s="14"/>
      <c r="I87" s="1"/>
      <c r="J87" s="14"/>
      <c r="K87" s="14"/>
      <c r="L87" s="14"/>
      <c r="M87" s="14"/>
      <c r="N87" s="14"/>
      <c r="O87" s="14"/>
      <c r="P87" s="14"/>
      <c r="Q87" s="14"/>
      <c r="R87" s="14"/>
      <c r="S87" s="1"/>
      <c r="T87" s="1"/>
      <c r="U87" s="1"/>
    </row>
    <row r="88" spans="1:21" ht="13.8" x14ac:dyDescent="0.25">
      <c r="A88" s="14"/>
      <c r="B88" s="14"/>
      <c r="C88" s="14"/>
      <c r="D88" s="14"/>
      <c r="E88" s="14"/>
      <c r="F88" s="14"/>
      <c r="G88" s="14"/>
      <c r="H88" s="14"/>
      <c r="I88" s="1"/>
      <c r="J88" s="14"/>
      <c r="K88" s="14"/>
      <c r="L88" s="14"/>
      <c r="M88" s="14"/>
      <c r="N88" s="14"/>
      <c r="O88" s="14"/>
      <c r="P88" s="14"/>
      <c r="Q88" s="14"/>
      <c r="R88" s="14"/>
      <c r="S88" s="1"/>
      <c r="T88" s="1"/>
      <c r="U88" s="1"/>
    </row>
    <row r="89" spans="1:21" ht="13.8" x14ac:dyDescent="0.25">
      <c r="A89" s="14"/>
      <c r="B89" s="14"/>
      <c r="C89" s="14"/>
      <c r="D89" s="14"/>
      <c r="E89" s="14"/>
      <c r="F89" s="14"/>
      <c r="G89" s="14"/>
      <c r="H89" s="14"/>
      <c r="I89" s="1"/>
      <c r="J89" s="14"/>
      <c r="K89" s="14"/>
      <c r="L89" s="14"/>
      <c r="M89" s="14"/>
      <c r="N89" s="14"/>
      <c r="O89" s="14"/>
      <c r="P89" s="14"/>
      <c r="Q89" s="14"/>
      <c r="R89" s="14"/>
      <c r="S89" s="1"/>
      <c r="T89" s="1"/>
      <c r="U89" s="1"/>
    </row>
    <row r="90" spans="1:21" ht="13.8" x14ac:dyDescent="0.25">
      <c r="A90" s="14"/>
      <c r="B90" s="14"/>
      <c r="C90" s="14"/>
      <c r="D90" s="14"/>
      <c r="E90" s="14"/>
      <c r="F90" s="14"/>
      <c r="G90" s="14"/>
      <c r="H90" s="14"/>
      <c r="I90" s="1"/>
      <c r="J90" s="14"/>
      <c r="K90" s="14"/>
      <c r="L90" s="14"/>
      <c r="M90" s="14"/>
      <c r="N90" s="14"/>
      <c r="O90" s="14"/>
      <c r="P90" s="14"/>
      <c r="Q90" s="14"/>
      <c r="R90" s="14"/>
      <c r="S90" s="1"/>
      <c r="T90" s="1"/>
      <c r="U90" s="1"/>
    </row>
    <row r="91" spans="1:21" ht="13.8" x14ac:dyDescent="0.25">
      <c r="A91" s="14"/>
      <c r="B91" s="14"/>
      <c r="C91" s="14"/>
      <c r="D91" s="14"/>
      <c r="E91" s="14"/>
      <c r="F91" s="14"/>
      <c r="G91" s="14"/>
      <c r="H91" s="14"/>
      <c r="I91" s="1"/>
      <c r="J91" s="14"/>
      <c r="K91" s="14"/>
      <c r="L91" s="14"/>
      <c r="M91" s="14"/>
      <c r="N91" s="14"/>
      <c r="O91" s="14"/>
      <c r="P91" s="14"/>
      <c r="Q91" s="14"/>
      <c r="R91" s="14"/>
      <c r="S91" s="1"/>
      <c r="T91" s="1"/>
      <c r="U91" s="1"/>
    </row>
    <row r="92" spans="1:21" ht="13.8" x14ac:dyDescent="0.25">
      <c r="A92" s="14"/>
      <c r="B92" s="14"/>
      <c r="C92" s="14"/>
      <c r="D92" s="14"/>
      <c r="E92" s="14"/>
      <c r="F92" s="14"/>
      <c r="G92" s="14"/>
      <c r="H92" s="14"/>
      <c r="I92" s="1"/>
      <c r="J92" s="14"/>
      <c r="K92" s="14"/>
      <c r="L92" s="14"/>
      <c r="M92" s="14"/>
      <c r="N92" s="14"/>
      <c r="O92" s="14"/>
      <c r="P92" s="14"/>
      <c r="Q92" s="14"/>
      <c r="R92" s="14"/>
      <c r="S92" s="1"/>
      <c r="T92" s="1"/>
      <c r="U92" s="1"/>
    </row>
    <row r="93" spans="1:21" ht="13.8" x14ac:dyDescent="0.25">
      <c r="A93" s="14"/>
      <c r="B93" s="14"/>
      <c r="C93" s="14"/>
      <c r="D93" s="14"/>
      <c r="E93" s="14"/>
      <c r="F93" s="14"/>
      <c r="G93" s="14"/>
      <c r="H93" s="14"/>
      <c r="I93" s="1"/>
      <c r="J93" s="14"/>
      <c r="K93" s="14"/>
      <c r="L93" s="14"/>
      <c r="M93" s="14"/>
      <c r="N93" s="14"/>
      <c r="O93" s="14"/>
      <c r="P93" s="14"/>
      <c r="Q93" s="14"/>
      <c r="R93" s="14"/>
      <c r="S93" s="1"/>
      <c r="T93" s="1"/>
      <c r="U93" s="1"/>
    </row>
    <row r="94" spans="1:21" ht="13.8" x14ac:dyDescent="0.25">
      <c r="A94" s="14"/>
      <c r="B94" s="14"/>
      <c r="C94" s="14"/>
      <c r="D94" s="14"/>
      <c r="E94" s="14"/>
      <c r="F94" s="14"/>
      <c r="G94" s="14"/>
      <c r="H94" s="14"/>
      <c r="I94" s="1"/>
      <c r="J94" s="14"/>
      <c r="K94" s="14"/>
      <c r="L94" s="14"/>
      <c r="M94" s="14"/>
      <c r="N94" s="14"/>
      <c r="O94" s="14"/>
      <c r="P94" s="14"/>
      <c r="Q94" s="14"/>
      <c r="R94" s="14"/>
      <c r="S94" s="1"/>
      <c r="T94" s="1"/>
      <c r="U94" s="1"/>
    </row>
    <row r="95" spans="1:21" ht="13.8" x14ac:dyDescent="0.25">
      <c r="A95" s="14"/>
      <c r="B95" s="14"/>
      <c r="C95" s="14"/>
      <c r="D95" s="14"/>
      <c r="E95" s="14"/>
      <c r="F95" s="14"/>
      <c r="G95" s="14"/>
      <c r="H95" s="14"/>
      <c r="I95" s="1"/>
      <c r="J95" s="14"/>
      <c r="K95" s="14"/>
      <c r="L95" s="14"/>
      <c r="M95" s="14"/>
      <c r="N95" s="14"/>
      <c r="O95" s="14"/>
      <c r="P95" s="14"/>
      <c r="Q95" s="14"/>
      <c r="R95" s="14"/>
      <c r="S95" s="1"/>
      <c r="T95" s="1"/>
      <c r="U95" s="1"/>
    </row>
    <row r="96" spans="1:21" ht="13.8" x14ac:dyDescent="0.25">
      <c r="A96" s="14"/>
      <c r="B96" s="14"/>
      <c r="C96" s="14"/>
      <c r="D96" s="14"/>
      <c r="E96" s="14"/>
      <c r="F96" s="14"/>
      <c r="G96" s="14"/>
      <c r="H96" s="14"/>
      <c r="I96" s="1"/>
      <c r="J96" s="14"/>
      <c r="K96" s="14"/>
      <c r="L96" s="14"/>
      <c r="M96" s="14"/>
      <c r="N96" s="14"/>
      <c r="O96" s="14"/>
      <c r="P96" s="14"/>
      <c r="Q96" s="14"/>
      <c r="R96" s="14"/>
      <c r="S96" s="1"/>
      <c r="T96" s="1"/>
      <c r="U96" s="1"/>
    </row>
    <row r="97" spans="1:21" ht="13.8" x14ac:dyDescent="0.25">
      <c r="A97" s="14"/>
      <c r="B97" s="14"/>
      <c r="C97" s="14"/>
      <c r="D97" s="14"/>
      <c r="E97" s="14"/>
      <c r="F97" s="14"/>
      <c r="G97" s="14"/>
      <c r="H97" s="14"/>
      <c r="I97" s="1"/>
      <c r="J97" s="14"/>
      <c r="K97" s="14"/>
      <c r="L97" s="14"/>
      <c r="M97" s="14"/>
      <c r="N97" s="14"/>
      <c r="O97" s="14"/>
      <c r="P97" s="14"/>
      <c r="Q97" s="14"/>
      <c r="R97" s="14"/>
      <c r="S97" s="1"/>
      <c r="T97" s="1"/>
      <c r="U97" s="1"/>
    </row>
    <row r="98" spans="1:21" ht="13.8" x14ac:dyDescent="0.25">
      <c r="A98" s="14"/>
      <c r="B98" s="14"/>
      <c r="C98" s="14"/>
      <c r="D98" s="14"/>
      <c r="E98" s="14"/>
      <c r="F98" s="14"/>
      <c r="G98" s="14"/>
      <c r="H98" s="14"/>
      <c r="I98" s="1"/>
      <c r="J98" s="14"/>
      <c r="K98" s="14"/>
      <c r="L98" s="14"/>
      <c r="M98" s="14"/>
      <c r="N98" s="14"/>
      <c r="O98" s="14"/>
      <c r="P98" s="14"/>
      <c r="Q98" s="14"/>
      <c r="R98" s="14"/>
      <c r="S98" s="1"/>
      <c r="T98" s="1"/>
      <c r="U98" s="1"/>
    </row>
    <row r="99" spans="1:21" ht="13.8" x14ac:dyDescent="0.25">
      <c r="A99" s="14"/>
      <c r="B99" s="14"/>
      <c r="C99" s="14"/>
      <c r="D99" s="14"/>
      <c r="E99" s="14"/>
      <c r="F99" s="14"/>
      <c r="G99" s="14"/>
      <c r="H99" s="14"/>
      <c r="I99" s="1"/>
      <c r="J99" s="14"/>
      <c r="K99" s="14"/>
      <c r="L99" s="14"/>
      <c r="M99" s="14"/>
      <c r="N99" s="14"/>
      <c r="O99" s="14"/>
      <c r="P99" s="14"/>
      <c r="Q99" s="14"/>
      <c r="R99" s="14"/>
      <c r="S99" s="1"/>
      <c r="T99" s="1"/>
      <c r="U99" s="1"/>
    </row>
    <row r="100" spans="1:21" ht="13.8" x14ac:dyDescent="0.25">
      <c r="A100" s="14"/>
      <c r="B100" s="14"/>
      <c r="C100" s="14"/>
      <c r="D100" s="14"/>
      <c r="E100" s="14"/>
      <c r="F100" s="14"/>
      <c r="G100" s="14"/>
      <c r="H100" s="14"/>
      <c r="I100" s="1"/>
      <c r="J100" s="14"/>
      <c r="K100" s="14"/>
      <c r="L100" s="14"/>
      <c r="M100" s="14"/>
      <c r="N100" s="14"/>
      <c r="O100" s="14"/>
      <c r="P100" s="14"/>
      <c r="Q100" s="14"/>
      <c r="R100" s="14"/>
      <c r="S100" s="1"/>
      <c r="T100" s="1"/>
      <c r="U100" s="1"/>
    </row>
    <row r="101" spans="1:21" ht="13.8" x14ac:dyDescent="0.25">
      <c r="A101" s="14"/>
      <c r="B101" s="14"/>
      <c r="C101" s="14"/>
      <c r="D101" s="14"/>
      <c r="E101" s="14"/>
      <c r="F101" s="14"/>
      <c r="G101" s="14"/>
      <c r="H101" s="14"/>
      <c r="I101" s="1"/>
      <c r="J101" s="14"/>
      <c r="K101" s="14"/>
      <c r="L101" s="14"/>
      <c r="M101" s="14"/>
      <c r="N101" s="14"/>
      <c r="O101" s="14"/>
      <c r="P101" s="14"/>
      <c r="Q101" s="14"/>
      <c r="R101" s="14"/>
      <c r="S101" s="1"/>
      <c r="T101" s="1"/>
      <c r="U101" s="1"/>
    </row>
    <row r="102" spans="1:21" ht="13.8" x14ac:dyDescent="0.25">
      <c r="A102" s="14"/>
      <c r="B102" s="14"/>
      <c r="C102" s="14"/>
      <c r="D102" s="14"/>
      <c r="E102" s="14"/>
      <c r="F102" s="14"/>
      <c r="G102" s="14"/>
      <c r="H102" s="14"/>
      <c r="I102" s="1"/>
      <c r="J102" s="14"/>
      <c r="K102" s="14"/>
      <c r="L102" s="14"/>
      <c r="M102" s="14"/>
      <c r="N102" s="14"/>
      <c r="O102" s="14"/>
      <c r="P102" s="14"/>
      <c r="Q102" s="14"/>
      <c r="R102" s="14"/>
      <c r="S102" s="1"/>
      <c r="T102" s="1"/>
      <c r="U102" s="1"/>
    </row>
    <row r="103" spans="1:21" ht="13.8" x14ac:dyDescent="0.25">
      <c r="A103" s="14"/>
      <c r="B103" s="14"/>
      <c r="C103" s="14"/>
      <c r="D103" s="14"/>
      <c r="E103" s="14"/>
      <c r="F103" s="14"/>
      <c r="G103" s="14"/>
      <c r="H103" s="14"/>
      <c r="I103" s="1"/>
      <c r="J103" s="14"/>
      <c r="K103" s="14"/>
      <c r="L103" s="14"/>
      <c r="M103" s="14"/>
      <c r="N103" s="14"/>
      <c r="O103" s="14"/>
      <c r="P103" s="14"/>
      <c r="Q103" s="14"/>
      <c r="R103" s="14"/>
      <c r="S103" s="1"/>
      <c r="T103" s="1"/>
      <c r="U103" s="1"/>
    </row>
    <row r="104" spans="1:21" ht="13.8" x14ac:dyDescent="0.25">
      <c r="A104" s="14"/>
      <c r="B104" s="14"/>
      <c r="C104" s="14"/>
      <c r="D104" s="14"/>
      <c r="E104" s="14"/>
      <c r="F104" s="14"/>
      <c r="G104" s="14"/>
      <c r="H104" s="14"/>
      <c r="I104" s="1"/>
      <c r="J104" s="14"/>
      <c r="K104" s="14"/>
      <c r="L104" s="14"/>
      <c r="M104" s="14"/>
      <c r="N104" s="14"/>
      <c r="O104" s="14"/>
      <c r="P104" s="14"/>
      <c r="Q104" s="14"/>
      <c r="R104" s="14"/>
      <c r="S104" s="1"/>
      <c r="T104" s="1"/>
      <c r="U104" s="1"/>
    </row>
    <row r="105" spans="1:21" ht="13.8" x14ac:dyDescent="0.25">
      <c r="A105" s="14"/>
      <c r="B105" s="14"/>
      <c r="C105" s="14"/>
      <c r="D105" s="14"/>
      <c r="E105" s="14"/>
      <c r="F105" s="14"/>
      <c r="G105" s="14"/>
      <c r="H105" s="14"/>
      <c r="I105" s="1"/>
      <c r="J105" s="14"/>
      <c r="K105" s="14"/>
      <c r="L105" s="14"/>
      <c r="M105" s="14"/>
      <c r="N105" s="14"/>
      <c r="O105" s="14"/>
      <c r="P105" s="14"/>
      <c r="Q105" s="14"/>
      <c r="R105" s="14"/>
      <c r="S105" s="1"/>
      <c r="T105" s="1"/>
      <c r="U105" s="1"/>
    </row>
    <row r="106" spans="1:21" ht="13.8" x14ac:dyDescent="0.25">
      <c r="A106" s="14"/>
      <c r="B106" s="14"/>
      <c r="C106" s="14"/>
      <c r="D106" s="14"/>
      <c r="E106" s="14"/>
      <c r="F106" s="14"/>
      <c r="G106" s="14"/>
      <c r="H106" s="14"/>
      <c r="I106" s="1"/>
      <c r="J106" s="14"/>
      <c r="K106" s="14"/>
      <c r="L106" s="14"/>
      <c r="M106" s="14"/>
      <c r="N106" s="14"/>
      <c r="O106" s="14"/>
      <c r="P106" s="14"/>
      <c r="Q106" s="14"/>
      <c r="R106" s="14"/>
      <c r="S106" s="1"/>
      <c r="T106" s="1"/>
      <c r="U106" s="1"/>
    </row>
    <row r="107" spans="1:21" ht="13.8" x14ac:dyDescent="0.25">
      <c r="A107" s="14"/>
      <c r="B107" s="14"/>
      <c r="C107" s="14"/>
      <c r="D107" s="14"/>
      <c r="E107" s="14"/>
      <c r="F107" s="14"/>
      <c r="G107" s="14"/>
      <c r="H107" s="14"/>
      <c r="I107" s="1"/>
      <c r="J107" s="14"/>
      <c r="K107" s="14"/>
      <c r="L107" s="14"/>
      <c r="M107" s="14"/>
      <c r="N107" s="14"/>
      <c r="O107" s="14"/>
      <c r="P107" s="14"/>
      <c r="Q107" s="14"/>
      <c r="R107" s="14"/>
      <c r="S107" s="1"/>
      <c r="T107" s="1"/>
      <c r="U107" s="1"/>
    </row>
    <row r="108" spans="1:21" ht="13.8" x14ac:dyDescent="0.25">
      <c r="A108" s="14"/>
      <c r="B108" s="14"/>
      <c r="C108" s="14"/>
      <c r="D108" s="14"/>
      <c r="E108" s="14"/>
      <c r="F108" s="14"/>
      <c r="G108" s="14"/>
      <c r="H108" s="14"/>
      <c r="I108" s="1"/>
      <c r="J108" s="14"/>
      <c r="K108" s="14"/>
      <c r="L108" s="14"/>
      <c r="M108" s="14"/>
      <c r="N108" s="14"/>
      <c r="O108" s="14"/>
      <c r="P108" s="14"/>
      <c r="Q108" s="14"/>
      <c r="R108" s="14"/>
      <c r="S108" s="1"/>
      <c r="T108" s="1"/>
      <c r="U108" s="1"/>
    </row>
    <row r="109" spans="1:21" ht="13.8" x14ac:dyDescent="0.25">
      <c r="A109" s="14"/>
      <c r="B109" s="14"/>
      <c r="C109" s="14"/>
      <c r="D109" s="14"/>
      <c r="E109" s="14"/>
      <c r="F109" s="14"/>
      <c r="G109" s="14"/>
      <c r="H109" s="14"/>
      <c r="I109" s="1"/>
      <c r="J109" s="14"/>
      <c r="K109" s="14"/>
      <c r="L109" s="14"/>
      <c r="M109" s="14"/>
      <c r="N109" s="14"/>
      <c r="O109" s="14"/>
      <c r="P109" s="14"/>
      <c r="Q109" s="14"/>
      <c r="R109" s="14"/>
      <c r="S109" s="1"/>
      <c r="T109" s="1"/>
      <c r="U109" s="1"/>
    </row>
    <row r="110" spans="1:21" ht="13.8" x14ac:dyDescent="0.25">
      <c r="A110" s="14"/>
      <c r="B110" s="14"/>
      <c r="C110" s="14"/>
      <c r="D110" s="14"/>
      <c r="E110" s="14"/>
      <c r="F110" s="14"/>
      <c r="G110" s="14"/>
      <c r="H110" s="14"/>
      <c r="I110" s="1"/>
      <c r="J110" s="14"/>
      <c r="K110" s="14"/>
      <c r="L110" s="14"/>
      <c r="M110" s="14"/>
      <c r="N110" s="14"/>
      <c r="O110" s="14"/>
      <c r="P110" s="14"/>
      <c r="Q110" s="14"/>
      <c r="R110" s="14"/>
      <c r="S110" s="1"/>
      <c r="T110" s="1"/>
      <c r="U110" s="1"/>
    </row>
    <row r="111" spans="1:21" ht="13.8" x14ac:dyDescent="0.25">
      <c r="A111" s="14"/>
      <c r="B111" s="14"/>
      <c r="C111" s="14"/>
      <c r="D111" s="14"/>
      <c r="E111" s="14"/>
      <c r="F111" s="14"/>
      <c r="G111" s="14"/>
      <c r="H111" s="14"/>
      <c r="I111" s="1"/>
      <c r="J111" s="14"/>
      <c r="K111" s="14"/>
      <c r="L111" s="14"/>
      <c r="M111" s="14"/>
      <c r="N111" s="14"/>
      <c r="O111" s="14"/>
      <c r="P111" s="14"/>
      <c r="Q111" s="14"/>
      <c r="R111" s="14"/>
      <c r="S111" s="1"/>
      <c r="T111" s="1"/>
      <c r="U111" s="1"/>
    </row>
    <row r="112" spans="1:21" ht="13.8" x14ac:dyDescent="0.25">
      <c r="A112" s="14"/>
      <c r="B112" s="14"/>
      <c r="C112" s="14"/>
      <c r="D112" s="14"/>
      <c r="E112" s="14"/>
      <c r="F112" s="14"/>
      <c r="G112" s="14"/>
      <c r="H112" s="14"/>
      <c r="I112" s="1"/>
      <c r="J112" s="14"/>
      <c r="K112" s="14"/>
      <c r="L112" s="14"/>
      <c r="M112" s="14"/>
      <c r="N112" s="14"/>
      <c r="O112" s="14"/>
      <c r="P112" s="14"/>
      <c r="Q112" s="14"/>
      <c r="R112" s="14"/>
      <c r="S112" s="1"/>
      <c r="T112" s="1"/>
      <c r="U112" s="1"/>
    </row>
    <row r="113" spans="1:21" ht="13.8" x14ac:dyDescent="0.25">
      <c r="A113" s="14"/>
      <c r="B113" s="14"/>
      <c r="C113" s="14"/>
      <c r="D113" s="14"/>
      <c r="E113" s="14"/>
      <c r="F113" s="14"/>
      <c r="G113" s="14"/>
      <c r="H113" s="14"/>
      <c r="I113" s="1"/>
      <c r="J113" s="14"/>
      <c r="K113" s="14"/>
      <c r="L113" s="14"/>
      <c r="M113" s="14"/>
      <c r="N113" s="14"/>
      <c r="O113" s="14"/>
      <c r="P113" s="14"/>
      <c r="Q113" s="14"/>
      <c r="R113" s="14"/>
      <c r="S113" s="1"/>
      <c r="T113" s="1"/>
      <c r="U113" s="1"/>
    </row>
    <row r="114" spans="1:21" ht="13.8" x14ac:dyDescent="0.25">
      <c r="A114" s="14"/>
      <c r="B114" s="14"/>
      <c r="C114" s="14"/>
      <c r="D114" s="14"/>
      <c r="E114" s="14"/>
      <c r="F114" s="14"/>
      <c r="G114" s="14"/>
      <c r="H114" s="14"/>
      <c r="I114" s="1"/>
      <c r="J114" s="14"/>
      <c r="K114" s="14"/>
      <c r="L114" s="14"/>
      <c r="M114" s="14"/>
      <c r="N114" s="14"/>
      <c r="O114" s="14"/>
      <c r="P114" s="14"/>
      <c r="Q114" s="14"/>
      <c r="R114" s="14"/>
      <c r="S114" s="1"/>
      <c r="T114" s="1"/>
      <c r="U114" s="1"/>
    </row>
    <row r="115" spans="1:21" ht="13.8" x14ac:dyDescent="0.25">
      <c r="A115" s="14"/>
      <c r="B115" s="14"/>
      <c r="C115" s="14"/>
      <c r="D115" s="14"/>
      <c r="E115" s="14"/>
      <c r="F115" s="14"/>
      <c r="G115" s="14"/>
      <c r="H115" s="14"/>
      <c r="I115" s="1"/>
      <c r="J115" s="14"/>
      <c r="K115" s="14"/>
      <c r="L115" s="14"/>
      <c r="M115" s="14"/>
      <c r="N115" s="14"/>
      <c r="O115" s="14"/>
      <c r="P115" s="14"/>
      <c r="Q115" s="14"/>
      <c r="R115" s="14"/>
      <c r="S115" s="1"/>
      <c r="T115" s="1"/>
      <c r="U115" s="1"/>
    </row>
    <row r="116" spans="1:21" ht="13.8" x14ac:dyDescent="0.25">
      <c r="A116" s="14"/>
      <c r="B116" s="14"/>
      <c r="C116" s="14"/>
      <c r="D116" s="14"/>
      <c r="E116" s="14"/>
      <c r="F116" s="14"/>
      <c r="G116" s="14"/>
      <c r="H116" s="14"/>
      <c r="I116" s="1"/>
      <c r="J116" s="14"/>
      <c r="K116" s="14"/>
      <c r="L116" s="14"/>
      <c r="M116" s="14"/>
      <c r="N116" s="14"/>
      <c r="O116" s="14"/>
      <c r="P116" s="14"/>
      <c r="Q116" s="14"/>
      <c r="R116" s="14"/>
      <c r="S116" s="1"/>
      <c r="T116" s="1"/>
      <c r="U116" s="1"/>
    </row>
    <row r="117" spans="1:21" ht="13.8" x14ac:dyDescent="0.25">
      <c r="A117" s="14"/>
      <c r="B117" s="14"/>
      <c r="C117" s="14"/>
      <c r="D117" s="14"/>
      <c r="E117" s="14"/>
      <c r="F117" s="14"/>
      <c r="G117" s="14"/>
      <c r="H117" s="14"/>
      <c r="I117" s="1"/>
      <c r="J117" s="14"/>
      <c r="K117" s="14"/>
      <c r="L117" s="14"/>
      <c r="M117" s="14"/>
      <c r="N117" s="14"/>
      <c r="O117" s="14"/>
      <c r="P117" s="14"/>
      <c r="Q117" s="14"/>
      <c r="R117" s="14"/>
      <c r="S117" s="1"/>
      <c r="T117" s="1"/>
      <c r="U117" s="1"/>
    </row>
    <row r="118" spans="1:21" ht="13.8" x14ac:dyDescent="0.25">
      <c r="A118" s="14"/>
      <c r="B118" s="14"/>
      <c r="C118" s="14"/>
      <c r="D118" s="14"/>
      <c r="E118" s="14"/>
      <c r="F118" s="14"/>
      <c r="G118" s="14"/>
      <c r="H118" s="14"/>
      <c r="I118" s="1"/>
      <c r="J118" s="14"/>
      <c r="K118" s="14"/>
      <c r="L118" s="14"/>
      <c r="M118" s="14"/>
      <c r="N118" s="14"/>
      <c r="O118" s="14"/>
      <c r="P118" s="14"/>
      <c r="Q118" s="14"/>
      <c r="R118" s="14"/>
      <c r="S118" s="1"/>
      <c r="T118" s="1"/>
      <c r="U118" s="1"/>
    </row>
    <row r="119" spans="1:21" ht="13.8" x14ac:dyDescent="0.25">
      <c r="A119" s="14"/>
      <c r="B119" s="14"/>
      <c r="C119" s="14"/>
      <c r="D119" s="14"/>
      <c r="E119" s="14"/>
      <c r="F119" s="14"/>
      <c r="G119" s="14"/>
      <c r="H119" s="14"/>
      <c r="I119" s="1"/>
      <c r="J119" s="14"/>
      <c r="K119" s="14"/>
      <c r="L119" s="14"/>
      <c r="M119" s="14"/>
      <c r="N119" s="14"/>
      <c r="O119" s="14"/>
      <c r="P119" s="14"/>
      <c r="Q119" s="14"/>
      <c r="R119" s="14"/>
      <c r="S119" s="1"/>
      <c r="T119" s="1"/>
      <c r="U119" s="1"/>
    </row>
    <row r="120" spans="1:21" ht="13.8" x14ac:dyDescent="0.25">
      <c r="A120" s="14"/>
      <c r="B120" s="14"/>
      <c r="C120" s="14"/>
      <c r="D120" s="14"/>
      <c r="E120" s="14"/>
      <c r="F120" s="14"/>
      <c r="G120" s="14"/>
      <c r="H120" s="14"/>
      <c r="I120" s="1"/>
      <c r="J120" s="14"/>
      <c r="K120" s="14"/>
      <c r="L120" s="14"/>
      <c r="M120" s="14"/>
      <c r="N120" s="14"/>
      <c r="O120" s="14"/>
      <c r="P120" s="14"/>
      <c r="Q120" s="14"/>
      <c r="R120" s="14"/>
      <c r="S120" s="1"/>
      <c r="T120" s="1"/>
      <c r="U120" s="1"/>
    </row>
    <row r="121" spans="1:21" ht="13.8" x14ac:dyDescent="0.25">
      <c r="A121" s="14"/>
      <c r="B121" s="14"/>
      <c r="C121" s="14"/>
      <c r="D121" s="14"/>
      <c r="E121" s="14"/>
      <c r="F121" s="14"/>
      <c r="G121" s="14"/>
      <c r="H121" s="14"/>
      <c r="I121" s="1"/>
      <c r="J121" s="14"/>
      <c r="K121" s="14"/>
      <c r="L121" s="14"/>
      <c r="M121" s="14"/>
      <c r="N121" s="14"/>
      <c r="O121" s="14"/>
      <c r="P121" s="14"/>
      <c r="Q121" s="14"/>
      <c r="R121" s="14"/>
      <c r="S121" s="1"/>
      <c r="T121" s="1"/>
      <c r="U121" s="1"/>
    </row>
    <row r="122" spans="1:21" ht="13.8" x14ac:dyDescent="0.25">
      <c r="A122" s="14"/>
      <c r="B122" s="14"/>
      <c r="C122" s="14"/>
      <c r="D122" s="14"/>
      <c r="E122" s="14"/>
      <c r="F122" s="14"/>
      <c r="G122" s="14"/>
      <c r="H122" s="14"/>
      <c r="I122" s="1"/>
      <c r="J122" s="14"/>
      <c r="K122" s="14"/>
      <c r="L122" s="14"/>
      <c r="M122" s="14"/>
      <c r="N122" s="14"/>
      <c r="O122" s="14"/>
      <c r="P122" s="14"/>
      <c r="Q122" s="14"/>
      <c r="R122" s="14"/>
      <c r="S122" s="1"/>
      <c r="T122" s="1"/>
      <c r="U122" s="1"/>
    </row>
    <row r="123" spans="1:21" ht="13.8" x14ac:dyDescent="0.25">
      <c r="A123" s="14"/>
      <c r="B123" s="14"/>
      <c r="C123" s="14"/>
      <c r="D123" s="14"/>
      <c r="E123" s="14"/>
      <c r="F123" s="14"/>
      <c r="G123" s="14"/>
      <c r="H123" s="14"/>
      <c r="I123" s="1"/>
      <c r="J123" s="14"/>
      <c r="K123" s="14"/>
      <c r="L123" s="14"/>
      <c r="M123" s="14"/>
      <c r="N123" s="14"/>
      <c r="O123" s="14"/>
      <c r="P123" s="14"/>
      <c r="Q123" s="14"/>
      <c r="R123" s="14"/>
      <c r="S123" s="1"/>
      <c r="T123" s="1"/>
      <c r="U123" s="1"/>
    </row>
    <row r="124" spans="1:21" ht="13.8" x14ac:dyDescent="0.25">
      <c r="A124" s="14"/>
      <c r="B124" s="14"/>
      <c r="C124" s="14"/>
      <c r="D124" s="14"/>
      <c r="E124" s="14"/>
      <c r="F124" s="14"/>
      <c r="G124" s="14"/>
      <c r="H124" s="14"/>
      <c r="I124" s="1"/>
      <c r="J124" s="14"/>
      <c r="K124" s="14"/>
      <c r="L124" s="14"/>
      <c r="M124" s="14"/>
      <c r="N124" s="14"/>
      <c r="O124" s="14"/>
      <c r="P124" s="14"/>
      <c r="Q124" s="14"/>
      <c r="R124" s="14"/>
      <c r="S124" s="1"/>
      <c r="T124" s="1"/>
      <c r="U124" s="1"/>
    </row>
    <row r="125" spans="1:21" ht="13.8" x14ac:dyDescent="0.25">
      <c r="A125" s="14"/>
      <c r="B125" s="14"/>
      <c r="C125" s="14"/>
      <c r="D125" s="14"/>
      <c r="E125" s="14"/>
      <c r="F125" s="14"/>
      <c r="G125" s="14"/>
      <c r="H125" s="14"/>
      <c r="I125" s="1"/>
      <c r="J125" s="14"/>
      <c r="K125" s="14"/>
      <c r="L125" s="14"/>
      <c r="M125" s="14"/>
      <c r="N125" s="14"/>
      <c r="O125" s="14"/>
      <c r="P125" s="14"/>
      <c r="Q125" s="14"/>
      <c r="R125" s="14"/>
      <c r="S125" s="1"/>
      <c r="T125" s="1"/>
      <c r="U125" s="1"/>
    </row>
    <row r="126" spans="1:21" ht="13.8" x14ac:dyDescent="0.25">
      <c r="A126" s="14"/>
      <c r="B126" s="14"/>
      <c r="C126" s="14"/>
      <c r="D126" s="14"/>
      <c r="E126" s="14"/>
      <c r="F126" s="14"/>
      <c r="G126" s="14"/>
      <c r="H126" s="14"/>
      <c r="I126" s="1"/>
      <c r="J126" s="14"/>
      <c r="K126" s="14"/>
      <c r="L126" s="14"/>
      <c r="M126" s="14"/>
      <c r="N126" s="14"/>
      <c r="O126" s="14"/>
      <c r="P126" s="14"/>
      <c r="Q126" s="14"/>
      <c r="R126" s="14"/>
      <c r="S126" s="1"/>
      <c r="T126" s="1"/>
      <c r="U126" s="1"/>
    </row>
    <row r="127" spans="1:21" ht="13.8" x14ac:dyDescent="0.25">
      <c r="A127" s="14"/>
      <c r="B127" s="14"/>
      <c r="C127" s="14"/>
      <c r="D127" s="14"/>
      <c r="E127" s="14"/>
      <c r="F127" s="14"/>
      <c r="G127" s="14"/>
      <c r="H127" s="14"/>
      <c r="I127" s="1"/>
      <c r="J127" s="14"/>
      <c r="K127" s="14"/>
      <c r="L127" s="14"/>
      <c r="M127" s="14"/>
      <c r="N127" s="14"/>
      <c r="O127" s="14"/>
      <c r="P127" s="14"/>
      <c r="Q127" s="14"/>
      <c r="R127" s="14"/>
      <c r="S127" s="1"/>
      <c r="T127" s="1"/>
      <c r="U127" s="1"/>
    </row>
    <row r="128" spans="1:21" ht="13.8" x14ac:dyDescent="0.25">
      <c r="A128" s="14"/>
      <c r="B128" s="14"/>
      <c r="C128" s="14"/>
      <c r="D128" s="14"/>
      <c r="E128" s="14"/>
      <c r="F128" s="14"/>
      <c r="G128" s="14"/>
      <c r="H128" s="14"/>
      <c r="I128" s="1"/>
      <c r="J128" s="14"/>
      <c r="K128" s="14"/>
      <c r="L128" s="14"/>
      <c r="M128" s="14"/>
      <c r="N128" s="14"/>
      <c r="O128" s="14"/>
      <c r="P128" s="14"/>
      <c r="Q128" s="14"/>
      <c r="R128" s="14"/>
      <c r="S128" s="1"/>
      <c r="T128" s="1"/>
      <c r="U128" s="1"/>
    </row>
    <row r="129" spans="1:21" ht="13.8" x14ac:dyDescent="0.25">
      <c r="A129" s="14"/>
      <c r="B129" s="14"/>
      <c r="C129" s="14"/>
      <c r="D129" s="14"/>
      <c r="E129" s="14"/>
      <c r="F129" s="14"/>
      <c r="G129" s="14"/>
      <c r="H129" s="14"/>
      <c r="I129" s="1"/>
      <c r="J129" s="14"/>
      <c r="K129" s="14"/>
      <c r="L129" s="14"/>
      <c r="M129" s="14"/>
      <c r="N129" s="14"/>
      <c r="O129" s="14"/>
      <c r="P129" s="14"/>
      <c r="Q129" s="14"/>
      <c r="R129" s="14"/>
      <c r="S129" s="1"/>
      <c r="T129" s="1"/>
      <c r="U129" s="1"/>
    </row>
    <row r="130" spans="1:21" ht="13.8" x14ac:dyDescent="0.25">
      <c r="A130" s="14"/>
      <c r="B130" s="14"/>
      <c r="C130" s="14"/>
      <c r="D130" s="14"/>
      <c r="E130" s="14"/>
      <c r="F130" s="14"/>
      <c r="G130" s="14"/>
      <c r="H130" s="14"/>
      <c r="I130" s="1"/>
      <c r="J130" s="14"/>
      <c r="K130" s="14"/>
      <c r="L130" s="14"/>
      <c r="M130" s="14"/>
      <c r="N130" s="14"/>
      <c r="O130" s="14"/>
      <c r="P130" s="14"/>
      <c r="Q130" s="14"/>
      <c r="R130" s="14"/>
      <c r="S130" s="1"/>
      <c r="T130" s="1"/>
      <c r="U130" s="1"/>
    </row>
    <row r="131" spans="1:21" ht="13.8" x14ac:dyDescent="0.25">
      <c r="A131" s="14"/>
      <c r="B131" s="14"/>
      <c r="C131" s="14"/>
      <c r="D131" s="14"/>
      <c r="E131" s="14"/>
      <c r="F131" s="14"/>
      <c r="G131" s="14"/>
      <c r="H131" s="14"/>
      <c r="I131" s="1"/>
      <c r="J131" s="14"/>
      <c r="K131" s="14"/>
      <c r="L131" s="14"/>
      <c r="M131" s="14"/>
      <c r="N131" s="14"/>
      <c r="O131" s="14"/>
      <c r="P131" s="14"/>
      <c r="Q131" s="14"/>
      <c r="R131" s="14"/>
      <c r="S131" s="1"/>
      <c r="T131" s="1"/>
      <c r="U131" s="1"/>
    </row>
    <row r="132" spans="1:21" ht="13.8" x14ac:dyDescent="0.25">
      <c r="A132" s="14"/>
      <c r="B132" s="14"/>
      <c r="C132" s="14"/>
      <c r="D132" s="14"/>
      <c r="E132" s="14"/>
      <c r="F132" s="14"/>
      <c r="G132" s="14"/>
      <c r="H132" s="14"/>
      <c r="I132" s="1"/>
      <c r="J132" s="14"/>
      <c r="K132" s="14"/>
      <c r="L132" s="14"/>
      <c r="M132" s="14"/>
      <c r="N132" s="14"/>
      <c r="O132" s="14"/>
      <c r="P132" s="14"/>
      <c r="Q132" s="14"/>
      <c r="R132" s="14"/>
      <c r="S132" s="1"/>
      <c r="T132" s="1"/>
      <c r="U132" s="1"/>
    </row>
    <row r="133" spans="1:21" ht="13.8" x14ac:dyDescent="0.25">
      <c r="A133" s="14"/>
      <c r="B133" s="14"/>
      <c r="C133" s="14"/>
      <c r="D133" s="14"/>
      <c r="E133" s="14"/>
      <c r="F133" s="14"/>
      <c r="G133" s="14"/>
      <c r="H133" s="14"/>
      <c r="I133" s="1"/>
      <c r="J133" s="14"/>
      <c r="K133" s="14"/>
      <c r="L133" s="14"/>
      <c r="M133" s="14"/>
      <c r="N133" s="14"/>
      <c r="O133" s="14"/>
      <c r="P133" s="14"/>
      <c r="Q133" s="14"/>
      <c r="R133" s="14"/>
      <c r="S133" s="1"/>
      <c r="T133" s="1"/>
      <c r="U133" s="1"/>
    </row>
    <row r="134" spans="1:21" ht="13.8" x14ac:dyDescent="0.25">
      <c r="A134" s="14"/>
      <c r="B134" s="14"/>
      <c r="C134" s="14"/>
      <c r="D134" s="14"/>
      <c r="E134" s="14"/>
      <c r="F134" s="14"/>
      <c r="G134" s="14"/>
      <c r="H134" s="14"/>
      <c r="I134" s="1"/>
      <c r="J134" s="14"/>
      <c r="K134" s="14"/>
      <c r="L134" s="14"/>
      <c r="M134" s="14"/>
      <c r="N134" s="14"/>
      <c r="O134" s="14"/>
      <c r="P134" s="14"/>
      <c r="Q134" s="14"/>
      <c r="R134" s="14"/>
      <c r="S134" s="1"/>
      <c r="T134" s="1"/>
      <c r="U134" s="1"/>
    </row>
    <row r="135" spans="1:21" ht="13.8" x14ac:dyDescent="0.25">
      <c r="A135" s="14"/>
      <c r="B135" s="14"/>
      <c r="C135" s="14"/>
      <c r="D135" s="14"/>
      <c r="E135" s="14"/>
      <c r="F135" s="14"/>
      <c r="G135" s="14"/>
      <c r="H135" s="14"/>
      <c r="I135" s="1"/>
      <c r="J135" s="14"/>
      <c r="K135" s="14"/>
      <c r="L135" s="14"/>
      <c r="M135" s="14"/>
      <c r="N135" s="14"/>
      <c r="O135" s="14"/>
      <c r="P135" s="14"/>
      <c r="Q135" s="14"/>
      <c r="R135" s="14"/>
      <c r="S135" s="1"/>
      <c r="T135" s="1"/>
      <c r="U135" s="1"/>
    </row>
    <row r="136" spans="1:21" ht="13.8" x14ac:dyDescent="0.25">
      <c r="A136" s="14"/>
      <c r="B136" s="14"/>
      <c r="C136" s="14"/>
      <c r="D136" s="14"/>
      <c r="E136" s="14"/>
      <c r="F136" s="14"/>
      <c r="G136" s="14"/>
      <c r="H136" s="14"/>
      <c r="I136" s="1"/>
      <c r="J136" s="14"/>
      <c r="K136" s="14"/>
      <c r="L136" s="14"/>
      <c r="M136" s="14"/>
      <c r="N136" s="14"/>
      <c r="O136" s="14"/>
      <c r="P136" s="14"/>
      <c r="Q136" s="14"/>
      <c r="R136" s="14"/>
      <c r="S136" s="1"/>
      <c r="T136" s="1"/>
      <c r="U136" s="1"/>
    </row>
    <row r="137" spans="1:21" ht="13.8" x14ac:dyDescent="0.25">
      <c r="A137" s="14"/>
      <c r="B137" s="14"/>
      <c r="C137" s="14"/>
      <c r="D137" s="14"/>
      <c r="E137" s="14"/>
      <c r="F137" s="14"/>
      <c r="G137" s="14"/>
      <c r="H137" s="14"/>
      <c r="I137" s="1"/>
      <c r="J137" s="14"/>
      <c r="K137" s="14"/>
      <c r="L137" s="14"/>
      <c r="M137" s="14"/>
      <c r="N137" s="14"/>
      <c r="O137" s="14"/>
      <c r="P137" s="14"/>
      <c r="Q137" s="14"/>
      <c r="R137" s="14"/>
      <c r="S137" s="1"/>
      <c r="T137" s="1"/>
      <c r="U137" s="1"/>
    </row>
    <row r="138" spans="1:21" ht="13.8" x14ac:dyDescent="0.25">
      <c r="A138" s="14"/>
      <c r="B138" s="14"/>
      <c r="C138" s="14"/>
      <c r="D138" s="14"/>
      <c r="E138" s="14"/>
      <c r="F138" s="14"/>
      <c r="G138" s="14"/>
      <c r="H138" s="14"/>
      <c r="I138" s="1"/>
      <c r="J138" s="14"/>
      <c r="K138" s="14"/>
      <c r="L138" s="14"/>
      <c r="M138" s="14"/>
      <c r="N138" s="14"/>
      <c r="O138" s="14"/>
      <c r="P138" s="14"/>
      <c r="Q138" s="14"/>
      <c r="R138" s="14"/>
      <c r="S138" s="1"/>
      <c r="T138" s="1"/>
      <c r="U138" s="1"/>
    </row>
    <row r="139" spans="1:21" ht="13.8" x14ac:dyDescent="0.25">
      <c r="A139" s="14"/>
      <c r="B139" s="14"/>
      <c r="C139" s="14"/>
      <c r="D139" s="14"/>
      <c r="E139" s="14"/>
      <c r="F139" s="14"/>
      <c r="G139" s="14"/>
      <c r="H139" s="14"/>
      <c r="I139" s="1"/>
      <c r="J139" s="14"/>
      <c r="K139" s="14"/>
      <c r="L139" s="14"/>
      <c r="M139" s="14"/>
      <c r="N139" s="14"/>
      <c r="O139" s="14"/>
      <c r="P139" s="14"/>
      <c r="Q139" s="14"/>
      <c r="R139" s="14"/>
      <c r="S139" s="1"/>
      <c r="T139" s="1"/>
      <c r="U139" s="1"/>
    </row>
    <row r="140" spans="1:21" ht="13.8" x14ac:dyDescent="0.25">
      <c r="A140" s="14"/>
      <c r="B140" s="14"/>
      <c r="C140" s="14"/>
      <c r="D140" s="14"/>
      <c r="E140" s="14"/>
      <c r="F140" s="14"/>
      <c r="G140" s="14"/>
      <c r="H140" s="14"/>
      <c r="I140" s="1"/>
      <c r="J140" s="14"/>
      <c r="K140" s="14"/>
      <c r="L140" s="14"/>
      <c r="M140" s="14"/>
      <c r="N140" s="14"/>
      <c r="O140" s="14"/>
      <c r="P140" s="14"/>
      <c r="Q140" s="14"/>
      <c r="R140" s="14"/>
      <c r="S140" s="1"/>
      <c r="T140" s="1"/>
      <c r="U140" s="1"/>
    </row>
    <row r="141" spans="1:21" ht="13.8" x14ac:dyDescent="0.25">
      <c r="A141" s="14"/>
      <c r="B141" s="14"/>
      <c r="C141" s="14"/>
      <c r="D141" s="14"/>
      <c r="E141" s="14"/>
      <c r="F141" s="14"/>
      <c r="G141" s="14"/>
      <c r="H141" s="14"/>
      <c r="I141" s="1"/>
      <c r="J141" s="14"/>
      <c r="K141" s="14"/>
      <c r="L141" s="14"/>
      <c r="M141" s="14"/>
      <c r="N141" s="14"/>
      <c r="O141" s="14"/>
      <c r="P141" s="14"/>
      <c r="Q141" s="14"/>
      <c r="R141" s="14"/>
      <c r="S141" s="1"/>
      <c r="T141" s="1"/>
      <c r="U141" s="1"/>
    </row>
    <row r="142" spans="1:21" ht="13.8" x14ac:dyDescent="0.25">
      <c r="A142" s="14"/>
      <c r="B142" s="14"/>
      <c r="C142" s="14"/>
      <c r="D142" s="14"/>
      <c r="E142" s="14"/>
      <c r="F142" s="14"/>
      <c r="G142" s="14"/>
      <c r="H142" s="14"/>
      <c r="I142" s="1"/>
      <c r="J142" s="14"/>
      <c r="K142" s="14"/>
      <c r="L142" s="14"/>
      <c r="M142" s="14"/>
      <c r="N142" s="14"/>
      <c r="O142" s="14"/>
      <c r="P142" s="14"/>
      <c r="Q142" s="14"/>
      <c r="R142" s="14"/>
      <c r="S142" s="1"/>
      <c r="T142" s="1"/>
      <c r="U142" s="1"/>
    </row>
    <row r="143" spans="1:21" ht="13.8" x14ac:dyDescent="0.25">
      <c r="A143" s="14"/>
      <c r="B143" s="14"/>
      <c r="C143" s="14"/>
      <c r="D143" s="14"/>
      <c r="E143" s="14"/>
      <c r="F143" s="14"/>
      <c r="G143" s="14"/>
      <c r="H143" s="14"/>
      <c r="I143" s="1"/>
      <c r="J143" s="14"/>
      <c r="K143" s="14"/>
      <c r="L143" s="14"/>
      <c r="M143" s="14"/>
      <c r="N143" s="14"/>
      <c r="O143" s="14"/>
      <c r="P143" s="14"/>
      <c r="Q143" s="14"/>
      <c r="R143" s="14"/>
      <c r="S143" s="1"/>
      <c r="T143" s="1"/>
      <c r="U143" s="1"/>
    </row>
    <row r="144" spans="1:21" ht="13.8" x14ac:dyDescent="0.25">
      <c r="A144" s="14"/>
      <c r="B144" s="14"/>
      <c r="C144" s="14"/>
      <c r="D144" s="14"/>
      <c r="E144" s="14"/>
      <c r="F144" s="14"/>
      <c r="G144" s="14"/>
      <c r="H144" s="14"/>
      <c r="I144" s="1"/>
      <c r="J144" s="14"/>
      <c r="K144" s="14"/>
      <c r="L144" s="14"/>
      <c r="M144" s="14"/>
      <c r="N144" s="14"/>
      <c r="O144" s="14"/>
      <c r="P144" s="14"/>
      <c r="Q144" s="14"/>
      <c r="R144" s="14"/>
      <c r="S144" s="1"/>
      <c r="T144" s="1"/>
      <c r="U144" s="1"/>
    </row>
    <row r="145" spans="1:21" ht="13.8" x14ac:dyDescent="0.25">
      <c r="A145" s="14"/>
      <c r="B145" s="14"/>
      <c r="C145" s="14"/>
      <c r="D145" s="14"/>
      <c r="E145" s="14"/>
      <c r="F145" s="14"/>
      <c r="G145" s="14"/>
      <c r="H145" s="14"/>
      <c r="I145" s="1"/>
      <c r="J145" s="14"/>
      <c r="K145" s="14"/>
      <c r="L145" s="14"/>
      <c r="M145" s="14"/>
      <c r="N145" s="14"/>
      <c r="O145" s="14"/>
      <c r="P145" s="14"/>
      <c r="Q145" s="14"/>
      <c r="R145" s="14"/>
      <c r="S145" s="1"/>
      <c r="T145" s="1"/>
      <c r="U145" s="1"/>
    </row>
    <row r="146" spans="1:21" ht="13.8" x14ac:dyDescent="0.25">
      <c r="A146" s="14"/>
      <c r="B146" s="14"/>
      <c r="C146" s="14"/>
      <c r="D146" s="14"/>
      <c r="E146" s="14"/>
      <c r="F146" s="14"/>
      <c r="G146" s="14"/>
      <c r="H146" s="14"/>
      <c r="I146" s="1"/>
      <c r="J146" s="14"/>
      <c r="K146" s="14"/>
      <c r="L146" s="14"/>
      <c r="M146" s="14"/>
      <c r="N146" s="14"/>
      <c r="O146" s="14"/>
      <c r="P146" s="14"/>
      <c r="Q146" s="14"/>
      <c r="R146" s="14"/>
      <c r="S146" s="1"/>
      <c r="T146" s="1"/>
      <c r="U146" s="1"/>
    </row>
    <row r="147" spans="1:21" ht="13.8" x14ac:dyDescent="0.25">
      <c r="A147" s="14"/>
      <c r="B147" s="14"/>
      <c r="C147" s="14"/>
      <c r="D147" s="14"/>
      <c r="E147" s="14"/>
      <c r="F147" s="14"/>
      <c r="G147" s="14"/>
      <c r="H147" s="14"/>
      <c r="I147" s="1"/>
      <c r="J147" s="14"/>
      <c r="K147" s="14"/>
      <c r="L147" s="14"/>
      <c r="M147" s="14"/>
      <c r="N147" s="14"/>
      <c r="O147" s="14"/>
      <c r="P147" s="14"/>
      <c r="Q147" s="14"/>
      <c r="R147" s="14"/>
      <c r="S147" s="1"/>
      <c r="T147" s="1"/>
      <c r="U147" s="1"/>
    </row>
    <row r="148" spans="1:21" ht="13.8" x14ac:dyDescent="0.25">
      <c r="A148" s="14"/>
      <c r="B148" s="14"/>
      <c r="C148" s="14"/>
      <c r="D148" s="14"/>
      <c r="E148" s="14"/>
      <c r="F148" s="14"/>
      <c r="G148" s="14"/>
      <c r="H148" s="14"/>
      <c r="I148" s="1"/>
      <c r="J148" s="14"/>
      <c r="K148" s="14"/>
      <c r="L148" s="14"/>
      <c r="M148" s="14"/>
      <c r="N148" s="14"/>
      <c r="O148" s="14"/>
      <c r="P148" s="14"/>
      <c r="Q148" s="14"/>
      <c r="R148" s="14"/>
      <c r="S148" s="1"/>
      <c r="T148" s="1"/>
      <c r="U148" s="1"/>
    </row>
    <row r="149" spans="1:21" ht="13.8" x14ac:dyDescent="0.25">
      <c r="A149" s="14"/>
      <c r="B149" s="14"/>
      <c r="C149" s="14"/>
      <c r="D149" s="14"/>
      <c r="E149" s="14"/>
      <c r="F149" s="14"/>
      <c r="G149" s="14"/>
      <c r="H149" s="14"/>
      <c r="I149" s="1"/>
      <c r="J149" s="14"/>
      <c r="K149" s="14"/>
      <c r="L149" s="14"/>
      <c r="M149" s="14"/>
      <c r="N149" s="14"/>
      <c r="O149" s="14"/>
      <c r="P149" s="14"/>
      <c r="Q149" s="14"/>
      <c r="R149" s="14"/>
      <c r="S149" s="1"/>
      <c r="T149" s="1"/>
      <c r="U149" s="1"/>
    </row>
    <row r="150" spans="1:21" ht="13.8" x14ac:dyDescent="0.25">
      <c r="A150" s="14"/>
      <c r="B150" s="14"/>
      <c r="C150" s="14"/>
      <c r="D150" s="14"/>
      <c r="E150" s="14"/>
      <c r="F150" s="14"/>
      <c r="G150" s="14"/>
      <c r="H150" s="14"/>
      <c r="I150" s="1"/>
      <c r="J150" s="14"/>
      <c r="K150" s="14"/>
      <c r="L150" s="14"/>
      <c r="M150" s="14"/>
      <c r="N150" s="14"/>
      <c r="O150" s="14"/>
      <c r="P150" s="14"/>
      <c r="Q150" s="14"/>
      <c r="R150" s="14"/>
      <c r="S150" s="1"/>
      <c r="T150" s="1"/>
      <c r="U150" s="1"/>
    </row>
    <row r="151" spans="1:21" ht="13.8" x14ac:dyDescent="0.25">
      <c r="A151" s="14"/>
      <c r="B151" s="14"/>
      <c r="C151" s="14"/>
      <c r="D151" s="14"/>
      <c r="E151" s="14"/>
      <c r="F151" s="14"/>
      <c r="G151" s="14"/>
      <c r="H151" s="14"/>
      <c r="I151" s="1"/>
      <c r="J151" s="14"/>
      <c r="K151" s="14"/>
      <c r="L151" s="14"/>
      <c r="M151" s="14"/>
      <c r="N151" s="14"/>
      <c r="O151" s="14"/>
      <c r="P151" s="14"/>
      <c r="Q151" s="14"/>
      <c r="R151" s="14"/>
      <c r="S151" s="1"/>
      <c r="T151" s="1"/>
      <c r="U151" s="1"/>
    </row>
    <row r="152" spans="1:21" ht="13.8" x14ac:dyDescent="0.25">
      <c r="A152" s="14"/>
      <c r="B152" s="14"/>
      <c r="C152" s="14"/>
      <c r="D152" s="14"/>
      <c r="E152" s="14"/>
      <c r="F152" s="14"/>
      <c r="G152" s="14"/>
      <c r="H152" s="14"/>
      <c r="I152" s="1"/>
      <c r="J152" s="14"/>
      <c r="K152" s="14"/>
      <c r="L152" s="14"/>
      <c r="M152" s="14"/>
      <c r="N152" s="14"/>
      <c r="O152" s="14"/>
      <c r="P152" s="14"/>
      <c r="Q152" s="14"/>
      <c r="R152" s="14"/>
      <c r="S152" s="1"/>
      <c r="T152" s="1"/>
      <c r="U152" s="1"/>
    </row>
    <row r="153" spans="1:21" ht="13.8" x14ac:dyDescent="0.25">
      <c r="A153" s="14"/>
      <c r="B153" s="14"/>
      <c r="C153" s="14"/>
      <c r="D153" s="14"/>
      <c r="E153" s="14"/>
      <c r="F153" s="14"/>
      <c r="G153" s="14"/>
      <c r="H153" s="14"/>
      <c r="I153" s="1"/>
      <c r="J153" s="14"/>
      <c r="K153" s="14"/>
      <c r="L153" s="14"/>
      <c r="M153" s="14"/>
      <c r="N153" s="14"/>
      <c r="O153" s="14"/>
      <c r="P153" s="14"/>
      <c r="Q153" s="14"/>
      <c r="R153" s="14"/>
      <c r="S153" s="1"/>
      <c r="T153" s="1"/>
      <c r="U153" s="1"/>
    </row>
    <row r="154" spans="1:21" ht="13.8" x14ac:dyDescent="0.25">
      <c r="A154" s="14"/>
      <c r="B154" s="14"/>
      <c r="C154" s="14"/>
      <c r="D154" s="14"/>
      <c r="E154" s="14"/>
      <c r="F154" s="14"/>
      <c r="G154" s="14"/>
      <c r="H154" s="14"/>
      <c r="I154" s="1"/>
      <c r="J154" s="14"/>
      <c r="K154" s="14"/>
      <c r="L154" s="14"/>
      <c r="M154" s="14"/>
      <c r="N154" s="14"/>
      <c r="O154" s="14"/>
      <c r="P154" s="14"/>
      <c r="Q154" s="14"/>
      <c r="R154" s="14"/>
      <c r="S154" s="1"/>
      <c r="T154" s="1"/>
      <c r="U154" s="1"/>
    </row>
    <row r="155" spans="1:21" ht="13.8" x14ac:dyDescent="0.25">
      <c r="A155" s="14"/>
      <c r="B155" s="14"/>
      <c r="C155" s="14"/>
      <c r="D155" s="14"/>
      <c r="E155" s="14"/>
      <c r="F155" s="14"/>
      <c r="G155" s="14"/>
      <c r="H155" s="14"/>
      <c r="I155" s="1"/>
      <c r="J155" s="14"/>
      <c r="K155" s="14"/>
      <c r="L155" s="14"/>
      <c r="M155" s="14"/>
      <c r="N155" s="14"/>
      <c r="O155" s="14"/>
      <c r="P155" s="14"/>
      <c r="Q155" s="14"/>
      <c r="R155" s="14"/>
      <c r="S155" s="1"/>
      <c r="T155" s="1"/>
      <c r="U155" s="1"/>
    </row>
    <row r="156" spans="1:21" ht="13.8" x14ac:dyDescent="0.25">
      <c r="A156" s="14"/>
      <c r="B156" s="14"/>
      <c r="C156" s="14"/>
      <c r="D156" s="14"/>
      <c r="E156" s="14"/>
      <c r="F156" s="14"/>
      <c r="G156" s="14"/>
      <c r="H156" s="14"/>
      <c r="I156" s="1"/>
      <c r="J156" s="14"/>
      <c r="K156" s="14"/>
      <c r="L156" s="14"/>
      <c r="M156" s="14"/>
      <c r="N156" s="14"/>
      <c r="O156" s="14"/>
      <c r="P156" s="14"/>
      <c r="Q156" s="14"/>
      <c r="R156" s="14"/>
      <c r="S156" s="1"/>
      <c r="T156" s="1"/>
      <c r="U156" s="1"/>
    </row>
    <row r="157" spans="1:21" ht="13.8" x14ac:dyDescent="0.25">
      <c r="A157" s="14"/>
      <c r="B157" s="14"/>
      <c r="C157" s="14"/>
      <c r="D157" s="14"/>
      <c r="E157" s="14"/>
      <c r="F157" s="14"/>
      <c r="G157" s="14"/>
      <c r="H157" s="14"/>
      <c r="I157" s="1"/>
      <c r="J157" s="14"/>
      <c r="K157" s="14"/>
      <c r="L157" s="14"/>
      <c r="M157" s="14"/>
      <c r="N157" s="14"/>
      <c r="O157" s="14"/>
      <c r="P157" s="14"/>
      <c r="Q157" s="14"/>
      <c r="R157" s="14"/>
      <c r="S157" s="1"/>
      <c r="T157" s="1"/>
      <c r="U157" s="1"/>
    </row>
    <row r="158" spans="1:21" ht="13.8" x14ac:dyDescent="0.25">
      <c r="A158" s="14"/>
      <c r="B158" s="14"/>
      <c r="C158" s="14"/>
      <c r="D158" s="14"/>
      <c r="E158" s="14"/>
      <c r="F158" s="14"/>
      <c r="G158" s="14"/>
      <c r="H158" s="14"/>
      <c r="I158" s="1"/>
      <c r="J158" s="14"/>
      <c r="K158" s="14"/>
      <c r="L158" s="14"/>
      <c r="M158" s="14"/>
      <c r="N158" s="14"/>
      <c r="O158" s="14"/>
      <c r="P158" s="14"/>
      <c r="Q158" s="14"/>
      <c r="R158" s="14"/>
      <c r="S158" s="1"/>
      <c r="T158" s="1"/>
      <c r="U158" s="1"/>
    </row>
    <row r="159" spans="1:21" ht="13.8" x14ac:dyDescent="0.25">
      <c r="A159" s="14"/>
      <c r="B159" s="14"/>
      <c r="C159" s="14"/>
      <c r="D159" s="14"/>
      <c r="E159" s="14"/>
      <c r="F159" s="14"/>
      <c r="G159" s="14"/>
      <c r="H159" s="14"/>
      <c r="I159" s="1"/>
      <c r="J159" s="14"/>
      <c r="K159" s="14"/>
      <c r="L159" s="14"/>
      <c r="M159" s="14"/>
      <c r="N159" s="14"/>
      <c r="O159" s="14"/>
      <c r="P159" s="14"/>
      <c r="Q159" s="14"/>
      <c r="R159" s="14"/>
      <c r="S159" s="1"/>
      <c r="T159" s="1"/>
      <c r="U159" s="1"/>
    </row>
    <row r="160" spans="1:21" ht="13.8" x14ac:dyDescent="0.25">
      <c r="A160" s="14"/>
      <c r="B160" s="14"/>
      <c r="C160" s="14"/>
      <c r="D160" s="14"/>
      <c r="E160" s="14"/>
      <c r="F160" s="14"/>
      <c r="G160" s="14"/>
      <c r="H160" s="14"/>
      <c r="I160" s="1"/>
      <c r="J160" s="14"/>
      <c r="K160" s="14"/>
      <c r="L160" s="14"/>
      <c r="M160" s="14"/>
      <c r="N160" s="14"/>
      <c r="O160" s="14"/>
      <c r="P160" s="14"/>
      <c r="Q160" s="14"/>
      <c r="R160" s="14"/>
      <c r="S160" s="1"/>
      <c r="T160" s="1"/>
      <c r="U160" s="1"/>
    </row>
    <row r="161" spans="1:21" ht="13.8" x14ac:dyDescent="0.25">
      <c r="A161" s="14"/>
      <c r="B161" s="14"/>
      <c r="C161" s="14"/>
      <c r="D161" s="14"/>
      <c r="E161" s="14"/>
      <c r="F161" s="14"/>
      <c r="G161" s="14"/>
      <c r="H161" s="14"/>
      <c r="I161" s="1"/>
      <c r="J161" s="14"/>
      <c r="K161" s="14"/>
      <c r="L161" s="14"/>
      <c r="M161" s="14"/>
      <c r="N161" s="14"/>
      <c r="O161" s="14"/>
      <c r="P161" s="14"/>
      <c r="Q161" s="14"/>
      <c r="R161" s="14"/>
      <c r="S161" s="1"/>
      <c r="T161" s="1"/>
      <c r="U161" s="1"/>
    </row>
    <row r="162" spans="1:21" ht="13.8" x14ac:dyDescent="0.25">
      <c r="A162" s="14"/>
      <c r="B162" s="14"/>
      <c r="C162" s="14"/>
      <c r="D162" s="14"/>
      <c r="E162" s="14"/>
      <c r="F162" s="14"/>
      <c r="G162" s="14"/>
      <c r="H162" s="14"/>
      <c r="I162" s="1"/>
      <c r="J162" s="14"/>
      <c r="K162" s="14"/>
      <c r="L162" s="14"/>
      <c r="M162" s="14"/>
      <c r="N162" s="14"/>
      <c r="O162" s="14"/>
      <c r="P162" s="14"/>
      <c r="Q162" s="14"/>
      <c r="R162" s="14"/>
      <c r="S162" s="1"/>
      <c r="T162" s="1"/>
      <c r="U162" s="1"/>
    </row>
    <row r="163" spans="1:21" ht="13.8" x14ac:dyDescent="0.25">
      <c r="A163" s="14"/>
      <c r="B163" s="14"/>
      <c r="C163" s="14"/>
      <c r="D163" s="14"/>
      <c r="E163" s="14"/>
      <c r="F163" s="14"/>
      <c r="G163" s="14"/>
      <c r="H163" s="14"/>
      <c r="I163" s="1"/>
      <c r="J163" s="14"/>
      <c r="K163" s="14"/>
      <c r="L163" s="14"/>
      <c r="M163" s="14"/>
      <c r="N163" s="14"/>
      <c r="O163" s="14"/>
      <c r="P163" s="14"/>
      <c r="Q163" s="14"/>
      <c r="R163" s="14"/>
      <c r="S163" s="1"/>
      <c r="T163" s="1"/>
      <c r="U163" s="1"/>
    </row>
    <row r="164" spans="1:21" ht="13.8" x14ac:dyDescent="0.3">
      <c r="N164" s="15"/>
    </row>
    <row r="165" spans="1:21" ht="13.8" x14ac:dyDescent="0.3">
      <c r="N165" s="15"/>
    </row>
    <row r="166" spans="1:21" ht="13.8" x14ac:dyDescent="0.3">
      <c r="N166" s="15"/>
    </row>
    <row r="167" spans="1:21" ht="13.8" x14ac:dyDescent="0.3">
      <c r="N167" s="15"/>
    </row>
    <row r="168" spans="1:21" ht="13.8" x14ac:dyDescent="0.3">
      <c r="N168" s="15"/>
    </row>
    <row r="169" spans="1:21" ht="13.8" x14ac:dyDescent="0.3">
      <c r="N169" s="15"/>
    </row>
    <row r="170" spans="1:21" ht="13.8" x14ac:dyDescent="0.3">
      <c r="N170" s="15"/>
    </row>
    <row r="171" spans="1:21" ht="13.8" x14ac:dyDescent="0.3">
      <c r="N171" s="15"/>
    </row>
    <row r="172" spans="1:21" ht="13.8" x14ac:dyDescent="0.3">
      <c r="N172" s="15"/>
    </row>
    <row r="173" spans="1:21" ht="13.8" x14ac:dyDescent="0.3">
      <c r="N173" s="15"/>
    </row>
    <row r="174" spans="1:21" ht="13.8" x14ac:dyDescent="0.3">
      <c r="N174" s="15"/>
    </row>
    <row r="175" spans="1:21" ht="13.8" x14ac:dyDescent="0.3">
      <c r="N175" s="15"/>
    </row>
    <row r="176" spans="1:21" ht="13.8" x14ac:dyDescent="0.3">
      <c r="N176" s="15"/>
    </row>
    <row r="177" spans="14:14" ht="13.8" x14ac:dyDescent="0.3">
      <c r="N177" s="15"/>
    </row>
    <row r="178" spans="14:14" ht="13.8" x14ac:dyDescent="0.3">
      <c r="N178" s="15"/>
    </row>
    <row r="179" spans="14:14" ht="13.8" x14ac:dyDescent="0.3">
      <c r="N179" s="15"/>
    </row>
    <row r="180" spans="14:14" ht="13.8" x14ac:dyDescent="0.3">
      <c r="N180" s="15"/>
    </row>
    <row r="181" spans="14:14" ht="13.8" x14ac:dyDescent="0.3">
      <c r="N181" s="15"/>
    </row>
    <row r="182" spans="14:14" ht="13.8" x14ac:dyDescent="0.3">
      <c r="N182" s="15"/>
    </row>
    <row r="183" spans="14:14" ht="13.8" x14ac:dyDescent="0.3">
      <c r="N183" s="15"/>
    </row>
    <row r="184" spans="14:14" ht="13.8" x14ac:dyDescent="0.3">
      <c r="N184" s="15"/>
    </row>
    <row r="185" spans="14:14" ht="13.8" x14ac:dyDescent="0.3">
      <c r="N185" s="15"/>
    </row>
    <row r="186" spans="14:14" ht="13.8" x14ac:dyDescent="0.3">
      <c r="N186" s="15"/>
    </row>
    <row r="187" spans="14:14" ht="13.8" x14ac:dyDescent="0.3">
      <c r="N187" s="15"/>
    </row>
    <row r="188" spans="14:14" ht="13.8" x14ac:dyDescent="0.3">
      <c r="N188" s="15"/>
    </row>
    <row r="189" spans="14:14" ht="13.8" x14ac:dyDescent="0.3">
      <c r="N189" s="15"/>
    </row>
    <row r="190" spans="14:14" ht="13.8" x14ac:dyDescent="0.3">
      <c r="N190" s="15"/>
    </row>
    <row r="191" spans="14:14" ht="13.8" x14ac:dyDescent="0.3">
      <c r="N191" s="15"/>
    </row>
    <row r="192" spans="14:14" ht="13.8" x14ac:dyDescent="0.3">
      <c r="N192" s="15"/>
    </row>
    <row r="193" spans="14:14" ht="13.8" x14ac:dyDescent="0.3">
      <c r="N193" s="15"/>
    </row>
    <row r="194" spans="14:14" ht="13.8" x14ac:dyDescent="0.3">
      <c r="N194" s="15"/>
    </row>
    <row r="195" spans="14:14" ht="13.8" x14ac:dyDescent="0.3">
      <c r="N195" s="15"/>
    </row>
    <row r="196" spans="14:14" ht="13.8" x14ac:dyDescent="0.3">
      <c r="N196" s="15"/>
    </row>
    <row r="197" spans="14:14" ht="13.8" x14ac:dyDescent="0.3">
      <c r="N197" s="15"/>
    </row>
    <row r="198" spans="14:14" ht="13.8" x14ac:dyDescent="0.3">
      <c r="N198" s="15"/>
    </row>
    <row r="199" spans="14:14" ht="13.8" x14ac:dyDescent="0.3">
      <c r="N199" s="15"/>
    </row>
    <row r="200" spans="14:14" ht="13.8" x14ac:dyDescent="0.3">
      <c r="N200" s="15"/>
    </row>
    <row r="201" spans="14:14" ht="13.8" x14ac:dyDescent="0.3">
      <c r="N201" s="15"/>
    </row>
    <row r="202" spans="14:14" ht="13.8" x14ac:dyDescent="0.3">
      <c r="N202" s="15"/>
    </row>
    <row r="203" spans="14:14" ht="13.8" x14ac:dyDescent="0.3">
      <c r="N203" s="15"/>
    </row>
    <row r="204" spans="14:14" ht="13.8" x14ac:dyDescent="0.3">
      <c r="N204" s="15"/>
    </row>
    <row r="205" spans="14:14" ht="13.8" x14ac:dyDescent="0.3">
      <c r="N205" s="15"/>
    </row>
    <row r="206" spans="14:14" ht="13.8" x14ac:dyDescent="0.3">
      <c r="N206" s="15"/>
    </row>
    <row r="207" spans="14:14" ht="13.8" x14ac:dyDescent="0.3">
      <c r="N207" s="15"/>
    </row>
    <row r="208" spans="14:14" ht="13.8" x14ac:dyDescent="0.3">
      <c r="N208" s="15"/>
    </row>
    <row r="209" spans="14:14" ht="13.8" x14ac:dyDescent="0.3">
      <c r="N209" s="15"/>
    </row>
    <row r="210" spans="14:14" ht="13.8" x14ac:dyDescent="0.3">
      <c r="N210" s="15"/>
    </row>
    <row r="211" spans="14:14" ht="13.8" x14ac:dyDescent="0.3">
      <c r="N211" s="15"/>
    </row>
    <row r="212" spans="14:14" ht="13.8" x14ac:dyDescent="0.3">
      <c r="N212" s="15"/>
    </row>
    <row r="213" spans="14:14" ht="13.8" x14ac:dyDescent="0.3">
      <c r="N213" s="15"/>
    </row>
    <row r="214" spans="14:14" ht="13.8" x14ac:dyDescent="0.3">
      <c r="N214" s="15"/>
    </row>
    <row r="215" spans="14:14" ht="13.8" x14ac:dyDescent="0.3">
      <c r="N215" s="15"/>
    </row>
    <row r="216" spans="14:14" ht="13.8" x14ac:dyDescent="0.3">
      <c r="N216" s="15"/>
    </row>
    <row r="217" spans="14:14" ht="13.8" x14ac:dyDescent="0.3">
      <c r="N217" s="15"/>
    </row>
    <row r="218" spans="14:14" ht="13.8" x14ac:dyDescent="0.3">
      <c r="N218" s="15"/>
    </row>
    <row r="219" spans="14:14" ht="13.8" x14ac:dyDescent="0.3">
      <c r="N219" s="15"/>
    </row>
    <row r="220" spans="14:14" ht="13.8" x14ac:dyDescent="0.3">
      <c r="N220" s="15"/>
    </row>
    <row r="221" spans="14:14" ht="13.8" x14ac:dyDescent="0.3">
      <c r="N221" s="15"/>
    </row>
    <row r="222" spans="14:14" ht="13.8" x14ac:dyDescent="0.3">
      <c r="N222" s="15"/>
    </row>
    <row r="223" spans="14:14" ht="13.8" x14ac:dyDescent="0.3">
      <c r="N223" s="15"/>
    </row>
    <row r="224" spans="14:14" ht="13.8" x14ac:dyDescent="0.3">
      <c r="N224" s="15"/>
    </row>
    <row r="225" spans="14:14" ht="13.8" x14ac:dyDescent="0.3">
      <c r="N225" s="15"/>
    </row>
    <row r="226" spans="14:14" ht="13.8" x14ac:dyDescent="0.3">
      <c r="N226" s="15"/>
    </row>
    <row r="227" spans="14:14" ht="13.8" x14ac:dyDescent="0.3">
      <c r="N227" s="15"/>
    </row>
    <row r="228" spans="14:14" ht="13.8" x14ac:dyDescent="0.3">
      <c r="N228" s="15"/>
    </row>
    <row r="229" spans="14:14" ht="13.8" x14ac:dyDescent="0.3">
      <c r="N229" s="15"/>
    </row>
    <row r="230" spans="14:14" ht="13.8" x14ac:dyDescent="0.3">
      <c r="N230" s="15"/>
    </row>
    <row r="231" spans="14:14" ht="13.8" x14ac:dyDescent="0.3">
      <c r="N231" s="15"/>
    </row>
    <row r="232" spans="14:14" ht="13.8" x14ac:dyDescent="0.3">
      <c r="N232" s="15"/>
    </row>
    <row r="233" spans="14:14" ht="13.8" x14ac:dyDescent="0.3">
      <c r="N233" s="15"/>
    </row>
    <row r="234" spans="14:14" ht="13.8" x14ac:dyDescent="0.3">
      <c r="N234" s="15"/>
    </row>
    <row r="235" spans="14:14" ht="13.8" x14ac:dyDescent="0.3">
      <c r="N235" s="15"/>
    </row>
    <row r="236" spans="14:14" ht="13.8" x14ac:dyDescent="0.3">
      <c r="N236" s="15"/>
    </row>
    <row r="237" spans="14:14" ht="13.8" x14ac:dyDescent="0.3">
      <c r="N237" s="15"/>
    </row>
    <row r="238" spans="14:14" ht="13.8" x14ac:dyDescent="0.3">
      <c r="N238" s="15"/>
    </row>
    <row r="239" spans="14:14" ht="13.8" x14ac:dyDescent="0.3">
      <c r="N239" s="15"/>
    </row>
    <row r="240" spans="14:14" ht="13.8" x14ac:dyDescent="0.3">
      <c r="N240" s="15"/>
    </row>
    <row r="241" spans="14:14" ht="13.8" x14ac:dyDescent="0.3">
      <c r="N241" s="15"/>
    </row>
    <row r="242" spans="14:14" ht="13.8" x14ac:dyDescent="0.3">
      <c r="N242" s="15"/>
    </row>
    <row r="243" spans="14:14" ht="13.8" x14ac:dyDescent="0.3">
      <c r="N243" s="15"/>
    </row>
    <row r="244" spans="14:14" ht="13.8" x14ac:dyDescent="0.3">
      <c r="N244" s="15"/>
    </row>
    <row r="245" spans="14:14" ht="13.8" x14ac:dyDescent="0.3">
      <c r="N245" s="15"/>
    </row>
    <row r="246" spans="14:14" ht="13.8" x14ac:dyDescent="0.3">
      <c r="N246" s="15"/>
    </row>
    <row r="247" spans="14:14" ht="13.8" x14ac:dyDescent="0.3">
      <c r="N247" s="15"/>
    </row>
    <row r="248" spans="14:14" ht="13.8" x14ac:dyDescent="0.3">
      <c r="N248" s="15"/>
    </row>
    <row r="249" spans="14:14" ht="13.8" x14ac:dyDescent="0.3">
      <c r="N249" s="15"/>
    </row>
    <row r="250" spans="14:14" ht="13.8" x14ac:dyDescent="0.3">
      <c r="N250" s="15"/>
    </row>
    <row r="251" spans="14:14" ht="13.8" x14ac:dyDescent="0.3">
      <c r="N251" s="15"/>
    </row>
    <row r="252" spans="14:14" ht="13.8" x14ac:dyDescent="0.3">
      <c r="N252" s="15"/>
    </row>
    <row r="253" spans="14:14" ht="13.8" x14ac:dyDescent="0.3">
      <c r="N253" s="15"/>
    </row>
    <row r="254" spans="14:14" ht="13.8" x14ac:dyDescent="0.3">
      <c r="N254" s="15"/>
    </row>
    <row r="255" spans="14:14" ht="13.8" x14ac:dyDescent="0.3">
      <c r="N255" s="15"/>
    </row>
    <row r="256" spans="14:14" ht="13.8" x14ac:dyDescent="0.3">
      <c r="N256" s="15"/>
    </row>
    <row r="257" spans="14:14" ht="13.8" x14ac:dyDescent="0.3">
      <c r="N257" s="15"/>
    </row>
    <row r="258" spans="14:14" ht="13.8" x14ac:dyDescent="0.3">
      <c r="N258" s="15"/>
    </row>
    <row r="259" spans="14:14" ht="13.8" x14ac:dyDescent="0.3">
      <c r="N259" s="15"/>
    </row>
    <row r="260" spans="14:14" ht="13.8" x14ac:dyDescent="0.3">
      <c r="N260" s="15"/>
    </row>
    <row r="261" spans="14:14" ht="13.8" x14ac:dyDescent="0.3">
      <c r="N261" s="15"/>
    </row>
    <row r="262" spans="14:14" ht="13.8" x14ac:dyDescent="0.3">
      <c r="N262" s="15"/>
    </row>
    <row r="263" spans="14:14" ht="13.8" x14ac:dyDescent="0.3">
      <c r="N263" s="15"/>
    </row>
    <row r="264" spans="14:14" ht="13.8" x14ac:dyDescent="0.3">
      <c r="N264" s="15"/>
    </row>
    <row r="265" spans="14:14" ht="13.8" x14ac:dyDescent="0.3">
      <c r="N265" s="15"/>
    </row>
    <row r="266" spans="14:14" ht="13.8" x14ac:dyDescent="0.3">
      <c r="N266" s="15"/>
    </row>
    <row r="267" spans="14:14" ht="13.8" x14ac:dyDescent="0.3">
      <c r="N267" s="15"/>
    </row>
    <row r="268" spans="14:14" ht="13.8" x14ac:dyDescent="0.3">
      <c r="N268" s="15"/>
    </row>
    <row r="269" spans="14:14" ht="13.8" x14ac:dyDescent="0.3">
      <c r="N269" s="15"/>
    </row>
    <row r="270" spans="14:14" ht="13.8" x14ac:dyDescent="0.3">
      <c r="N270" s="15"/>
    </row>
    <row r="271" spans="14:14" ht="13.8" x14ac:dyDescent="0.3">
      <c r="N271" s="15"/>
    </row>
    <row r="272" spans="14:14" ht="13.8" x14ac:dyDescent="0.3">
      <c r="N272" s="15"/>
    </row>
    <row r="273" spans="14:14" ht="13.8" x14ac:dyDescent="0.3">
      <c r="N273" s="15"/>
    </row>
    <row r="274" spans="14:14" ht="13.8" x14ac:dyDescent="0.3">
      <c r="N274" s="15"/>
    </row>
    <row r="275" spans="14:14" ht="13.8" x14ac:dyDescent="0.3">
      <c r="N275" s="15"/>
    </row>
    <row r="276" spans="14:14" ht="13.8" x14ac:dyDescent="0.3">
      <c r="N276" s="15"/>
    </row>
    <row r="277" spans="14:14" ht="13.8" x14ac:dyDescent="0.3">
      <c r="N277" s="15"/>
    </row>
    <row r="278" spans="14:14" ht="13.8" x14ac:dyDescent="0.3">
      <c r="N278" s="15"/>
    </row>
    <row r="279" spans="14:14" ht="13.8" x14ac:dyDescent="0.3">
      <c r="N279" s="15"/>
    </row>
    <row r="280" spans="14:14" ht="13.8" x14ac:dyDescent="0.3">
      <c r="N280" s="15"/>
    </row>
    <row r="281" spans="14:14" ht="13.8" x14ac:dyDescent="0.3">
      <c r="N281" s="15"/>
    </row>
    <row r="282" spans="14:14" ht="13.8" x14ac:dyDescent="0.3">
      <c r="N282" s="15"/>
    </row>
    <row r="283" spans="14:14" ht="13.8" x14ac:dyDescent="0.3">
      <c r="N283" s="15"/>
    </row>
    <row r="284" spans="14:14" ht="13.8" x14ac:dyDescent="0.3">
      <c r="N284" s="15"/>
    </row>
    <row r="285" spans="14:14" ht="13.8" x14ac:dyDescent="0.3">
      <c r="N285" s="15"/>
    </row>
    <row r="286" spans="14:14" ht="13.8" x14ac:dyDescent="0.3">
      <c r="N286" s="15"/>
    </row>
    <row r="287" spans="14:14" ht="13.8" x14ac:dyDescent="0.3">
      <c r="N287" s="15"/>
    </row>
    <row r="288" spans="14:14" ht="13.8" x14ac:dyDescent="0.3">
      <c r="N288" s="15"/>
    </row>
    <row r="289" spans="14:14" ht="13.8" x14ac:dyDescent="0.3">
      <c r="N289" s="15"/>
    </row>
    <row r="290" spans="14:14" ht="13.8" x14ac:dyDescent="0.3">
      <c r="N290" s="15"/>
    </row>
    <row r="291" spans="14:14" ht="13.8" x14ac:dyDescent="0.3">
      <c r="N291" s="15"/>
    </row>
    <row r="292" spans="14:14" ht="13.8" x14ac:dyDescent="0.3">
      <c r="N292" s="15"/>
    </row>
    <row r="293" spans="14:14" ht="13.8" x14ac:dyDescent="0.3">
      <c r="N293" s="15"/>
    </row>
    <row r="294" spans="14:14" ht="13.8" x14ac:dyDescent="0.3">
      <c r="N294" s="15"/>
    </row>
    <row r="295" spans="14:14" ht="13.8" x14ac:dyDescent="0.3">
      <c r="N295" s="15"/>
    </row>
    <row r="296" spans="14:14" ht="13.8" x14ac:dyDescent="0.3">
      <c r="N296" s="15"/>
    </row>
    <row r="297" spans="14:14" ht="13.8" x14ac:dyDescent="0.3">
      <c r="N297" s="15"/>
    </row>
    <row r="298" spans="14:14" ht="13.8" x14ac:dyDescent="0.3">
      <c r="N298" s="15"/>
    </row>
    <row r="299" spans="14:14" ht="13.8" x14ac:dyDescent="0.3">
      <c r="N299" s="15"/>
    </row>
    <row r="300" spans="14:14" ht="13.8" x14ac:dyDescent="0.3">
      <c r="N300" s="15"/>
    </row>
    <row r="301" spans="14:14" ht="13.8" x14ac:dyDescent="0.3">
      <c r="N301" s="15"/>
    </row>
    <row r="302" spans="14:14" ht="13.8" x14ac:dyDescent="0.3">
      <c r="N302" s="15"/>
    </row>
    <row r="303" spans="14:14" ht="13.8" x14ac:dyDescent="0.3">
      <c r="N303" s="15"/>
    </row>
    <row r="304" spans="14:14" ht="13.8" x14ac:dyDescent="0.3">
      <c r="N304" s="15"/>
    </row>
    <row r="305" spans="14:14" ht="13.8" x14ac:dyDescent="0.3">
      <c r="N305" s="15"/>
    </row>
    <row r="306" spans="14:14" ht="13.8" x14ac:dyDescent="0.3">
      <c r="N306" s="15"/>
    </row>
    <row r="307" spans="14:14" ht="13.8" x14ac:dyDescent="0.3">
      <c r="N307" s="15"/>
    </row>
    <row r="308" spans="14:14" ht="13.8" x14ac:dyDescent="0.3">
      <c r="N308" s="15"/>
    </row>
    <row r="309" spans="14:14" ht="13.8" x14ac:dyDescent="0.3">
      <c r="N309" s="15"/>
    </row>
    <row r="310" spans="14:14" ht="13.8" x14ac:dyDescent="0.3">
      <c r="N310" s="15"/>
    </row>
    <row r="311" spans="14:14" ht="13.8" x14ac:dyDescent="0.3">
      <c r="N311" s="15"/>
    </row>
    <row r="312" spans="14:14" ht="13.8" x14ac:dyDescent="0.3">
      <c r="N312" s="15"/>
    </row>
    <row r="313" spans="14:14" ht="13.8" x14ac:dyDescent="0.3">
      <c r="N313" s="15"/>
    </row>
    <row r="314" spans="14:14" ht="13.8" x14ac:dyDescent="0.3">
      <c r="N314" s="15"/>
    </row>
    <row r="315" spans="14:14" ht="13.8" x14ac:dyDescent="0.3">
      <c r="N315" s="15"/>
    </row>
    <row r="316" spans="14:14" ht="13.8" x14ac:dyDescent="0.3">
      <c r="N316" s="15"/>
    </row>
    <row r="317" spans="14:14" ht="13.8" x14ac:dyDescent="0.3">
      <c r="N317" s="15"/>
    </row>
    <row r="318" spans="14:14" ht="13.8" x14ac:dyDescent="0.3">
      <c r="N318" s="15"/>
    </row>
    <row r="319" spans="14:14" ht="13.8" x14ac:dyDescent="0.3">
      <c r="N319" s="15"/>
    </row>
    <row r="320" spans="14:14" ht="13.8" x14ac:dyDescent="0.3">
      <c r="N320" s="15"/>
    </row>
    <row r="321" spans="14:14" ht="13.8" x14ac:dyDescent="0.3">
      <c r="N321" s="15"/>
    </row>
    <row r="322" spans="14:14" ht="13.8" x14ac:dyDescent="0.3">
      <c r="N322" s="15"/>
    </row>
    <row r="323" spans="14:14" ht="13.8" x14ac:dyDescent="0.3">
      <c r="N323" s="15"/>
    </row>
    <row r="324" spans="14:14" ht="13.8" x14ac:dyDescent="0.3">
      <c r="N324" s="15"/>
    </row>
    <row r="325" spans="14:14" ht="13.8" x14ac:dyDescent="0.3">
      <c r="N325" s="15"/>
    </row>
    <row r="326" spans="14:14" ht="13.8" x14ac:dyDescent="0.3">
      <c r="N326" s="15"/>
    </row>
    <row r="327" spans="14:14" ht="13.8" x14ac:dyDescent="0.3">
      <c r="N327" s="15"/>
    </row>
    <row r="328" spans="14:14" ht="13.8" x14ac:dyDescent="0.3">
      <c r="N328" s="15"/>
    </row>
    <row r="329" spans="14:14" ht="13.8" x14ac:dyDescent="0.3">
      <c r="N329" s="15"/>
    </row>
    <row r="330" spans="14:14" ht="13.8" x14ac:dyDescent="0.3">
      <c r="N330" s="15"/>
    </row>
    <row r="331" spans="14:14" ht="13.8" x14ac:dyDescent="0.3">
      <c r="N331" s="15"/>
    </row>
    <row r="332" spans="14:14" ht="13.8" x14ac:dyDescent="0.3">
      <c r="N332" s="15"/>
    </row>
    <row r="333" spans="14:14" ht="13.8" x14ac:dyDescent="0.3">
      <c r="N333" s="15"/>
    </row>
    <row r="334" spans="14:14" ht="13.8" x14ac:dyDescent="0.3">
      <c r="N334" s="15"/>
    </row>
    <row r="335" spans="14:14" ht="13.8" x14ac:dyDescent="0.3">
      <c r="N335" s="15"/>
    </row>
    <row r="336" spans="14:14" ht="13.8" x14ac:dyDescent="0.3">
      <c r="N336" s="15"/>
    </row>
    <row r="337" spans="14:14" ht="13.8" x14ac:dyDescent="0.3">
      <c r="N337" s="15"/>
    </row>
    <row r="338" spans="14:14" ht="13.8" x14ac:dyDescent="0.3">
      <c r="N338" s="15"/>
    </row>
    <row r="339" spans="14:14" ht="13.8" x14ac:dyDescent="0.3">
      <c r="N339" s="15"/>
    </row>
    <row r="340" spans="14:14" ht="13.8" x14ac:dyDescent="0.3">
      <c r="N340" s="15"/>
    </row>
    <row r="341" spans="14:14" ht="13.8" x14ac:dyDescent="0.3">
      <c r="N341" s="15"/>
    </row>
    <row r="342" spans="14:14" ht="13.8" x14ac:dyDescent="0.3">
      <c r="N342" s="15"/>
    </row>
    <row r="343" spans="14:14" ht="13.8" x14ac:dyDescent="0.3">
      <c r="N343" s="15"/>
    </row>
    <row r="344" spans="14:14" ht="13.8" x14ac:dyDescent="0.3">
      <c r="N344" s="15"/>
    </row>
    <row r="345" spans="14:14" ht="13.8" x14ac:dyDescent="0.3">
      <c r="N345" s="15"/>
    </row>
    <row r="346" spans="14:14" ht="13.8" x14ac:dyDescent="0.3">
      <c r="N346" s="15"/>
    </row>
    <row r="347" spans="14:14" ht="13.8" x14ac:dyDescent="0.3">
      <c r="N347" s="15"/>
    </row>
    <row r="348" spans="14:14" ht="13.8" x14ac:dyDescent="0.3">
      <c r="N348" s="15"/>
    </row>
    <row r="349" spans="14:14" ht="13.8" x14ac:dyDescent="0.3">
      <c r="N349" s="15"/>
    </row>
    <row r="350" spans="14:14" ht="13.8" x14ac:dyDescent="0.3">
      <c r="N350" s="15"/>
    </row>
    <row r="351" spans="14:14" ht="13.8" x14ac:dyDescent="0.3">
      <c r="N351" s="15"/>
    </row>
    <row r="352" spans="14:14" ht="13.8" x14ac:dyDescent="0.3">
      <c r="N352" s="15"/>
    </row>
    <row r="353" spans="14:14" ht="13.8" x14ac:dyDescent="0.3">
      <c r="N353" s="15"/>
    </row>
    <row r="354" spans="14:14" ht="13.8" x14ac:dyDescent="0.3">
      <c r="N354" s="15"/>
    </row>
    <row r="355" spans="14:14" ht="13.8" x14ac:dyDescent="0.3">
      <c r="N355" s="15"/>
    </row>
    <row r="356" spans="14:14" ht="13.8" x14ac:dyDescent="0.3">
      <c r="N356" s="15"/>
    </row>
    <row r="357" spans="14:14" ht="13.8" x14ac:dyDescent="0.3">
      <c r="N357" s="15"/>
    </row>
    <row r="358" spans="14:14" ht="13.8" x14ac:dyDescent="0.3">
      <c r="N358" s="15"/>
    </row>
    <row r="359" spans="14:14" ht="13.8" x14ac:dyDescent="0.3">
      <c r="N359" s="15"/>
    </row>
    <row r="360" spans="14:14" ht="13.8" x14ac:dyDescent="0.3">
      <c r="N360" s="15"/>
    </row>
    <row r="361" spans="14:14" ht="13.8" x14ac:dyDescent="0.3">
      <c r="N361" s="15"/>
    </row>
    <row r="362" spans="14:14" ht="13.8" x14ac:dyDescent="0.3">
      <c r="N362" s="15"/>
    </row>
    <row r="363" spans="14:14" ht="13.8" x14ac:dyDescent="0.3">
      <c r="N363" s="15"/>
    </row>
    <row r="364" spans="14:14" ht="13.8" x14ac:dyDescent="0.3">
      <c r="N364" s="15"/>
    </row>
    <row r="365" spans="14:14" ht="13.8" x14ac:dyDescent="0.3">
      <c r="N365" s="15"/>
    </row>
    <row r="366" spans="14:14" ht="13.8" x14ac:dyDescent="0.3">
      <c r="N366" s="15"/>
    </row>
    <row r="367" spans="14:14" ht="13.8" x14ac:dyDescent="0.3">
      <c r="N367" s="15"/>
    </row>
    <row r="368" spans="14:14" ht="13.8" x14ac:dyDescent="0.3">
      <c r="N368" s="15"/>
    </row>
    <row r="369" spans="14:14" ht="13.8" x14ac:dyDescent="0.3">
      <c r="N369" s="15"/>
    </row>
    <row r="370" spans="14:14" ht="13.8" x14ac:dyDescent="0.3">
      <c r="N370" s="15"/>
    </row>
    <row r="371" spans="14:14" ht="13.8" x14ac:dyDescent="0.3">
      <c r="N371" s="15"/>
    </row>
    <row r="372" spans="14:14" ht="13.8" x14ac:dyDescent="0.3">
      <c r="N372" s="15"/>
    </row>
    <row r="373" spans="14:14" ht="13.8" x14ac:dyDescent="0.3">
      <c r="N373" s="15"/>
    </row>
    <row r="374" spans="14:14" ht="13.8" x14ac:dyDescent="0.3">
      <c r="N374" s="15"/>
    </row>
    <row r="375" spans="14:14" ht="13.8" x14ac:dyDescent="0.3">
      <c r="N375" s="15"/>
    </row>
    <row r="376" spans="14:14" ht="13.8" x14ac:dyDescent="0.3">
      <c r="N376" s="15"/>
    </row>
    <row r="377" spans="14:14" ht="13.8" x14ac:dyDescent="0.3">
      <c r="N377" s="15"/>
    </row>
    <row r="378" spans="14:14" ht="13.8" x14ac:dyDescent="0.3">
      <c r="N378" s="15"/>
    </row>
    <row r="379" spans="14:14" ht="13.8" x14ac:dyDescent="0.3">
      <c r="N379" s="15"/>
    </row>
    <row r="380" spans="14:14" ht="13.8" x14ac:dyDescent="0.3">
      <c r="N380" s="15"/>
    </row>
    <row r="381" spans="14:14" ht="13.8" x14ac:dyDescent="0.3">
      <c r="N381" s="15"/>
    </row>
    <row r="382" spans="14:14" ht="13.8" x14ac:dyDescent="0.3">
      <c r="N382" s="15"/>
    </row>
    <row r="383" spans="14:14" ht="13.8" x14ac:dyDescent="0.3">
      <c r="N383" s="15"/>
    </row>
    <row r="384" spans="14:14" ht="13.8" x14ac:dyDescent="0.3">
      <c r="N384" s="15"/>
    </row>
    <row r="385" spans="14:14" ht="13.8" x14ac:dyDescent="0.3">
      <c r="N385" s="15"/>
    </row>
    <row r="386" spans="14:14" ht="13.8" x14ac:dyDescent="0.3">
      <c r="N386" s="15"/>
    </row>
    <row r="387" spans="14:14" ht="13.8" x14ac:dyDescent="0.3">
      <c r="N387" s="15"/>
    </row>
    <row r="388" spans="14:14" ht="13.8" x14ac:dyDescent="0.3">
      <c r="N388" s="15"/>
    </row>
    <row r="389" spans="14:14" ht="13.8" x14ac:dyDescent="0.3">
      <c r="N389" s="15"/>
    </row>
    <row r="390" spans="14:14" ht="13.8" x14ac:dyDescent="0.3">
      <c r="N390" s="15"/>
    </row>
    <row r="391" spans="14:14" ht="13.8" x14ac:dyDescent="0.3">
      <c r="N391" s="15"/>
    </row>
    <row r="392" spans="14:14" ht="13.8" x14ac:dyDescent="0.3">
      <c r="N392" s="15"/>
    </row>
    <row r="393" spans="14:14" ht="13.8" x14ac:dyDescent="0.3">
      <c r="N393" s="15"/>
    </row>
    <row r="394" spans="14:14" ht="13.8" x14ac:dyDescent="0.3">
      <c r="N394" s="15"/>
    </row>
    <row r="395" spans="14:14" ht="13.8" x14ac:dyDescent="0.3">
      <c r="N395" s="15"/>
    </row>
    <row r="396" spans="14:14" ht="13.8" x14ac:dyDescent="0.3">
      <c r="N396" s="15"/>
    </row>
    <row r="397" spans="14:14" ht="13.8" x14ac:dyDescent="0.3">
      <c r="N397" s="15"/>
    </row>
    <row r="398" spans="14:14" ht="13.8" x14ac:dyDescent="0.3">
      <c r="N398" s="15"/>
    </row>
    <row r="399" spans="14:14" ht="13.8" x14ac:dyDescent="0.3">
      <c r="N399" s="15"/>
    </row>
    <row r="400" spans="14:14" ht="13.8" x14ac:dyDescent="0.3">
      <c r="N400" s="15"/>
    </row>
    <row r="401" spans="14:14" ht="13.8" x14ac:dyDescent="0.3">
      <c r="N401" s="15"/>
    </row>
    <row r="402" spans="14:14" ht="13.8" x14ac:dyDescent="0.3">
      <c r="N402" s="15"/>
    </row>
    <row r="403" spans="14:14" ht="13.8" x14ac:dyDescent="0.3">
      <c r="N403" s="15"/>
    </row>
    <row r="404" spans="14:14" ht="13.8" x14ac:dyDescent="0.3">
      <c r="N404" s="15"/>
    </row>
    <row r="405" spans="14:14" ht="13.8" x14ac:dyDescent="0.3">
      <c r="N405" s="15"/>
    </row>
    <row r="406" spans="14:14" ht="13.8" x14ac:dyDescent="0.3">
      <c r="N406" s="15"/>
    </row>
    <row r="407" spans="14:14" ht="13.8" x14ac:dyDescent="0.3">
      <c r="N407" s="15"/>
    </row>
    <row r="408" spans="14:14" ht="13.8" x14ac:dyDescent="0.3">
      <c r="N408" s="15"/>
    </row>
    <row r="409" spans="14:14" ht="13.8" x14ac:dyDescent="0.3">
      <c r="N409" s="15"/>
    </row>
    <row r="410" spans="14:14" ht="13.8" x14ac:dyDescent="0.3">
      <c r="N410" s="15"/>
    </row>
    <row r="411" spans="14:14" ht="13.8" x14ac:dyDescent="0.3">
      <c r="N411" s="15"/>
    </row>
    <row r="412" spans="14:14" ht="13.8" x14ac:dyDescent="0.3">
      <c r="N412" s="15"/>
    </row>
    <row r="413" spans="14:14" ht="13.8" x14ac:dyDescent="0.3">
      <c r="N413" s="15"/>
    </row>
    <row r="414" spans="14:14" ht="13.8" x14ac:dyDescent="0.3">
      <c r="N414" s="15"/>
    </row>
    <row r="415" spans="14:14" ht="13.8" x14ac:dyDescent="0.3">
      <c r="N415" s="15"/>
    </row>
    <row r="416" spans="14:14" ht="13.8" x14ac:dyDescent="0.3">
      <c r="N416" s="15"/>
    </row>
    <row r="417" spans="14:14" ht="13.8" x14ac:dyDescent="0.3">
      <c r="N417" s="15"/>
    </row>
    <row r="418" spans="14:14" ht="13.8" x14ac:dyDescent="0.3">
      <c r="N418" s="15"/>
    </row>
    <row r="419" spans="14:14" ht="13.8" x14ac:dyDescent="0.3">
      <c r="N419" s="15"/>
    </row>
    <row r="420" spans="14:14" ht="13.8" x14ac:dyDescent="0.3">
      <c r="N420" s="15"/>
    </row>
    <row r="421" spans="14:14" ht="13.8" x14ac:dyDescent="0.3">
      <c r="N421" s="15"/>
    </row>
    <row r="422" spans="14:14" ht="13.8" x14ac:dyDescent="0.3">
      <c r="N422" s="15"/>
    </row>
    <row r="423" spans="14:14" ht="13.8" x14ac:dyDescent="0.3">
      <c r="N423" s="15"/>
    </row>
    <row r="424" spans="14:14" ht="13.8" x14ac:dyDescent="0.3">
      <c r="N424" s="15"/>
    </row>
    <row r="425" spans="14:14" ht="13.8" x14ac:dyDescent="0.3">
      <c r="N425" s="15"/>
    </row>
    <row r="426" spans="14:14" ht="13.8" x14ac:dyDescent="0.3">
      <c r="N426" s="15"/>
    </row>
    <row r="427" spans="14:14" ht="13.8" x14ac:dyDescent="0.3">
      <c r="N427" s="15"/>
    </row>
    <row r="428" spans="14:14" ht="13.8" x14ac:dyDescent="0.3">
      <c r="N428" s="15"/>
    </row>
    <row r="429" spans="14:14" ht="13.8" x14ac:dyDescent="0.3">
      <c r="N429" s="15"/>
    </row>
    <row r="430" spans="14:14" ht="13.8" x14ac:dyDescent="0.3">
      <c r="N430" s="15"/>
    </row>
    <row r="431" spans="14:14" ht="13.8" x14ac:dyDescent="0.3">
      <c r="N431" s="15"/>
    </row>
    <row r="432" spans="14:14" ht="13.8" x14ac:dyDescent="0.3">
      <c r="N432" s="15"/>
    </row>
    <row r="433" spans="14:14" ht="13.8" x14ac:dyDescent="0.3">
      <c r="N433" s="15"/>
    </row>
    <row r="434" spans="14:14" ht="13.8" x14ac:dyDescent="0.3">
      <c r="N434" s="15"/>
    </row>
    <row r="435" spans="14:14" ht="13.8" x14ac:dyDescent="0.3">
      <c r="N435" s="15"/>
    </row>
    <row r="436" spans="14:14" ht="13.8" x14ac:dyDescent="0.3">
      <c r="N436" s="15"/>
    </row>
    <row r="437" spans="14:14" ht="13.8" x14ac:dyDescent="0.3">
      <c r="N437" s="15"/>
    </row>
    <row r="438" spans="14:14" ht="13.8" x14ac:dyDescent="0.3">
      <c r="N438" s="15"/>
    </row>
    <row r="439" spans="14:14" ht="13.8" x14ac:dyDescent="0.3">
      <c r="N439" s="15"/>
    </row>
    <row r="440" spans="14:14" ht="13.8" x14ac:dyDescent="0.3">
      <c r="N440" s="15"/>
    </row>
    <row r="441" spans="14:14" ht="13.8" x14ac:dyDescent="0.3">
      <c r="N441" s="15"/>
    </row>
    <row r="442" spans="14:14" ht="13.8" x14ac:dyDescent="0.3">
      <c r="N442" s="15"/>
    </row>
    <row r="443" spans="14:14" ht="13.8" x14ac:dyDescent="0.3">
      <c r="N443" s="15"/>
    </row>
    <row r="444" spans="14:14" ht="13.8" x14ac:dyDescent="0.3">
      <c r="N444" s="15"/>
    </row>
    <row r="445" spans="14:14" ht="13.8" x14ac:dyDescent="0.3">
      <c r="N445" s="15"/>
    </row>
    <row r="446" spans="14:14" ht="13.8" x14ac:dyDescent="0.3">
      <c r="N446" s="15"/>
    </row>
    <row r="447" spans="14:14" ht="13.8" x14ac:dyDescent="0.3">
      <c r="N447" s="15"/>
    </row>
    <row r="448" spans="14:14" ht="13.8" x14ac:dyDescent="0.3">
      <c r="N448" s="15"/>
    </row>
    <row r="449" spans="14:14" ht="13.8" x14ac:dyDescent="0.3">
      <c r="N449" s="15"/>
    </row>
    <row r="450" spans="14:14" ht="13.8" x14ac:dyDescent="0.3">
      <c r="N450" s="15"/>
    </row>
    <row r="451" spans="14:14" ht="13.8" x14ac:dyDescent="0.3">
      <c r="N451" s="15"/>
    </row>
    <row r="452" spans="14:14" ht="13.8" x14ac:dyDescent="0.3">
      <c r="N452" s="15"/>
    </row>
    <row r="453" spans="14:14" ht="13.8" x14ac:dyDescent="0.3">
      <c r="N453" s="15"/>
    </row>
    <row r="454" spans="14:14" ht="13.8" x14ac:dyDescent="0.3">
      <c r="N454" s="15"/>
    </row>
    <row r="455" spans="14:14" ht="13.8" x14ac:dyDescent="0.3">
      <c r="N455" s="15"/>
    </row>
    <row r="456" spans="14:14" ht="13.8" x14ac:dyDescent="0.3">
      <c r="N456" s="15"/>
    </row>
    <row r="457" spans="14:14" ht="13.8" x14ac:dyDescent="0.3">
      <c r="N457" s="15"/>
    </row>
    <row r="458" spans="14:14" ht="13.8" x14ac:dyDescent="0.3">
      <c r="N458" s="15"/>
    </row>
    <row r="459" spans="14:14" ht="13.8" x14ac:dyDescent="0.3">
      <c r="N459" s="15"/>
    </row>
    <row r="460" spans="14:14" ht="13.8" x14ac:dyDescent="0.3">
      <c r="N460" s="15"/>
    </row>
    <row r="461" spans="14:14" ht="13.8" x14ac:dyDescent="0.3">
      <c r="N461" s="15"/>
    </row>
    <row r="462" spans="14:14" ht="13.8" x14ac:dyDescent="0.3">
      <c r="N462" s="15"/>
    </row>
    <row r="463" spans="14:14" ht="13.8" x14ac:dyDescent="0.3">
      <c r="N463" s="15"/>
    </row>
    <row r="464" spans="14:14" ht="13.8" x14ac:dyDescent="0.3">
      <c r="N464" s="15"/>
    </row>
    <row r="465" spans="14:14" ht="13.8" x14ac:dyDescent="0.3">
      <c r="N465" s="15"/>
    </row>
    <row r="466" spans="14:14" ht="13.8" x14ac:dyDescent="0.3">
      <c r="N466" s="15"/>
    </row>
    <row r="467" spans="14:14" ht="13.8" x14ac:dyDescent="0.3">
      <c r="N467" s="15"/>
    </row>
    <row r="468" spans="14:14" ht="13.8" x14ac:dyDescent="0.3">
      <c r="N468" s="15"/>
    </row>
    <row r="469" spans="14:14" ht="13.8" x14ac:dyDescent="0.3">
      <c r="N469" s="15"/>
    </row>
    <row r="470" spans="14:14" ht="13.8" x14ac:dyDescent="0.3">
      <c r="N470" s="15"/>
    </row>
    <row r="471" spans="14:14" ht="13.8" x14ac:dyDescent="0.3">
      <c r="N471" s="15"/>
    </row>
    <row r="472" spans="14:14" ht="13.8" x14ac:dyDescent="0.3">
      <c r="N472" s="15"/>
    </row>
    <row r="473" spans="14:14" ht="13.8" x14ac:dyDescent="0.3">
      <c r="N473" s="15"/>
    </row>
    <row r="474" spans="14:14" ht="13.8" x14ac:dyDescent="0.3">
      <c r="N474" s="15"/>
    </row>
    <row r="475" spans="14:14" ht="13.8" x14ac:dyDescent="0.3">
      <c r="N475" s="15"/>
    </row>
    <row r="476" spans="14:14" ht="13.8" x14ac:dyDescent="0.3">
      <c r="N476" s="15"/>
    </row>
    <row r="477" spans="14:14" ht="13.8" x14ac:dyDescent="0.3">
      <c r="N477" s="15"/>
    </row>
    <row r="478" spans="14:14" ht="13.8" x14ac:dyDescent="0.3">
      <c r="N478" s="15"/>
    </row>
    <row r="479" spans="14:14" ht="13.8" x14ac:dyDescent="0.3">
      <c r="N479" s="15"/>
    </row>
    <row r="480" spans="14:14" ht="13.8" x14ac:dyDescent="0.3">
      <c r="N480" s="15"/>
    </row>
    <row r="481" spans="14:14" ht="13.8" x14ac:dyDescent="0.3">
      <c r="N481" s="15"/>
    </row>
    <row r="482" spans="14:14" ht="13.8" x14ac:dyDescent="0.3">
      <c r="N482" s="15"/>
    </row>
    <row r="483" spans="14:14" ht="13.8" x14ac:dyDescent="0.3">
      <c r="N483" s="15"/>
    </row>
    <row r="484" spans="14:14" ht="13.8" x14ac:dyDescent="0.3">
      <c r="N484" s="15"/>
    </row>
    <row r="485" spans="14:14" ht="13.8" x14ac:dyDescent="0.3">
      <c r="N485" s="15"/>
    </row>
    <row r="486" spans="14:14" ht="13.8" x14ac:dyDescent="0.3">
      <c r="N486" s="15"/>
    </row>
    <row r="487" spans="14:14" ht="13.8" x14ac:dyDescent="0.3">
      <c r="N487" s="15"/>
    </row>
    <row r="488" spans="14:14" ht="13.8" x14ac:dyDescent="0.3">
      <c r="N488" s="15"/>
    </row>
    <row r="489" spans="14:14" ht="13.8" x14ac:dyDescent="0.3">
      <c r="N489" s="15"/>
    </row>
    <row r="490" spans="14:14" ht="13.8" x14ac:dyDescent="0.3">
      <c r="N490" s="15"/>
    </row>
    <row r="491" spans="14:14" ht="13.8" x14ac:dyDescent="0.3">
      <c r="N491" s="15"/>
    </row>
    <row r="492" spans="14:14" ht="13.8" x14ac:dyDescent="0.3">
      <c r="N492" s="15"/>
    </row>
    <row r="493" spans="14:14" ht="13.8" x14ac:dyDescent="0.3">
      <c r="N493" s="15"/>
    </row>
    <row r="494" spans="14:14" ht="13.8" x14ac:dyDescent="0.3">
      <c r="N494" s="15"/>
    </row>
    <row r="495" spans="14:14" ht="13.8" x14ac:dyDescent="0.3">
      <c r="N495" s="15"/>
    </row>
    <row r="496" spans="14:14" ht="13.8" x14ac:dyDescent="0.3">
      <c r="N496" s="15"/>
    </row>
    <row r="497" spans="14:14" ht="13.8" x14ac:dyDescent="0.3">
      <c r="N497" s="15"/>
    </row>
    <row r="498" spans="14:14" ht="13.8" x14ac:dyDescent="0.3">
      <c r="N498" s="15"/>
    </row>
    <row r="499" spans="14:14" ht="13.8" x14ac:dyDescent="0.3">
      <c r="N499" s="15"/>
    </row>
    <row r="500" spans="14:14" ht="13.8" x14ac:dyDescent="0.3">
      <c r="N500" s="15"/>
    </row>
    <row r="501" spans="14:14" ht="13.8" x14ac:dyDescent="0.3">
      <c r="N501" s="15"/>
    </row>
    <row r="502" spans="14:14" ht="13.8" x14ac:dyDescent="0.3">
      <c r="N502" s="15"/>
    </row>
    <row r="503" spans="14:14" ht="13.8" x14ac:dyDescent="0.3">
      <c r="N503" s="15"/>
    </row>
    <row r="504" spans="14:14" ht="13.8" x14ac:dyDescent="0.3">
      <c r="N504" s="15"/>
    </row>
    <row r="505" spans="14:14" ht="13.8" x14ac:dyDescent="0.3">
      <c r="N505" s="15"/>
    </row>
    <row r="506" spans="14:14" ht="13.8" x14ac:dyDescent="0.3">
      <c r="N506" s="15"/>
    </row>
    <row r="507" spans="14:14" ht="13.8" x14ac:dyDescent="0.3">
      <c r="N507" s="15"/>
    </row>
    <row r="508" spans="14:14" ht="13.8" x14ac:dyDescent="0.3">
      <c r="N508" s="15"/>
    </row>
    <row r="509" spans="14:14" ht="13.8" x14ac:dyDescent="0.3">
      <c r="N509" s="15"/>
    </row>
    <row r="510" spans="14:14" ht="13.8" x14ac:dyDescent="0.3">
      <c r="N510" s="15"/>
    </row>
    <row r="511" spans="14:14" ht="13.8" x14ac:dyDescent="0.3">
      <c r="N511" s="15"/>
    </row>
    <row r="512" spans="14:14" ht="13.8" x14ac:dyDescent="0.3">
      <c r="N512" s="15"/>
    </row>
    <row r="513" spans="14:14" ht="13.8" x14ac:dyDescent="0.3">
      <c r="N513" s="15"/>
    </row>
    <row r="514" spans="14:14" ht="13.8" x14ac:dyDescent="0.3">
      <c r="N514" s="15"/>
    </row>
    <row r="515" spans="14:14" ht="13.8" x14ac:dyDescent="0.3">
      <c r="N515" s="15"/>
    </row>
    <row r="516" spans="14:14" ht="13.8" x14ac:dyDescent="0.3">
      <c r="N516" s="15"/>
    </row>
    <row r="517" spans="14:14" ht="13.8" x14ac:dyDescent="0.3">
      <c r="N517" s="15"/>
    </row>
    <row r="518" spans="14:14" ht="13.8" x14ac:dyDescent="0.3">
      <c r="N518" s="15"/>
    </row>
    <row r="519" spans="14:14" ht="13.8" x14ac:dyDescent="0.3">
      <c r="N519" s="15"/>
    </row>
    <row r="520" spans="14:14" ht="13.8" x14ac:dyDescent="0.3">
      <c r="N520" s="15"/>
    </row>
    <row r="521" spans="14:14" ht="13.8" x14ac:dyDescent="0.3">
      <c r="N521" s="15"/>
    </row>
    <row r="522" spans="14:14" ht="13.8" x14ac:dyDescent="0.3">
      <c r="N522" s="15"/>
    </row>
    <row r="523" spans="14:14" ht="13.8" x14ac:dyDescent="0.3">
      <c r="N523" s="15"/>
    </row>
    <row r="524" spans="14:14" ht="13.8" x14ac:dyDescent="0.3">
      <c r="N524" s="15"/>
    </row>
    <row r="525" spans="14:14" ht="13.8" x14ac:dyDescent="0.3">
      <c r="N525" s="15"/>
    </row>
    <row r="526" spans="14:14" ht="13.8" x14ac:dyDescent="0.3">
      <c r="N526" s="15"/>
    </row>
    <row r="527" spans="14:14" ht="13.8" x14ac:dyDescent="0.3">
      <c r="N527" s="15"/>
    </row>
    <row r="528" spans="14:14" ht="13.8" x14ac:dyDescent="0.3">
      <c r="N528" s="15"/>
    </row>
    <row r="529" spans="14:14" ht="13.8" x14ac:dyDescent="0.3">
      <c r="N529" s="15"/>
    </row>
    <row r="530" spans="14:14" ht="13.8" x14ac:dyDescent="0.3">
      <c r="N530" s="15"/>
    </row>
    <row r="531" spans="14:14" ht="13.8" x14ac:dyDescent="0.3">
      <c r="N531" s="15"/>
    </row>
    <row r="532" spans="14:14" ht="13.8" x14ac:dyDescent="0.3">
      <c r="N532" s="15"/>
    </row>
    <row r="533" spans="14:14" ht="13.8" x14ac:dyDescent="0.3">
      <c r="N533" s="15"/>
    </row>
    <row r="534" spans="14:14" ht="13.8" x14ac:dyDescent="0.3">
      <c r="N534" s="15"/>
    </row>
    <row r="535" spans="14:14" ht="13.8" x14ac:dyDescent="0.3">
      <c r="N535" s="15"/>
    </row>
    <row r="536" spans="14:14" ht="13.8" x14ac:dyDescent="0.3">
      <c r="N536" s="15"/>
    </row>
    <row r="537" spans="14:14" ht="13.8" x14ac:dyDescent="0.3">
      <c r="N537" s="15"/>
    </row>
    <row r="538" spans="14:14" ht="13.8" x14ac:dyDescent="0.3">
      <c r="N538" s="15"/>
    </row>
    <row r="539" spans="14:14" ht="13.8" x14ac:dyDescent="0.3">
      <c r="N539" s="15"/>
    </row>
    <row r="540" spans="14:14" ht="13.8" x14ac:dyDescent="0.3">
      <c r="N540" s="15"/>
    </row>
    <row r="541" spans="14:14" ht="13.8" x14ac:dyDescent="0.3">
      <c r="N541" s="15"/>
    </row>
    <row r="542" spans="14:14" ht="13.8" x14ac:dyDescent="0.3">
      <c r="N542" s="15"/>
    </row>
    <row r="543" spans="14:14" ht="13.8" x14ac:dyDescent="0.3">
      <c r="N543" s="15"/>
    </row>
    <row r="544" spans="14:14" ht="13.8" x14ac:dyDescent="0.3">
      <c r="N544" s="15"/>
    </row>
    <row r="545" spans="14:14" ht="13.8" x14ac:dyDescent="0.3">
      <c r="N545" s="15"/>
    </row>
    <row r="546" spans="14:14" ht="13.8" x14ac:dyDescent="0.3">
      <c r="N546" s="15"/>
    </row>
    <row r="547" spans="14:14" ht="13.8" x14ac:dyDescent="0.3">
      <c r="N547" s="15"/>
    </row>
    <row r="548" spans="14:14" ht="13.8" x14ac:dyDescent="0.3">
      <c r="N548" s="15"/>
    </row>
    <row r="549" spans="14:14" ht="13.8" x14ac:dyDescent="0.3">
      <c r="N549" s="15"/>
    </row>
    <row r="550" spans="14:14" ht="13.8" x14ac:dyDescent="0.3">
      <c r="N550" s="15"/>
    </row>
    <row r="551" spans="14:14" ht="13.8" x14ac:dyDescent="0.3">
      <c r="N551" s="15"/>
    </row>
    <row r="552" spans="14:14" ht="13.8" x14ac:dyDescent="0.3">
      <c r="N552" s="15"/>
    </row>
    <row r="553" spans="14:14" ht="13.8" x14ac:dyDescent="0.3">
      <c r="N553" s="15"/>
    </row>
    <row r="554" spans="14:14" ht="13.8" x14ac:dyDescent="0.3">
      <c r="N554" s="15"/>
    </row>
    <row r="555" spans="14:14" ht="13.8" x14ac:dyDescent="0.3">
      <c r="N555" s="15"/>
    </row>
    <row r="556" spans="14:14" ht="13.8" x14ac:dyDescent="0.3">
      <c r="N556" s="15"/>
    </row>
    <row r="557" spans="14:14" ht="13.8" x14ac:dyDescent="0.3">
      <c r="N557" s="15"/>
    </row>
    <row r="558" spans="14:14" ht="13.8" x14ac:dyDescent="0.3">
      <c r="N558" s="15"/>
    </row>
    <row r="559" spans="14:14" ht="13.8" x14ac:dyDescent="0.3">
      <c r="N559" s="15"/>
    </row>
    <row r="560" spans="14:14" ht="13.8" x14ac:dyDescent="0.3">
      <c r="N560" s="15"/>
    </row>
    <row r="561" spans="14:14" ht="13.8" x14ac:dyDescent="0.3">
      <c r="N561" s="15"/>
    </row>
    <row r="562" spans="14:14" ht="13.8" x14ac:dyDescent="0.3">
      <c r="N562" s="15"/>
    </row>
    <row r="563" spans="14:14" ht="13.8" x14ac:dyDescent="0.3">
      <c r="N563" s="15"/>
    </row>
    <row r="564" spans="14:14" ht="13.8" x14ac:dyDescent="0.3">
      <c r="N564" s="15"/>
    </row>
    <row r="565" spans="14:14" ht="13.8" x14ac:dyDescent="0.3">
      <c r="N565" s="15"/>
    </row>
    <row r="566" spans="14:14" ht="13.8" x14ac:dyDescent="0.3">
      <c r="N566" s="15"/>
    </row>
    <row r="567" spans="14:14" ht="13.8" x14ac:dyDescent="0.3">
      <c r="N567" s="15"/>
    </row>
    <row r="568" spans="14:14" ht="13.8" x14ac:dyDescent="0.3">
      <c r="N568" s="15"/>
    </row>
    <row r="569" spans="14:14" ht="13.8" x14ac:dyDescent="0.3">
      <c r="N569" s="15"/>
    </row>
    <row r="570" spans="14:14" ht="13.8" x14ac:dyDescent="0.3">
      <c r="N570" s="15"/>
    </row>
    <row r="571" spans="14:14" ht="13.8" x14ac:dyDescent="0.3">
      <c r="N571" s="15"/>
    </row>
    <row r="572" spans="14:14" ht="13.8" x14ac:dyDescent="0.3">
      <c r="N572" s="15"/>
    </row>
    <row r="573" spans="14:14" ht="13.8" x14ac:dyDescent="0.3">
      <c r="N573" s="15"/>
    </row>
    <row r="574" spans="14:14" ht="13.8" x14ac:dyDescent="0.3">
      <c r="N574" s="15"/>
    </row>
    <row r="575" spans="14:14" ht="13.8" x14ac:dyDescent="0.3">
      <c r="N575" s="15"/>
    </row>
    <row r="576" spans="14:14" ht="13.8" x14ac:dyDescent="0.3">
      <c r="N576" s="15"/>
    </row>
    <row r="577" spans="14:14" ht="13.8" x14ac:dyDescent="0.3">
      <c r="N577" s="15"/>
    </row>
    <row r="578" spans="14:14" ht="13.8" x14ac:dyDescent="0.3">
      <c r="N578" s="15"/>
    </row>
    <row r="579" spans="14:14" ht="13.8" x14ac:dyDescent="0.3">
      <c r="N579" s="15"/>
    </row>
    <row r="580" spans="14:14" ht="13.8" x14ac:dyDescent="0.3">
      <c r="N580" s="15"/>
    </row>
    <row r="581" spans="14:14" ht="13.8" x14ac:dyDescent="0.3">
      <c r="N581" s="15"/>
    </row>
    <row r="582" spans="14:14" ht="13.8" x14ac:dyDescent="0.3">
      <c r="N582" s="15"/>
    </row>
    <row r="583" spans="14:14" ht="13.8" x14ac:dyDescent="0.3">
      <c r="N583" s="15"/>
    </row>
    <row r="584" spans="14:14" ht="13.8" x14ac:dyDescent="0.3">
      <c r="N584" s="15"/>
    </row>
    <row r="585" spans="14:14" ht="13.8" x14ac:dyDescent="0.3">
      <c r="N585" s="15"/>
    </row>
    <row r="586" spans="14:14" ht="13.8" x14ac:dyDescent="0.3">
      <c r="N586" s="15"/>
    </row>
    <row r="587" spans="14:14" ht="13.8" x14ac:dyDescent="0.3">
      <c r="N587" s="15"/>
    </row>
    <row r="588" spans="14:14" ht="13.8" x14ac:dyDescent="0.3">
      <c r="N588" s="15"/>
    </row>
    <row r="589" spans="14:14" ht="13.8" x14ac:dyDescent="0.3">
      <c r="N589" s="15"/>
    </row>
    <row r="590" spans="14:14" ht="13.8" x14ac:dyDescent="0.3">
      <c r="N590" s="15"/>
    </row>
    <row r="591" spans="14:14" ht="13.8" x14ac:dyDescent="0.3">
      <c r="N591" s="15"/>
    </row>
    <row r="592" spans="14:14" ht="13.8" x14ac:dyDescent="0.3">
      <c r="N592" s="15"/>
    </row>
    <row r="593" spans="14:14" ht="13.8" x14ac:dyDescent="0.3">
      <c r="N593" s="15"/>
    </row>
    <row r="594" spans="14:14" ht="13.8" x14ac:dyDescent="0.3">
      <c r="N594" s="15"/>
    </row>
    <row r="595" spans="14:14" ht="13.8" x14ac:dyDescent="0.3">
      <c r="N595" s="15"/>
    </row>
    <row r="596" spans="14:14" ht="13.8" x14ac:dyDescent="0.3">
      <c r="N596" s="15"/>
    </row>
    <row r="597" spans="14:14" ht="13.8" x14ac:dyDescent="0.3">
      <c r="N597" s="15"/>
    </row>
    <row r="598" spans="14:14" ht="13.8" x14ac:dyDescent="0.3">
      <c r="N598" s="15"/>
    </row>
    <row r="599" spans="14:14" ht="13.8" x14ac:dyDescent="0.3">
      <c r="N599" s="15"/>
    </row>
    <row r="600" spans="14:14" ht="13.8" x14ac:dyDescent="0.3">
      <c r="N600" s="15"/>
    </row>
    <row r="601" spans="14:14" ht="13.8" x14ac:dyDescent="0.3">
      <c r="N601" s="15"/>
    </row>
    <row r="602" spans="14:14" ht="13.8" x14ac:dyDescent="0.3">
      <c r="N602" s="15"/>
    </row>
    <row r="603" spans="14:14" ht="13.8" x14ac:dyDescent="0.3">
      <c r="N603" s="15"/>
    </row>
    <row r="604" spans="14:14" ht="13.8" x14ac:dyDescent="0.3">
      <c r="N604" s="15"/>
    </row>
    <row r="605" spans="14:14" ht="13.8" x14ac:dyDescent="0.3">
      <c r="N605" s="15"/>
    </row>
    <row r="606" spans="14:14" ht="13.8" x14ac:dyDescent="0.3">
      <c r="N606" s="15"/>
    </row>
    <row r="607" spans="14:14" ht="13.8" x14ac:dyDescent="0.3">
      <c r="N607" s="15"/>
    </row>
    <row r="608" spans="14:14" ht="13.8" x14ac:dyDescent="0.3">
      <c r="N608" s="15"/>
    </row>
    <row r="609" spans="14:14" ht="13.8" x14ac:dyDescent="0.3">
      <c r="N609" s="15"/>
    </row>
    <row r="610" spans="14:14" ht="13.8" x14ac:dyDescent="0.3">
      <c r="N610" s="15"/>
    </row>
    <row r="611" spans="14:14" ht="13.8" x14ac:dyDescent="0.3">
      <c r="N611" s="15"/>
    </row>
    <row r="612" spans="14:14" ht="13.8" x14ac:dyDescent="0.3">
      <c r="N612" s="15"/>
    </row>
    <row r="613" spans="14:14" ht="13.8" x14ac:dyDescent="0.3">
      <c r="N613" s="15"/>
    </row>
    <row r="614" spans="14:14" ht="13.8" x14ac:dyDescent="0.3">
      <c r="N614" s="15"/>
    </row>
    <row r="615" spans="14:14" ht="13.8" x14ac:dyDescent="0.3">
      <c r="N615" s="15"/>
    </row>
    <row r="616" spans="14:14" ht="13.8" x14ac:dyDescent="0.3">
      <c r="N616" s="15"/>
    </row>
    <row r="617" spans="14:14" ht="13.8" x14ac:dyDescent="0.3">
      <c r="N617" s="15"/>
    </row>
    <row r="618" spans="14:14" ht="13.8" x14ac:dyDescent="0.3">
      <c r="N618" s="15"/>
    </row>
    <row r="619" spans="14:14" ht="13.8" x14ac:dyDescent="0.3">
      <c r="N619" s="15"/>
    </row>
    <row r="620" spans="14:14" ht="13.8" x14ac:dyDescent="0.3">
      <c r="N620" s="15"/>
    </row>
    <row r="621" spans="14:14" ht="13.8" x14ac:dyDescent="0.3">
      <c r="N621" s="15"/>
    </row>
    <row r="622" spans="14:14" ht="13.8" x14ac:dyDescent="0.3">
      <c r="N622" s="15"/>
    </row>
    <row r="623" spans="14:14" ht="13.8" x14ac:dyDescent="0.3">
      <c r="N623" s="15"/>
    </row>
    <row r="624" spans="14:14" ht="13.8" x14ac:dyDescent="0.3">
      <c r="N624" s="15"/>
    </row>
    <row r="625" spans="14:14" ht="13.8" x14ac:dyDescent="0.3">
      <c r="N625" s="15"/>
    </row>
    <row r="626" spans="14:14" ht="13.8" x14ac:dyDescent="0.3">
      <c r="N626" s="15"/>
    </row>
    <row r="627" spans="14:14" ht="13.8" x14ac:dyDescent="0.3">
      <c r="N627" s="15"/>
    </row>
    <row r="628" spans="14:14" ht="13.8" x14ac:dyDescent="0.3">
      <c r="N628" s="15"/>
    </row>
    <row r="629" spans="14:14" ht="13.8" x14ac:dyDescent="0.3">
      <c r="N629" s="15"/>
    </row>
    <row r="630" spans="14:14" ht="13.8" x14ac:dyDescent="0.3">
      <c r="N630" s="15"/>
    </row>
    <row r="631" spans="14:14" ht="13.8" x14ac:dyDescent="0.3">
      <c r="N631" s="15"/>
    </row>
    <row r="632" spans="14:14" ht="13.8" x14ac:dyDescent="0.3">
      <c r="N632" s="15"/>
    </row>
    <row r="633" spans="14:14" ht="13.8" x14ac:dyDescent="0.3">
      <c r="N633" s="15"/>
    </row>
    <row r="634" spans="14:14" ht="13.8" x14ac:dyDescent="0.3">
      <c r="N634" s="15"/>
    </row>
    <row r="635" spans="14:14" ht="13.8" x14ac:dyDescent="0.3">
      <c r="N635" s="15"/>
    </row>
    <row r="636" spans="14:14" ht="13.8" x14ac:dyDescent="0.3">
      <c r="N636" s="15"/>
    </row>
    <row r="637" spans="14:14" ht="13.8" x14ac:dyDescent="0.3">
      <c r="N637" s="15"/>
    </row>
    <row r="638" spans="14:14" ht="13.8" x14ac:dyDescent="0.3">
      <c r="N638" s="15"/>
    </row>
    <row r="639" spans="14:14" ht="13.8" x14ac:dyDescent="0.3">
      <c r="N639" s="15"/>
    </row>
    <row r="640" spans="14:14" ht="13.8" x14ac:dyDescent="0.3">
      <c r="N640" s="15"/>
    </row>
    <row r="641" spans="14:14" ht="13.8" x14ac:dyDescent="0.3">
      <c r="N641" s="15"/>
    </row>
    <row r="642" spans="14:14" ht="13.8" x14ac:dyDescent="0.3">
      <c r="N642" s="15"/>
    </row>
    <row r="643" spans="14:14" ht="13.8" x14ac:dyDescent="0.3">
      <c r="N643" s="15"/>
    </row>
    <row r="644" spans="14:14" ht="13.8" x14ac:dyDescent="0.3">
      <c r="N644" s="15"/>
    </row>
    <row r="645" spans="14:14" ht="13.8" x14ac:dyDescent="0.3">
      <c r="N645" s="15"/>
    </row>
    <row r="646" spans="14:14" ht="13.8" x14ac:dyDescent="0.3">
      <c r="N646" s="15"/>
    </row>
    <row r="647" spans="14:14" ht="13.8" x14ac:dyDescent="0.3">
      <c r="N647" s="15"/>
    </row>
    <row r="648" spans="14:14" ht="13.8" x14ac:dyDescent="0.3">
      <c r="N648" s="15"/>
    </row>
    <row r="649" spans="14:14" ht="13.8" x14ac:dyDescent="0.3">
      <c r="N649" s="15"/>
    </row>
    <row r="650" spans="14:14" ht="13.8" x14ac:dyDescent="0.3">
      <c r="N650" s="15"/>
    </row>
    <row r="651" spans="14:14" ht="13.8" x14ac:dyDescent="0.3">
      <c r="N651" s="15"/>
    </row>
    <row r="652" spans="14:14" ht="13.8" x14ac:dyDescent="0.3">
      <c r="N652" s="15"/>
    </row>
    <row r="653" spans="14:14" ht="13.8" x14ac:dyDescent="0.3">
      <c r="N653" s="15"/>
    </row>
    <row r="654" spans="14:14" ht="13.8" x14ac:dyDescent="0.3">
      <c r="N654" s="15"/>
    </row>
    <row r="655" spans="14:14" ht="13.8" x14ac:dyDescent="0.3">
      <c r="N655" s="15"/>
    </row>
    <row r="656" spans="14:14" ht="13.8" x14ac:dyDescent="0.3">
      <c r="N656" s="15"/>
    </row>
    <row r="657" spans="14:14" ht="13.8" x14ac:dyDescent="0.3">
      <c r="N657" s="15"/>
    </row>
    <row r="658" spans="14:14" ht="13.8" x14ac:dyDescent="0.3">
      <c r="N658" s="15"/>
    </row>
    <row r="659" spans="14:14" ht="13.8" x14ac:dyDescent="0.3">
      <c r="N659" s="15"/>
    </row>
    <row r="660" spans="14:14" ht="13.8" x14ac:dyDescent="0.3">
      <c r="N660" s="15"/>
    </row>
    <row r="661" spans="14:14" ht="13.8" x14ac:dyDescent="0.3">
      <c r="N661" s="15"/>
    </row>
    <row r="662" spans="14:14" ht="13.8" x14ac:dyDescent="0.3">
      <c r="N662" s="15"/>
    </row>
    <row r="663" spans="14:14" ht="13.8" x14ac:dyDescent="0.3">
      <c r="N663" s="15"/>
    </row>
    <row r="664" spans="14:14" ht="13.8" x14ac:dyDescent="0.3">
      <c r="N664" s="15"/>
    </row>
    <row r="665" spans="14:14" ht="13.8" x14ac:dyDescent="0.3">
      <c r="N665" s="15"/>
    </row>
    <row r="666" spans="14:14" ht="13.8" x14ac:dyDescent="0.3">
      <c r="N666" s="15"/>
    </row>
    <row r="667" spans="14:14" ht="13.8" x14ac:dyDescent="0.3">
      <c r="N667" s="15"/>
    </row>
    <row r="668" spans="14:14" ht="13.8" x14ac:dyDescent="0.3">
      <c r="N668" s="15"/>
    </row>
    <row r="669" spans="14:14" ht="13.8" x14ac:dyDescent="0.3">
      <c r="N669" s="15"/>
    </row>
    <row r="670" spans="14:14" ht="13.8" x14ac:dyDescent="0.3">
      <c r="N670" s="15"/>
    </row>
    <row r="671" spans="14:14" ht="13.8" x14ac:dyDescent="0.3">
      <c r="N671" s="15"/>
    </row>
    <row r="672" spans="14:14" ht="13.8" x14ac:dyDescent="0.3">
      <c r="N672" s="15"/>
    </row>
    <row r="673" spans="14:14" ht="13.8" x14ac:dyDescent="0.3">
      <c r="N673" s="15"/>
    </row>
    <row r="674" spans="14:14" ht="13.8" x14ac:dyDescent="0.3">
      <c r="N674" s="15"/>
    </row>
    <row r="675" spans="14:14" ht="13.8" x14ac:dyDescent="0.3">
      <c r="N675" s="15"/>
    </row>
    <row r="676" spans="14:14" ht="13.8" x14ac:dyDescent="0.3">
      <c r="N676" s="15"/>
    </row>
    <row r="677" spans="14:14" ht="13.8" x14ac:dyDescent="0.3">
      <c r="N677" s="15"/>
    </row>
    <row r="678" spans="14:14" ht="13.8" x14ac:dyDescent="0.3">
      <c r="N678" s="15"/>
    </row>
    <row r="679" spans="14:14" ht="13.8" x14ac:dyDescent="0.3">
      <c r="N679" s="15"/>
    </row>
    <row r="680" spans="14:14" ht="13.8" x14ac:dyDescent="0.3">
      <c r="N680" s="15"/>
    </row>
    <row r="681" spans="14:14" ht="13.8" x14ac:dyDescent="0.3">
      <c r="N681" s="15"/>
    </row>
    <row r="682" spans="14:14" ht="13.8" x14ac:dyDescent="0.3">
      <c r="N682" s="15"/>
    </row>
    <row r="683" spans="14:14" ht="13.8" x14ac:dyDescent="0.3">
      <c r="N683" s="15"/>
    </row>
    <row r="684" spans="14:14" ht="13.8" x14ac:dyDescent="0.3">
      <c r="N684" s="15"/>
    </row>
    <row r="685" spans="14:14" ht="13.8" x14ac:dyDescent="0.3">
      <c r="N685" s="15"/>
    </row>
    <row r="686" spans="14:14" ht="13.8" x14ac:dyDescent="0.3">
      <c r="N686" s="15"/>
    </row>
    <row r="687" spans="14:14" ht="13.8" x14ac:dyDescent="0.3">
      <c r="N687" s="15"/>
    </row>
    <row r="688" spans="14:14" ht="13.8" x14ac:dyDescent="0.3">
      <c r="N688" s="15"/>
    </row>
    <row r="689" spans="14:14" ht="13.8" x14ac:dyDescent="0.3">
      <c r="N689" s="15"/>
    </row>
    <row r="690" spans="14:14" ht="13.8" x14ac:dyDescent="0.3">
      <c r="N690" s="15"/>
    </row>
    <row r="691" spans="14:14" ht="13.8" x14ac:dyDescent="0.3">
      <c r="N691" s="15"/>
    </row>
    <row r="692" spans="14:14" ht="13.8" x14ac:dyDescent="0.3">
      <c r="N692" s="15"/>
    </row>
    <row r="693" spans="14:14" ht="13.8" x14ac:dyDescent="0.3">
      <c r="N693" s="15"/>
    </row>
    <row r="694" spans="14:14" ht="13.8" x14ac:dyDescent="0.3">
      <c r="N694" s="15"/>
    </row>
    <row r="695" spans="14:14" ht="13.8" x14ac:dyDescent="0.3">
      <c r="N695" s="15"/>
    </row>
    <row r="696" spans="14:14" ht="13.8" x14ac:dyDescent="0.3">
      <c r="N696" s="15"/>
    </row>
    <row r="697" spans="14:14" ht="13.8" x14ac:dyDescent="0.3">
      <c r="N697" s="15"/>
    </row>
    <row r="698" spans="14:14" ht="13.8" x14ac:dyDescent="0.3">
      <c r="N698" s="15"/>
    </row>
    <row r="699" spans="14:14" ht="13.8" x14ac:dyDescent="0.3">
      <c r="N699" s="15"/>
    </row>
    <row r="700" spans="14:14" ht="13.8" x14ac:dyDescent="0.3">
      <c r="N700" s="15"/>
    </row>
    <row r="701" spans="14:14" ht="13.8" x14ac:dyDescent="0.3">
      <c r="N701" s="15"/>
    </row>
    <row r="702" spans="14:14" ht="13.8" x14ac:dyDescent="0.3">
      <c r="N702" s="15"/>
    </row>
    <row r="703" spans="14:14" ht="13.8" x14ac:dyDescent="0.3">
      <c r="N703" s="15"/>
    </row>
    <row r="704" spans="14:14" ht="13.8" x14ac:dyDescent="0.3">
      <c r="N704" s="15"/>
    </row>
    <row r="705" spans="14:14" ht="13.8" x14ac:dyDescent="0.3">
      <c r="N705" s="15"/>
    </row>
    <row r="706" spans="14:14" ht="13.8" x14ac:dyDescent="0.3">
      <c r="N706" s="15"/>
    </row>
    <row r="707" spans="14:14" ht="13.8" x14ac:dyDescent="0.3">
      <c r="N707" s="15"/>
    </row>
    <row r="708" spans="14:14" ht="13.8" x14ac:dyDescent="0.3">
      <c r="N708" s="15"/>
    </row>
    <row r="709" spans="14:14" ht="13.8" x14ac:dyDescent="0.3">
      <c r="N709" s="15"/>
    </row>
    <row r="710" spans="14:14" ht="13.8" x14ac:dyDescent="0.3">
      <c r="N710" s="15"/>
    </row>
    <row r="711" spans="14:14" ht="13.8" x14ac:dyDescent="0.3">
      <c r="N711" s="15"/>
    </row>
    <row r="712" spans="14:14" ht="13.8" x14ac:dyDescent="0.3">
      <c r="N712" s="15"/>
    </row>
    <row r="713" spans="14:14" ht="13.8" x14ac:dyDescent="0.3">
      <c r="N713" s="15"/>
    </row>
    <row r="714" spans="14:14" ht="13.8" x14ac:dyDescent="0.3">
      <c r="N714" s="15"/>
    </row>
    <row r="715" spans="14:14" ht="13.8" x14ac:dyDescent="0.3">
      <c r="N715" s="15"/>
    </row>
    <row r="716" spans="14:14" ht="13.8" x14ac:dyDescent="0.3">
      <c r="N716" s="15"/>
    </row>
    <row r="717" spans="14:14" ht="13.8" x14ac:dyDescent="0.3">
      <c r="N717" s="15"/>
    </row>
    <row r="718" spans="14:14" ht="13.8" x14ac:dyDescent="0.3">
      <c r="N718" s="15"/>
    </row>
    <row r="719" spans="14:14" ht="13.8" x14ac:dyDescent="0.3">
      <c r="N719" s="15"/>
    </row>
    <row r="720" spans="14:14" ht="13.8" x14ac:dyDescent="0.3">
      <c r="N720" s="15"/>
    </row>
    <row r="721" spans="14:14" ht="13.8" x14ac:dyDescent="0.3">
      <c r="N721" s="15"/>
    </row>
    <row r="722" spans="14:14" ht="13.8" x14ac:dyDescent="0.3">
      <c r="N722" s="15"/>
    </row>
    <row r="723" spans="14:14" ht="13.8" x14ac:dyDescent="0.3">
      <c r="N723" s="15"/>
    </row>
    <row r="724" spans="14:14" ht="13.8" x14ac:dyDescent="0.3">
      <c r="N724" s="15"/>
    </row>
    <row r="725" spans="14:14" ht="13.8" x14ac:dyDescent="0.3">
      <c r="N725" s="15"/>
    </row>
    <row r="726" spans="14:14" ht="13.8" x14ac:dyDescent="0.3">
      <c r="N726" s="15"/>
    </row>
    <row r="727" spans="14:14" ht="13.8" x14ac:dyDescent="0.3">
      <c r="N727" s="15"/>
    </row>
    <row r="728" spans="14:14" ht="13.8" x14ac:dyDescent="0.3">
      <c r="N728" s="15"/>
    </row>
    <row r="729" spans="14:14" ht="13.8" x14ac:dyDescent="0.3">
      <c r="N729" s="15"/>
    </row>
    <row r="730" spans="14:14" ht="13.8" x14ac:dyDescent="0.3">
      <c r="N730" s="15"/>
    </row>
    <row r="731" spans="14:14" ht="13.8" x14ac:dyDescent="0.3">
      <c r="N731" s="15"/>
    </row>
    <row r="732" spans="14:14" ht="13.8" x14ac:dyDescent="0.3">
      <c r="N732" s="15"/>
    </row>
    <row r="733" spans="14:14" ht="13.8" x14ac:dyDescent="0.3">
      <c r="N733" s="15"/>
    </row>
    <row r="734" spans="14:14" ht="13.8" x14ac:dyDescent="0.3">
      <c r="N734" s="15"/>
    </row>
    <row r="735" spans="14:14" ht="13.8" x14ac:dyDescent="0.3">
      <c r="N735" s="15"/>
    </row>
    <row r="736" spans="14:14" ht="13.8" x14ac:dyDescent="0.3">
      <c r="N736" s="15"/>
    </row>
    <row r="737" spans="14:14" ht="13.8" x14ac:dyDescent="0.3">
      <c r="N737" s="15"/>
    </row>
    <row r="738" spans="14:14" ht="13.8" x14ac:dyDescent="0.3">
      <c r="N738" s="15"/>
    </row>
    <row r="739" spans="14:14" ht="13.8" x14ac:dyDescent="0.3">
      <c r="N739" s="15"/>
    </row>
    <row r="740" spans="14:14" ht="13.8" x14ac:dyDescent="0.3">
      <c r="N740" s="15"/>
    </row>
    <row r="741" spans="14:14" ht="13.8" x14ac:dyDescent="0.3">
      <c r="N741" s="15"/>
    </row>
    <row r="742" spans="14:14" ht="13.8" x14ac:dyDescent="0.3">
      <c r="N742" s="15"/>
    </row>
    <row r="743" spans="14:14" ht="13.8" x14ac:dyDescent="0.3">
      <c r="N743" s="15"/>
    </row>
    <row r="744" spans="14:14" ht="13.8" x14ac:dyDescent="0.3">
      <c r="N744" s="15"/>
    </row>
    <row r="745" spans="14:14" ht="13.8" x14ac:dyDescent="0.3">
      <c r="N745" s="15"/>
    </row>
    <row r="746" spans="14:14" ht="13.8" x14ac:dyDescent="0.3">
      <c r="N746" s="15"/>
    </row>
    <row r="747" spans="14:14" ht="13.8" x14ac:dyDescent="0.3">
      <c r="N747" s="15"/>
    </row>
    <row r="748" spans="14:14" ht="13.8" x14ac:dyDescent="0.3">
      <c r="N748" s="15"/>
    </row>
    <row r="749" spans="14:14" ht="13.8" x14ac:dyDescent="0.3">
      <c r="N749" s="15"/>
    </row>
    <row r="750" spans="14:14" ht="13.8" x14ac:dyDescent="0.3">
      <c r="N750" s="15"/>
    </row>
    <row r="751" spans="14:14" ht="13.8" x14ac:dyDescent="0.3">
      <c r="N751" s="15"/>
    </row>
    <row r="752" spans="14:14" ht="13.8" x14ac:dyDescent="0.3">
      <c r="N752" s="15"/>
    </row>
    <row r="753" spans="14:14" ht="13.8" x14ac:dyDescent="0.3">
      <c r="N753" s="15"/>
    </row>
    <row r="754" spans="14:14" ht="13.8" x14ac:dyDescent="0.3">
      <c r="N754" s="15"/>
    </row>
    <row r="755" spans="14:14" ht="13.8" x14ac:dyDescent="0.3">
      <c r="N755" s="15"/>
    </row>
    <row r="756" spans="14:14" ht="13.8" x14ac:dyDescent="0.3">
      <c r="N756" s="15"/>
    </row>
    <row r="757" spans="14:14" ht="13.8" x14ac:dyDescent="0.3">
      <c r="N757" s="15"/>
    </row>
    <row r="758" spans="14:14" ht="13.8" x14ac:dyDescent="0.3">
      <c r="N758" s="15"/>
    </row>
    <row r="759" spans="14:14" ht="13.8" x14ac:dyDescent="0.3">
      <c r="N759" s="15"/>
    </row>
    <row r="760" spans="14:14" ht="13.8" x14ac:dyDescent="0.3">
      <c r="N760" s="15"/>
    </row>
    <row r="761" spans="14:14" ht="13.8" x14ac:dyDescent="0.3">
      <c r="N761" s="15"/>
    </row>
    <row r="762" spans="14:14" ht="13.8" x14ac:dyDescent="0.3">
      <c r="N762" s="15"/>
    </row>
    <row r="763" spans="14:14" ht="13.8" x14ac:dyDescent="0.3">
      <c r="N763" s="15"/>
    </row>
    <row r="764" spans="14:14" ht="13.8" x14ac:dyDescent="0.3">
      <c r="N764" s="15"/>
    </row>
    <row r="765" spans="14:14" ht="13.8" x14ac:dyDescent="0.3">
      <c r="N765" s="15"/>
    </row>
    <row r="766" spans="14:14" ht="13.8" x14ac:dyDescent="0.3">
      <c r="N766" s="15"/>
    </row>
    <row r="767" spans="14:14" ht="13.8" x14ac:dyDescent="0.3">
      <c r="N767" s="15"/>
    </row>
    <row r="768" spans="14:14" ht="13.8" x14ac:dyDescent="0.3">
      <c r="N768" s="15"/>
    </row>
    <row r="769" spans="14:14" ht="13.8" x14ac:dyDescent="0.3">
      <c r="N769" s="15"/>
    </row>
    <row r="770" spans="14:14" ht="13.8" x14ac:dyDescent="0.3">
      <c r="N770" s="15"/>
    </row>
    <row r="771" spans="14:14" ht="13.8" x14ac:dyDescent="0.3">
      <c r="N771" s="15"/>
    </row>
    <row r="772" spans="14:14" ht="13.8" x14ac:dyDescent="0.3">
      <c r="N772" s="15"/>
    </row>
    <row r="773" spans="14:14" ht="13.8" x14ac:dyDescent="0.3">
      <c r="N773" s="15"/>
    </row>
    <row r="774" spans="14:14" ht="13.8" x14ac:dyDescent="0.3">
      <c r="N774" s="15"/>
    </row>
    <row r="775" spans="14:14" ht="13.8" x14ac:dyDescent="0.3">
      <c r="N775" s="15"/>
    </row>
    <row r="776" spans="14:14" ht="13.8" x14ac:dyDescent="0.3">
      <c r="N776" s="15"/>
    </row>
    <row r="777" spans="14:14" ht="13.8" x14ac:dyDescent="0.3">
      <c r="N777" s="15"/>
    </row>
    <row r="778" spans="14:14" ht="13.8" x14ac:dyDescent="0.3">
      <c r="N778" s="15"/>
    </row>
    <row r="779" spans="14:14" ht="13.8" x14ac:dyDescent="0.3">
      <c r="N779" s="15"/>
    </row>
    <row r="780" spans="14:14" ht="13.8" x14ac:dyDescent="0.3">
      <c r="N780" s="15"/>
    </row>
    <row r="781" spans="14:14" ht="13.8" x14ac:dyDescent="0.3">
      <c r="N781" s="15"/>
    </row>
    <row r="782" spans="14:14" ht="13.8" x14ac:dyDescent="0.3">
      <c r="N782" s="15"/>
    </row>
    <row r="783" spans="14:14" ht="13.8" x14ac:dyDescent="0.3">
      <c r="N783" s="15"/>
    </row>
    <row r="784" spans="14:14" ht="13.8" x14ac:dyDescent="0.3">
      <c r="N784" s="15"/>
    </row>
    <row r="785" spans="14:14" ht="13.8" x14ac:dyDescent="0.3">
      <c r="N785" s="15"/>
    </row>
    <row r="786" spans="14:14" ht="13.8" x14ac:dyDescent="0.3">
      <c r="N786" s="15"/>
    </row>
    <row r="787" spans="14:14" ht="13.8" x14ac:dyDescent="0.3">
      <c r="N787" s="15"/>
    </row>
    <row r="788" spans="14:14" ht="13.8" x14ac:dyDescent="0.3">
      <c r="N788" s="15"/>
    </row>
    <row r="789" spans="14:14" ht="13.8" x14ac:dyDescent="0.3">
      <c r="N789" s="15"/>
    </row>
    <row r="790" spans="14:14" ht="13.8" x14ac:dyDescent="0.3">
      <c r="N790" s="15"/>
    </row>
    <row r="791" spans="14:14" ht="13.8" x14ac:dyDescent="0.3">
      <c r="N791" s="15"/>
    </row>
    <row r="792" spans="14:14" ht="13.8" x14ac:dyDescent="0.3">
      <c r="N792" s="15"/>
    </row>
    <row r="793" spans="14:14" ht="13.8" x14ac:dyDescent="0.3">
      <c r="N793" s="15"/>
    </row>
    <row r="794" spans="14:14" ht="13.8" x14ac:dyDescent="0.3">
      <c r="N794" s="15"/>
    </row>
    <row r="795" spans="14:14" ht="13.8" x14ac:dyDescent="0.3">
      <c r="N795" s="15"/>
    </row>
    <row r="796" spans="14:14" ht="13.8" x14ac:dyDescent="0.3">
      <c r="N796" s="15"/>
    </row>
    <row r="797" spans="14:14" ht="13.8" x14ac:dyDescent="0.3">
      <c r="N797" s="15"/>
    </row>
    <row r="798" spans="14:14" ht="13.8" x14ac:dyDescent="0.3">
      <c r="N798" s="15"/>
    </row>
    <row r="799" spans="14:14" ht="13.8" x14ac:dyDescent="0.3">
      <c r="N799" s="15"/>
    </row>
    <row r="800" spans="14:14" ht="13.8" x14ac:dyDescent="0.3">
      <c r="N800" s="15"/>
    </row>
    <row r="801" spans="14:14" ht="13.8" x14ac:dyDescent="0.3">
      <c r="N801" s="15"/>
    </row>
    <row r="802" spans="14:14" ht="13.8" x14ac:dyDescent="0.3">
      <c r="N802" s="15"/>
    </row>
    <row r="803" spans="14:14" ht="13.8" x14ac:dyDescent="0.3">
      <c r="N803" s="15"/>
    </row>
    <row r="804" spans="14:14" ht="13.8" x14ac:dyDescent="0.3">
      <c r="N804" s="15"/>
    </row>
    <row r="805" spans="14:14" ht="13.8" x14ac:dyDescent="0.3">
      <c r="N805" s="15"/>
    </row>
    <row r="806" spans="14:14" ht="13.8" x14ac:dyDescent="0.3">
      <c r="N806" s="15"/>
    </row>
    <row r="807" spans="14:14" ht="13.8" x14ac:dyDescent="0.3">
      <c r="N807" s="15"/>
    </row>
    <row r="808" spans="14:14" ht="13.8" x14ac:dyDescent="0.3">
      <c r="N808" s="15"/>
    </row>
    <row r="809" spans="14:14" ht="13.8" x14ac:dyDescent="0.3">
      <c r="N809" s="15"/>
    </row>
    <row r="810" spans="14:14" ht="13.8" x14ac:dyDescent="0.3">
      <c r="N810" s="15"/>
    </row>
    <row r="811" spans="14:14" ht="13.8" x14ac:dyDescent="0.3">
      <c r="N811" s="15"/>
    </row>
    <row r="812" spans="14:14" ht="13.8" x14ac:dyDescent="0.3">
      <c r="N812" s="15"/>
    </row>
    <row r="813" spans="14:14" ht="13.8" x14ac:dyDescent="0.3">
      <c r="N813" s="15"/>
    </row>
    <row r="814" spans="14:14" ht="13.8" x14ac:dyDescent="0.3">
      <c r="N814" s="15"/>
    </row>
    <row r="815" spans="14:14" ht="13.8" x14ac:dyDescent="0.3">
      <c r="N815" s="15"/>
    </row>
    <row r="816" spans="14:14" ht="13.8" x14ac:dyDescent="0.3">
      <c r="N816" s="15"/>
    </row>
    <row r="817" spans="14:14" ht="13.8" x14ac:dyDescent="0.3">
      <c r="N817" s="15"/>
    </row>
    <row r="818" spans="14:14" ht="13.8" x14ac:dyDescent="0.3">
      <c r="N818" s="15"/>
    </row>
    <row r="819" spans="14:14" ht="13.8" x14ac:dyDescent="0.3">
      <c r="N819" s="15"/>
    </row>
    <row r="820" spans="14:14" ht="13.8" x14ac:dyDescent="0.3">
      <c r="N820" s="15"/>
    </row>
    <row r="821" spans="14:14" ht="13.8" x14ac:dyDescent="0.3">
      <c r="N821" s="15"/>
    </row>
    <row r="822" spans="14:14" ht="13.8" x14ac:dyDescent="0.3">
      <c r="N822" s="15"/>
    </row>
    <row r="823" spans="14:14" ht="13.8" x14ac:dyDescent="0.3">
      <c r="N823" s="15"/>
    </row>
    <row r="824" spans="14:14" ht="13.8" x14ac:dyDescent="0.3">
      <c r="N824" s="15"/>
    </row>
    <row r="825" spans="14:14" ht="13.8" x14ac:dyDescent="0.3">
      <c r="N825" s="15"/>
    </row>
    <row r="826" spans="14:14" ht="13.8" x14ac:dyDescent="0.3">
      <c r="N826" s="15"/>
    </row>
    <row r="827" spans="14:14" ht="13.8" x14ac:dyDescent="0.3">
      <c r="N827" s="15"/>
    </row>
    <row r="828" spans="14:14" ht="13.8" x14ac:dyDescent="0.3">
      <c r="N828" s="15"/>
    </row>
    <row r="829" spans="14:14" ht="13.8" x14ac:dyDescent="0.3">
      <c r="N829" s="15"/>
    </row>
    <row r="830" spans="14:14" ht="13.8" x14ac:dyDescent="0.3">
      <c r="N830" s="15"/>
    </row>
    <row r="831" spans="14:14" ht="13.8" x14ac:dyDescent="0.3">
      <c r="N831" s="15"/>
    </row>
    <row r="832" spans="14:14" ht="13.8" x14ac:dyDescent="0.3">
      <c r="N832" s="15"/>
    </row>
    <row r="833" spans="14:14" ht="13.8" x14ac:dyDescent="0.3">
      <c r="N833" s="15"/>
    </row>
    <row r="834" spans="14:14" ht="13.8" x14ac:dyDescent="0.3">
      <c r="N834" s="15"/>
    </row>
    <row r="835" spans="14:14" ht="13.8" x14ac:dyDescent="0.3">
      <c r="N835" s="15"/>
    </row>
    <row r="836" spans="14:14" ht="13.8" x14ac:dyDescent="0.3">
      <c r="N836" s="15"/>
    </row>
    <row r="837" spans="14:14" ht="13.8" x14ac:dyDescent="0.3">
      <c r="N837" s="15"/>
    </row>
    <row r="838" spans="14:14" ht="13.8" x14ac:dyDescent="0.3">
      <c r="N838" s="15"/>
    </row>
    <row r="839" spans="14:14" ht="13.8" x14ac:dyDescent="0.3">
      <c r="N839" s="15"/>
    </row>
    <row r="840" spans="14:14" ht="13.8" x14ac:dyDescent="0.3">
      <c r="N840" s="15"/>
    </row>
    <row r="841" spans="14:14" ht="13.8" x14ac:dyDescent="0.3">
      <c r="N841" s="15"/>
    </row>
    <row r="842" spans="14:14" ht="13.8" x14ac:dyDescent="0.3">
      <c r="N842" s="15"/>
    </row>
    <row r="843" spans="14:14" ht="13.8" x14ac:dyDescent="0.3">
      <c r="N843" s="15"/>
    </row>
    <row r="844" spans="14:14" ht="13.8" x14ac:dyDescent="0.3">
      <c r="N844" s="15"/>
    </row>
    <row r="845" spans="14:14" ht="13.8" x14ac:dyDescent="0.3">
      <c r="N845" s="15"/>
    </row>
    <row r="846" spans="14:14" ht="13.8" x14ac:dyDescent="0.3">
      <c r="N846" s="15"/>
    </row>
    <row r="847" spans="14:14" ht="13.8" x14ac:dyDescent="0.3">
      <c r="N847" s="15"/>
    </row>
    <row r="848" spans="14:14" ht="13.8" x14ac:dyDescent="0.3">
      <c r="N848" s="15"/>
    </row>
    <row r="849" spans="14:14" ht="13.8" x14ac:dyDescent="0.3">
      <c r="N849" s="15"/>
    </row>
    <row r="850" spans="14:14" ht="13.8" x14ac:dyDescent="0.3">
      <c r="N850" s="15"/>
    </row>
    <row r="851" spans="14:14" ht="13.8" x14ac:dyDescent="0.3">
      <c r="N851" s="15"/>
    </row>
    <row r="852" spans="14:14" ht="13.8" x14ac:dyDescent="0.3">
      <c r="N852" s="15"/>
    </row>
    <row r="853" spans="14:14" ht="13.8" x14ac:dyDescent="0.3">
      <c r="N853" s="15"/>
    </row>
    <row r="854" spans="14:14" ht="13.8" x14ac:dyDescent="0.3">
      <c r="N854" s="15"/>
    </row>
    <row r="855" spans="14:14" ht="13.8" x14ac:dyDescent="0.3">
      <c r="N855" s="15"/>
    </row>
    <row r="856" spans="14:14" ht="13.8" x14ac:dyDescent="0.3">
      <c r="N856" s="15"/>
    </row>
    <row r="857" spans="14:14" ht="13.8" x14ac:dyDescent="0.3">
      <c r="N857" s="15"/>
    </row>
    <row r="858" spans="14:14" ht="13.8" x14ac:dyDescent="0.3">
      <c r="N858" s="15"/>
    </row>
    <row r="859" spans="14:14" ht="13.8" x14ac:dyDescent="0.3">
      <c r="N859" s="15"/>
    </row>
    <row r="860" spans="14:14" ht="13.8" x14ac:dyDescent="0.3">
      <c r="N860" s="15"/>
    </row>
    <row r="861" spans="14:14" ht="13.8" x14ac:dyDescent="0.3">
      <c r="N861" s="15"/>
    </row>
    <row r="862" spans="14:14" ht="13.8" x14ac:dyDescent="0.3">
      <c r="N862" s="15"/>
    </row>
    <row r="863" spans="14:14" ht="13.8" x14ac:dyDescent="0.3">
      <c r="N863" s="15"/>
    </row>
    <row r="864" spans="14:14" ht="13.8" x14ac:dyDescent="0.3">
      <c r="N864" s="15"/>
    </row>
    <row r="865" spans="14:14" ht="13.8" x14ac:dyDescent="0.3">
      <c r="N865" s="15"/>
    </row>
    <row r="866" spans="14:14" ht="13.8" x14ac:dyDescent="0.3">
      <c r="N866" s="15"/>
    </row>
    <row r="867" spans="14:14" ht="13.8" x14ac:dyDescent="0.3">
      <c r="N867" s="15"/>
    </row>
    <row r="868" spans="14:14" ht="13.8" x14ac:dyDescent="0.3">
      <c r="N868" s="15"/>
    </row>
    <row r="869" spans="14:14" ht="13.8" x14ac:dyDescent="0.3">
      <c r="N869" s="15"/>
    </row>
    <row r="870" spans="14:14" ht="13.8" x14ac:dyDescent="0.3">
      <c r="N870" s="15"/>
    </row>
    <row r="871" spans="14:14" ht="13.8" x14ac:dyDescent="0.3">
      <c r="N871" s="15"/>
    </row>
    <row r="872" spans="14:14" ht="13.8" x14ac:dyDescent="0.3">
      <c r="N872" s="15"/>
    </row>
    <row r="873" spans="14:14" ht="13.8" x14ac:dyDescent="0.3">
      <c r="N873" s="15"/>
    </row>
    <row r="874" spans="14:14" ht="13.8" x14ac:dyDescent="0.3">
      <c r="N874" s="15"/>
    </row>
    <row r="875" spans="14:14" ht="13.8" x14ac:dyDescent="0.3">
      <c r="N875" s="15"/>
    </row>
    <row r="876" spans="14:14" ht="13.8" x14ac:dyDescent="0.3">
      <c r="N876" s="15"/>
    </row>
    <row r="877" spans="14:14" ht="13.8" x14ac:dyDescent="0.3">
      <c r="N877" s="15"/>
    </row>
    <row r="878" spans="14:14" ht="13.8" x14ac:dyDescent="0.3">
      <c r="N878" s="15"/>
    </row>
    <row r="879" spans="14:14" ht="13.8" x14ac:dyDescent="0.3">
      <c r="N879" s="15"/>
    </row>
    <row r="880" spans="14:14" ht="13.8" x14ac:dyDescent="0.3">
      <c r="N880" s="15"/>
    </row>
    <row r="881" spans="14:14" ht="13.8" x14ac:dyDescent="0.3">
      <c r="N881" s="15"/>
    </row>
    <row r="882" spans="14:14" ht="13.8" x14ac:dyDescent="0.3">
      <c r="N882" s="15"/>
    </row>
    <row r="883" spans="14:14" ht="13.8" x14ac:dyDescent="0.3">
      <c r="N883" s="15"/>
    </row>
    <row r="884" spans="14:14" ht="13.8" x14ac:dyDescent="0.3">
      <c r="N884" s="15"/>
    </row>
    <row r="885" spans="14:14" ht="13.8" x14ac:dyDescent="0.3">
      <c r="N885" s="15"/>
    </row>
    <row r="886" spans="14:14" ht="13.8" x14ac:dyDescent="0.3">
      <c r="N886" s="15"/>
    </row>
    <row r="887" spans="14:14" ht="13.8" x14ac:dyDescent="0.3">
      <c r="N887" s="15"/>
    </row>
    <row r="888" spans="14:14" ht="13.8" x14ac:dyDescent="0.3">
      <c r="N888" s="15"/>
    </row>
    <row r="889" spans="14:14" ht="13.8" x14ac:dyDescent="0.3">
      <c r="N889" s="15"/>
    </row>
  </sheetData>
  <mergeCells count="18">
    <mergeCell ref="F5:H5"/>
    <mergeCell ref="A34:D34"/>
    <mergeCell ref="A36:H36"/>
    <mergeCell ref="A37:H37"/>
    <mergeCell ref="A38:H38"/>
    <mergeCell ref="A5:E5"/>
    <mergeCell ref="A6:H6"/>
    <mergeCell ref="A7:H7"/>
    <mergeCell ref="A8:H8"/>
    <mergeCell ref="A21:D21"/>
    <mergeCell ref="A22:H22"/>
    <mergeCell ref="A33:D33"/>
    <mergeCell ref="A1:H1"/>
    <mergeCell ref="A2:H2"/>
    <mergeCell ref="A3:E3"/>
    <mergeCell ref="F3:H3"/>
    <mergeCell ref="A4:E4"/>
    <mergeCell ref="F4:H4"/>
  </mergeCells>
  <printOptions horizontalCentered="1"/>
  <pageMargins left="0.25" right="0.25" top="0.75" bottom="0.75" header="0" footer="0"/>
  <pageSetup paperSize="9" fitToHeight="0" pageOrder="overThenDown"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Y823"/>
  <sheetViews>
    <sheetView workbookViewId="0"/>
  </sheetViews>
  <sheetFormatPr defaultColWidth="12.5546875" defaultRowHeight="15.75" customHeight="1" x14ac:dyDescent="0.25"/>
  <cols>
    <col min="1" max="1" width="5.5546875" customWidth="1"/>
    <col min="2" max="2" width="51" customWidth="1"/>
    <col min="3" max="3" width="7.5546875" customWidth="1"/>
    <col min="4" max="4" width="7.109375" customWidth="1"/>
    <col min="5" max="5" width="16.44140625" customWidth="1"/>
    <col min="6" max="6" width="13" customWidth="1"/>
    <col min="7" max="7" width="15.88671875" customWidth="1"/>
    <col min="8" max="8" width="7.88671875" customWidth="1"/>
    <col min="9" max="10" width="12.33203125" customWidth="1"/>
    <col min="11" max="11" width="11.109375" customWidth="1"/>
    <col min="12" max="12" width="12.33203125" customWidth="1"/>
    <col min="13" max="13" width="12.44140625" customWidth="1"/>
    <col min="14" max="15" width="11" customWidth="1"/>
    <col min="16" max="16" width="16.6640625" customWidth="1"/>
    <col min="17" max="25" width="11" customWidth="1"/>
  </cols>
  <sheetData>
    <row r="1" spans="1:25" ht="133.5" customHeight="1" x14ac:dyDescent="0.3">
      <c r="A1" s="94"/>
      <c r="B1" s="95"/>
      <c r="C1" s="95"/>
      <c r="D1" s="95"/>
      <c r="E1" s="95"/>
      <c r="F1" s="95"/>
      <c r="G1" s="95"/>
      <c r="M1" s="15"/>
    </row>
    <row r="2" spans="1:25" ht="65.25" customHeight="1" x14ac:dyDescent="0.25">
      <c r="A2" s="96" t="s">
        <v>98</v>
      </c>
      <c r="B2" s="95"/>
      <c r="C2" s="95"/>
      <c r="D2" s="95"/>
      <c r="E2" s="95"/>
      <c r="F2" s="95"/>
      <c r="G2" s="95"/>
      <c r="H2" s="1"/>
      <c r="I2" s="1"/>
      <c r="J2" s="1"/>
      <c r="K2" s="1"/>
      <c r="L2" s="1"/>
      <c r="M2" s="1"/>
      <c r="N2" s="1"/>
      <c r="O2" s="1"/>
      <c r="P2" s="1"/>
    </row>
    <row r="3" spans="1:25" ht="13.8" x14ac:dyDescent="0.3">
      <c r="A3" s="97" t="s">
        <v>42</v>
      </c>
      <c r="B3" s="95"/>
      <c r="C3" s="95"/>
      <c r="D3" s="95"/>
      <c r="E3" s="97" t="s">
        <v>1</v>
      </c>
      <c r="F3" s="95"/>
      <c r="G3" s="95"/>
      <c r="H3" s="3"/>
      <c r="I3" s="3"/>
      <c r="J3" s="3"/>
      <c r="K3" s="3"/>
      <c r="L3" s="3"/>
      <c r="M3" s="3"/>
      <c r="N3" s="3"/>
      <c r="O3" s="3"/>
      <c r="P3" s="3"/>
      <c r="Q3" s="4"/>
      <c r="R3" s="4"/>
      <c r="S3" s="4"/>
      <c r="T3" s="4"/>
      <c r="U3" s="4"/>
      <c r="V3" s="4"/>
      <c r="W3" s="4"/>
      <c r="X3" s="4"/>
      <c r="Y3" s="4"/>
    </row>
    <row r="4" spans="1:25" ht="33.75" customHeight="1" x14ac:dyDescent="0.3">
      <c r="A4" s="97" t="s">
        <v>43</v>
      </c>
      <c r="B4" s="95"/>
      <c r="C4" s="95"/>
      <c r="D4" s="95"/>
      <c r="E4" s="97" t="s">
        <v>3</v>
      </c>
      <c r="F4" s="95"/>
      <c r="G4" s="95"/>
      <c r="H4" s="3"/>
      <c r="I4" s="3"/>
      <c r="J4" s="3"/>
      <c r="K4" s="3"/>
      <c r="L4" s="3"/>
      <c r="M4" s="3"/>
      <c r="N4" s="3"/>
      <c r="O4" s="3"/>
      <c r="P4" s="3"/>
      <c r="Q4" s="4"/>
      <c r="R4" s="4"/>
      <c r="S4" s="4"/>
      <c r="T4" s="4"/>
      <c r="U4" s="4"/>
      <c r="V4" s="4"/>
      <c r="W4" s="4"/>
      <c r="X4" s="4"/>
      <c r="Y4" s="4"/>
    </row>
    <row r="5" spans="1:25" ht="24.75" customHeight="1" x14ac:dyDescent="0.3">
      <c r="A5" s="97" t="s">
        <v>44</v>
      </c>
      <c r="B5" s="95"/>
      <c r="C5" s="95"/>
      <c r="D5" s="95"/>
      <c r="E5" s="97" t="s">
        <v>4</v>
      </c>
      <c r="F5" s="95"/>
      <c r="G5" s="95"/>
      <c r="H5" s="3"/>
      <c r="I5" s="3"/>
      <c r="J5" s="3"/>
      <c r="K5" s="3"/>
      <c r="L5" s="3"/>
      <c r="M5" s="3"/>
      <c r="N5" s="3"/>
      <c r="O5" s="3"/>
      <c r="P5" s="3"/>
      <c r="Q5" s="4"/>
      <c r="R5" s="4"/>
      <c r="S5" s="4"/>
      <c r="T5" s="4"/>
      <c r="U5" s="4"/>
      <c r="V5" s="4"/>
      <c r="W5" s="4"/>
      <c r="X5" s="4"/>
      <c r="Y5" s="4"/>
    </row>
    <row r="6" spans="1:25" ht="24.75" customHeight="1" x14ac:dyDescent="0.3">
      <c r="A6" s="100" t="s">
        <v>45</v>
      </c>
      <c r="B6" s="95"/>
      <c r="C6" s="95"/>
      <c r="D6" s="95"/>
      <c r="E6" s="95"/>
      <c r="F6" s="95"/>
      <c r="G6" s="95"/>
      <c r="H6" s="3"/>
      <c r="I6" s="3"/>
      <c r="J6" s="3"/>
      <c r="K6" s="3"/>
      <c r="L6" s="3"/>
      <c r="M6" s="3"/>
      <c r="N6" s="3"/>
      <c r="O6" s="3"/>
      <c r="P6" s="3"/>
      <c r="Q6" s="4"/>
      <c r="R6" s="4"/>
      <c r="S6" s="4"/>
      <c r="T6" s="4"/>
      <c r="U6" s="4"/>
      <c r="V6" s="4"/>
      <c r="W6" s="4"/>
      <c r="X6" s="4"/>
      <c r="Y6" s="4"/>
    </row>
    <row r="7" spans="1:25" ht="24.75" customHeight="1" x14ac:dyDescent="0.3">
      <c r="A7" s="97"/>
      <c r="B7" s="95"/>
      <c r="C7" s="95"/>
      <c r="D7" s="95"/>
      <c r="E7" s="95"/>
      <c r="F7" s="95"/>
      <c r="G7" s="95"/>
      <c r="H7" s="3"/>
      <c r="I7" s="3"/>
      <c r="J7" s="3"/>
      <c r="K7" s="3"/>
      <c r="L7" s="3"/>
      <c r="M7" s="3"/>
      <c r="Q7" s="4"/>
      <c r="R7" s="4"/>
      <c r="S7" s="4"/>
      <c r="T7" s="4"/>
      <c r="U7" s="4"/>
      <c r="V7" s="4"/>
      <c r="W7" s="4"/>
      <c r="X7" s="4"/>
      <c r="Y7" s="4"/>
    </row>
    <row r="8" spans="1:25" ht="24" customHeight="1" x14ac:dyDescent="0.3">
      <c r="A8" s="101"/>
      <c r="B8" s="102"/>
      <c r="C8" s="102"/>
      <c r="D8" s="102"/>
      <c r="E8" s="102"/>
      <c r="F8" s="102"/>
      <c r="G8" s="103"/>
      <c r="H8" s="10"/>
      <c r="I8" s="9"/>
      <c r="J8" s="9"/>
      <c r="K8" s="9"/>
      <c r="L8" s="9"/>
      <c r="M8" s="16"/>
      <c r="N8" s="17" t="s">
        <v>47</v>
      </c>
      <c r="O8" s="18">
        <v>0</v>
      </c>
      <c r="P8" s="3"/>
      <c r="Q8" s="10"/>
      <c r="R8" s="10"/>
      <c r="S8" s="10"/>
      <c r="T8" s="10"/>
      <c r="U8" s="10"/>
      <c r="V8" s="10"/>
      <c r="W8" s="10"/>
      <c r="X8" s="10"/>
      <c r="Y8" s="10"/>
    </row>
    <row r="9" spans="1:25" ht="36" customHeight="1" x14ac:dyDescent="0.3">
      <c r="A9" s="19" t="s">
        <v>5</v>
      </c>
      <c r="B9" s="19" t="s">
        <v>49</v>
      </c>
      <c r="C9" s="19" t="s">
        <v>50</v>
      </c>
      <c r="D9" s="19" t="s">
        <v>6</v>
      </c>
      <c r="E9" s="19" t="s">
        <v>7</v>
      </c>
      <c r="F9" s="19" t="s">
        <v>51</v>
      </c>
      <c r="G9" s="19" t="s">
        <v>52</v>
      </c>
      <c r="H9" s="20"/>
      <c r="I9" s="19" t="s">
        <v>53</v>
      </c>
      <c r="J9" s="19" t="s">
        <v>51</v>
      </c>
      <c r="K9" s="19" t="s">
        <v>54</v>
      </c>
      <c r="L9" s="19" t="s">
        <v>55</v>
      </c>
      <c r="M9" s="21"/>
      <c r="N9" s="17" t="s">
        <v>56</v>
      </c>
      <c r="O9" s="22">
        <f>F17*0.07</f>
        <v>545300</v>
      </c>
      <c r="P9" s="23"/>
      <c r="Q9" s="20"/>
      <c r="R9" s="20"/>
      <c r="S9" s="20"/>
      <c r="T9" s="20"/>
      <c r="U9" s="20"/>
      <c r="V9" s="20"/>
      <c r="W9" s="20"/>
      <c r="X9" s="20"/>
      <c r="Y9" s="20"/>
    </row>
    <row r="10" spans="1:25" ht="31.2" x14ac:dyDescent="0.3">
      <c r="A10" s="7">
        <v>1</v>
      </c>
      <c r="B10" s="25" t="s">
        <v>99</v>
      </c>
      <c r="C10" s="7" t="s">
        <v>9</v>
      </c>
      <c r="D10" s="13">
        <v>1</v>
      </c>
      <c r="E10" s="13">
        <v>1450000</v>
      </c>
      <c r="F10" s="13">
        <f t="shared" ref="F10:F16" si="0">D10*E10</f>
        <v>1450000</v>
      </c>
      <c r="G10" s="26" t="s">
        <v>10</v>
      </c>
      <c r="H10" s="10"/>
      <c r="I10" s="9">
        <v>1250000</v>
      </c>
      <c r="J10" s="9">
        <f t="shared" ref="J10:J16" si="1">I10*D10</f>
        <v>1250000</v>
      </c>
      <c r="K10" s="9">
        <f t="shared" ref="K10:L10" si="2">E10-I10</f>
        <v>200000</v>
      </c>
      <c r="L10" s="9">
        <f t="shared" si="2"/>
        <v>200000</v>
      </c>
      <c r="M10" s="16">
        <f t="shared" ref="M10:M17" si="3">L10/F10</f>
        <v>0.13793103448275862</v>
      </c>
      <c r="N10" s="17" t="s">
        <v>58</v>
      </c>
      <c r="O10" s="22">
        <f t="shared" ref="O10:O11" si="4">SUM(O8:O9)</f>
        <v>545300</v>
      </c>
      <c r="P10" s="27">
        <f>O10/F17</f>
        <v>7.0000000000000007E-2</v>
      </c>
      <c r="Q10" s="10"/>
      <c r="R10" s="10"/>
      <c r="S10" s="10"/>
      <c r="T10" s="10"/>
      <c r="U10" s="10"/>
      <c r="V10" s="10"/>
      <c r="W10" s="10"/>
      <c r="X10" s="10"/>
      <c r="Y10" s="10"/>
    </row>
    <row r="11" spans="1:25" ht="27.6" x14ac:dyDescent="0.3">
      <c r="A11" s="7">
        <f t="shared" ref="A11:A16" si="5">A10+1</f>
        <v>2</v>
      </c>
      <c r="B11" s="25" t="s">
        <v>100</v>
      </c>
      <c r="C11" s="7" t="s">
        <v>9</v>
      </c>
      <c r="D11" s="13">
        <v>1</v>
      </c>
      <c r="E11" s="13">
        <v>1800000</v>
      </c>
      <c r="F11" s="13">
        <f t="shared" si="0"/>
        <v>1800000</v>
      </c>
      <c r="G11" s="26" t="s">
        <v>10</v>
      </c>
      <c r="H11" s="10"/>
      <c r="I11" s="9">
        <v>1520000</v>
      </c>
      <c r="J11" s="9">
        <f t="shared" si="1"/>
        <v>1520000</v>
      </c>
      <c r="K11" s="9">
        <f t="shared" ref="K11:L11" si="6">E11-I11</f>
        <v>280000</v>
      </c>
      <c r="L11" s="9">
        <f t="shared" si="6"/>
        <v>280000</v>
      </c>
      <c r="M11" s="16">
        <f t="shared" si="3"/>
        <v>0.15555555555555556</v>
      </c>
      <c r="N11" s="17" t="s">
        <v>58</v>
      </c>
      <c r="O11" s="22">
        <f t="shared" si="4"/>
        <v>1090600</v>
      </c>
      <c r="P11" s="27" t="e">
        <f>O11/#REF!</f>
        <v>#REF!</v>
      </c>
      <c r="Q11" s="10"/>
      <c r="R11" s="10"/>
      <c r="S11" s="10"/>
      <c r="T11" s="10"/>
      <c r="U11" s="10"/>
      <c r="V11" s="10"/>
      <c r="W11" s="10"/>
      <c r="X11" s="10"/>
      <c r="Y11" s="10"/>
    </row>
    <row r="12" spans="1:25" ht="31.2" x14ac:dyDescent="0.3">
      <c r="A12" s="7">
        <f t="shared" si="5"/>
        <v>3</v>
      </c>
      <c r="B12" s="25" t="s">
        <v>101</v>
      </c>
      <c r="C12" s="7" t="s">
        <v>9</v>
      </c>
      <c r="D12" s="13">
        <v>1</v>
      </c>
      <c r="E12" s="13">
        <v>950000</v>
      </c>
      <c r="F12" s="13">
        <f t="shared" si="0"/>
        <v>950000</v>
      </c>
      <c r="G12" s="26" t="s">
        <v>10</v>
      </c>
      <c r="H12" s="10"/>
      <c r="I12" s="9">
        <v>700000</v>
      </c>
      <c r="J12" s="9">
        <f t="shared" si="1"/>
        <v>700000</v>
      </c>
      <c r="K12" s="9">
        <f t="shared" ref="K12:L12" si="7">E12-I12</f>
        <v>250000</v>
      </c>
      <c r="L12" s="9">
        <f t="shared" si="7"/>
        <v>250000</v>
      </c>
      <c r="M12" s="16">
        <f t="shared" si="3"/>
        <v>0.26315789473684209</v>
      </c>
      <c r="N12" s="17" t="s">
        <v>62</v>
      </c>
      <c r="O12" s="22">
        <f>L17-O10</f>
        <v>1279700</v>
      </c>
      <c r="P12" s="27">
        <f>O12/F17</f>
        <v>0.16427471116816431</v>
      </c>
      <c r="Q12" s="10"/>
      <c r="R12" s="10"/>
      <c r="S12" s="10"/>
      <c r="T12" s="10"/>
      <c r="U12" s="10"/>
      <c r="V12" s="10"/>
      <c r="W12" s="10"/>
      <c r="X12" s="10"/>
      <c r="Y12" s="10"/>
    </row>
    <row r="13" spans="1:25" ht="31.2" x14ac:dyDescent="0.3">
      <c r="A13" s="7">
        <f t="shared" si="5"/>
        <v>4</v>
      </c>
      <c r="B13" s="25" t="s">
        <v>102</v>
      </c>
      <c r="C13" s="7" t="s">
        <v>9</v>
      </c>
      <c r="D13" s="13">
        <v>1</v>
      </c>
      <c r="E13" s="13">
        <v>550000</v>
      </c>
      <c r="F13" s="13">
        <f t="shared" si="0"/>
        <v>550000</v>
      </c>
      <c r="G13" s="26" t="s">
        <v>10</v>
      </c>
      <c r="H13" s="10"/>
      <c r="I13" s="9">
        <v>410000</v>
      </c>
      <c r="J13" s="9">
        <f t="shared" si="1"/>
        <v>410000</v>
      </c>
      <c r="K13" s="9">
        <f t="shared" ref="K13:L13" si="8">E13-I13</f>
        <v>140000</v>
      </c>
      <c r="L13" s="9">
        <f t="shared" si="8"/>
        <v>140000</v>
      </c>
      <c r="M13" s="16">
        <f t="shared" si="3"/>
        <v>0.25454545454545452</v>
      </c>
      <c r="N13" s="10"/>
      <c r="O13" s="10"/>
      <c r="P13" s="10"/>
      <c r="Q13" s="10"/>
      <c r="R13" s="10"/>
      <c r="S13" s="10"/>
      <c r="T13" s="10"/>
      <c r="U13" s="10"/>
      <c r="V13" s="10"/>
      <c r="W13" s="10"/>
      <c r="X13" s="10"/>
      <c r="Y13" s="10"/>
    </row>
    <row r="14" spans="1:25" ht="31.2" x14ac:dyDescent="0.3">
      <c r="A14" s="7">
        <f t="shared" si="5"/>
        <v>5</v>
      </c>
      <c r="B14" s="25" t="s">
        <v>103</v>
      </c>
      <c r="C14" s="7" t="s">
        <v>9</v>
      </c>
      <c r="D14" s="13">
        <v>1</v>
      </c>
      <c r="E14" s="13">
        <v>2050000</v>
      </c>
      <c r="F14" s="13">
        <f t="shared" si="0"/>
        <v>2050000</v>
      </c>
      <c r="G14" s="26" t="s">
        <v>104</v>
      </c>
      <c r="H14" s="10"/>
      <c r="I14" s="9">
        <v>1400000</v>
      </c>
      <c r="J14" s="9">
        <f t="shared" si="1"/>
        <v>1400000</v>
      </c>
      <c r="K14" s="9">
        <f t="shared" ref="K14:L14" si="9">E14-I14</f>
        <v>650000</v>
      </c>
      <c r="L14" s="9">
        <f t="shared" si="9"/>
        <v>650000</v>
      </c>
      <c r="M14" s="16">
        <f t="shared" si="3"/>
        <v>0.31707317073170732</v>
      </c>
      <c r="N14" s="10"/>
      <c r="O14" s="10"/>
      <c r="P14" s="10"/>
      <c r="Q14" s="10"/>
      <c r="R14" s="10"/>
      <c r="S14" s="10"/>
      <c r="T14" s="10"/>
      <c r="U14" s="10"/>
      <c r="V14" s="10"/>
      <c r="W14" s="10"/>
      <c r="X14" s="10"/>
      <c r="Y14" s="10"/>
    </row>
    <row r="15" spans="1:25" ht="31.2" x14ac:dyDescent="0.3">
      <c r="A15" s="7">
        <f t="shared" si="5"/>
        <v>6</v>
      </c>
      <c r="B15" s="25" t="s">
        <v>105</v>
      </c>
      <c r="C15" s="7" t="s">
        <v>9</v>
      </c>
      <c r="D15" s="13">
        <v>1</v>
      </c>
      <c r="E15" s="13">
        <v>600000</v>
      </c>
      <c r="F15" s="13">
        <f t="shared" si="0"/>
        <v>600000</v>
      </c>
      <c r="G15" s="26" t="s">
        <v>10</v>
      </c>
      <c r="H15" s="10"/>
      <c r="I15" s="9">
        <v>410000</v>
      </c>
      <c r="J15" s="9">
        <f t="shared" si="1"/>
        <v>410000</v>
      </c>
      <c r="K15" s="9">
        <f t="shared" ref="K15:L15" si="10">E15-I15</f>
        <v>190000</v>
      </c>
      <c r="L15" s="9">
        <f t="shared" si="10"/>
        <v>190000</v>
      </c>
      <c r="M15" s="16">
        <f t="shared" si="3"/>
        <v>0.31666666666666665</v>
      </c>
      <c r="N15" s="10"/>
      <c r="O15" s="10"/>
      <c r="P15" s="10"/>
      <c r="Q15" s="10"/>
      <c r="R15" s="10"/>
      <c r="S15" s="10"/>
      <c r="T15" s="10"/>
      <c r="U15" s="10"/>
      <c r="V15" s="10"/>
      <c r="W15" s="10"/>
      <c r="X15" s="10"/>
      <c r="Y15" s="10"/>
    </row>
    <row r="16" spans="1:25" ht="15.6" x14ac:dyDescent="0.3">
      <c r="A16" s="7">
        <f t="shared" si="5"/>
        <v>7</v>
      </c>
      <c r="B16" s="25" t="s">
        <v>106</v>
      </c>
      <c r="C16" s="7" t="s">
        <v>9</v>
      </c>
      <c r="D16" s="13">
        <v>1</v>
      </c>
      <c r="E16" s="13">
        <v>390000</v>
      </c>
      <c r="F16" s="13">
        <f t="shared" si="0"/>
        <v>390000</v>
      </c>
      <c r="G16" s="26" t="s">
        <v>20</v>
      </c>
      <c r="H16" s="10"/>
      <c r="I16" s="9">
        <v>275000</v>
      </c>
      <c r="J16" s="9">
        <f t="shared" si="1"/>
        <v>275000</v>
      </c>
      <c r="K16" s="9">
        <f t="shared" ref="K16:L16" si="11">E16-I16</f>
        <v>115000</v>
      </c>
      <c r="L16" s="9">
        <f t="shared" si="11"/>
        <v>115000</v>
      </c>
      <c r="M16" s="16">
        <f t="shared" si="3"/>
        <v>0.29487179487179488</v>
      </c>
      <c r="N16" s="10"/>
      <c r="O16" s="10"/>
      <c r="P16" s="10"/>
      <c r="Q16" s="10"/>
      <c r="R16" s="10"/>
      <c r="S16" s="10"/>
      <c r="T16" s="10"/>
      <c r="U16" s="10"/>
      <c r="V16" s="10"/>
      <c r="W16" s="10"/>
      <c r="X16" s="10"/>
      <c r="Y16" s="10"/>
    </row>
    <row r="17" spans="1:25" ht="24.75" customHeight="1" x14ac:dyDescent="0.3">
      <c r="A17" s="104" t="s">
        <v>27</v>
      </c>
      <c r="B17" s="102"/>
      <c r="C17" s="102"/>
      <c r="D17" s="103"/>
      <c r="E17" s="19"/>
      <c r="F17" s="28">
        <f>SUM(F10:F16)</f>
        <v>7790000</v>
      </c>
      <c r="G17" s="19"/>
      <c r="H17" s="20"/>
      <c r="I17" s="21">
        <f t="shared" ref="I17:L17" si="12">SUM(I10:I16)</f>
        <v>5965000</v>
      </c>
      <c r="J17" s="21">
        <f t="shared" si="12"/>
        <v>5965000</v>
      </c>
      <c r="K17" s="21">
        <f t="shared" si="12"/>
        <v>1825000</v>
      </c>
      <c r="L17" s="21">
        <f t="shared" si="12"/>
        <v>1825000</v>
      </c>
      <c r="M17" s="29">
        <f t="shared" si="3"/>
        <v>0.23427471116816431</v>
      </c>
      <c r="N17" s="20"/>
      <c r="O17" s="20"/>
      <c r="P17" s="20"/>
      <c r="Q17" s="20"/>
      <c r="R17" s="20"/>
      <c r="S17" s="20"/>
      <c r="T17" s="20"/>
      <c r="U17" s="20"/>
      <c r="V17" s="20"/>
      <c r="W17" s="20"/>
      <c r="X17" s="20"/>
      <c r="Y17" s="20"/>
    </row>
    <row r="18" spans="1:25" ht="16.8" x14ac:dyDescent="0.3">
      <c r="A18" s="1"/>
      <c r="B18" s="1"/>
      <c r="C18" s="1"/>
      <c r="D18" s="1"/>
      <c r="E18" s="1"/>
      <c r="F18" s="1"/>
      <c r="G18" s="1"/>
      <c r="H18" s="10"/>
      <c r="I18" s="9"/>
      <c r="J18" s="9"/>
      <c r="K18" s="9"/>
      <c r="L18" s="9"/>
      <c r="M18" s="16"/>
      <c r="N18" s="17"/>
      <c r="O18" s="18"/>
      <c r="P18" s="3"/>
      <c r="Q18" s="10"/>
      <c r="R18" s="10"/>
      <c r="S18" s="10"/>
      <c r="T18" s="10"/>
      <c r="U18" s="10"/>
      <c r="V18" s="10"/>
      <c r="W18" s="10"/>
      <c r="X18" s="10"/>
      <c r="Y18" s="10"/>
    </row>
    <row r="19" spans="1:25" ht="13.8" x14ac:dyDescent="0.25">
      <c r="A19" s="105"/>
      <c r="B19" s="95"/>
      <c r="C19" s="95"/>
      <c r="D19" s="95"/>
      <c r="E19" s="95"/>
      <c r="F19" s="95"/>
      <c r="G19" s="95"/>
      <c r="H19" s="1"/>
      <c r="I19" s="14"/>
      <c r="J19" s="14"/>
      <c r="K19" s="14"/>
      <c r="L19" s="14"/>
      <c r="M19" s="14"/>
      <c r="N19" s="1"/>
      <c r="O19" s="1"/>
      <c r="P19" s="1"/>
    </row>
    <row r="20" spans="1:25" ht="13.8" x14ac:dyDescent="0.25">
      <c r="A20" s="95"/>
      <c r="B20" s="95"/>
      <c r="C20" s="95"/>
      <c r="D20" s="95"/>
      <c r="E20" s="95"/>
      <c r="F20" s="95"/>
      <c r="G20" s="95"/>
      <c r="H20" s="1"/>
      <c r="I20" s="14"/>
      <c r="J20" s="14"/>
      <c r="K20" s="14"/>
      <c r="L20" s="14"/>
      <c r="M20" s="14"/>
      <c r="N20" s="1"/>
      <c r="O20" s="1"/>
      <c r="P20" s="1"/>
    </row>
    <row r="21" spans="1:25" ht="13.8" x14ac:dyDescent="0.25">
      <c r="A21" s="106" t="s">
        <v>92</v>
      </c>
      <c r="B21" s="95"/>
      <c r="C21" s="95"/>
      <c r="D21" s="95"/>
      <c r="E21" s="95"/>
      <c r="F21" s="95"/>
      <c r="G21" s="95"/>
      <c r="H21" s="1"/>
      <c r="I21" s="14"/>
      <c r="J21" s="14"/>
      <c r="K21" s="14"/>
      <c r="L21" s="14"/>
      <c r="M21" s="14"/>
      <c r="N21" s="1"/>
      <c r="O21" s="1"/>
      <c r="P21" s="1"/>
    </row>
    <row r="22" spans="1:25" ht="13.8" x14ac:dyDescent="0.25">
      <c r="A22" s="95"/>
      <c r="B22" s="95"/>
      <c r="C22" s="95"/>
      <c r="D22" s="95"/>
      <c r="E22" s="95"/>
      <c r="F22" s="95"/>
      <c r="G22" s="95"/>
      <c r="H22" s="1"/>
      <c r="I22" s="14"/>
      <c r="J22" s="14"/>
      <c r="K22" s="14"/>
      <c r="L22" s="14"/>
      <c r="M22" s="14"/>
      <c r="N22" s="1"/>
      <c r="O22" s="1"/>
      <c r="P22" s="1"/>
    </row>
    <row r="23" spans="1:25" ht="13.8" x14ac:dyDescent="0.25">
      <c r="A23" s="95"/>
      <c r="B23" s="95"/>
      <c r="C23" s="95"/>
      <c r="D23" s="95"/>
      <c r="E23" s="95"/>
      <c r="F23" s="95"/>
      <c r="G23" s="95"/>
      <c r="H23" s="1"/>
      <c r="I23" s="14"/>
      <c r="J23" s="14"/>
      <c r="K23" s="14"/>
      <c r="L23" s="14"/>
      <c r="M23" s="14"/>
      <c r="N23" s="1"/>
      <c r="O23" s="1"/>
      <c r="P23" s="1"/>
    </row>
    <row r="24" spans="1:25" ht="13.8" x14ac:dyDescent="0.25">
      <c r="A24" s="95"/>
      <c r="B24" s="95"/>
      <c r="C24" s="95"/>
      <c r="D24" s="95"/>
      <c r="E24" s="95"/>
      <c r="F24" s="95"/>
      <c r="G24" s="95"/>
      <c r="H24" s="1"/>
      <c r="I24" s="14"/>
      <c r="J24" s="14"/>
      <c r="K24" s="14"/>
      <c r="L24" s="14"/>
      <c r="M24" s="14"/>
      <c r="N24" s="1"/>
      <c r="O24" s="1"/>
      <c r="P24" s="1"/>
    </row>
    <row r="25" spans="1:25" ht="13.8" x14ac:dyDescent="0.25">
      <c r="A25" s="95"/>
      <c r="B25" s="95"/>
      <c r="C25" s="95"/>
      <c r="D25" s="95"/>
      <c r="E25" s="95"/>
      <c r="F25" s="95"/>
      <c r="G25" s="95"/>
      <c r="H25" s="1"/>
      <c r="I25" s="14"/>
      <c r="J25" s="14"/>
      <c r="N25" s="14"/>
      <c r="O25" s="14"/>
      <c r="P25" s="14"/>
      <c r="Q25" s="14"/>
      <c r="R25" s="1"/>
      <c r="S25" s="1"/>
      <c r="T25" s="1"/>
    </row>
    <row r="26" spans="1:25" ht="13.8" x14ac:dyDescent="0.25">
      <c r="A26" s="95"/>
      <c r="B26" s="95"/>
      <c r="C26" s="95"/>
      <c r="D26" s="95"/>
      <c r="E26" s="95"/>
      <c r="F26" s="95"/>
      <c r="G26" s="95"/>
      <c r="H26" s="1"/>
      <c r="I26" s="14"/>
      <c r="J26" s="14"/>
      <c r="N26" s="14"/>
      <c r="O26" s="14"/>
      <c r="P26" s="14"/>
      <c r="Q26" s="14"/>
      <c r="R26" s="1"/>
      <c r="S26" s="1"/>
      <c r="T26" s="1"/>
    </row>
    <row r="27" spans="1:25" ht="15.6" x14ac:dyDescent="0.25">
      <c r="A27" s="2"/>
      <c r="B27" s="2"/>
      <c r="C27" s="2"/>
      <c r="D27" s="2"/>
      <c r="E27" s="2"/>
      <c r="F27" s="2"/>
      <c r="G27" s="2"/>
      <c r="H27" s="1"/>
      <c r="I27" s="14"/>
      <c r="J27" s="14"/>
      <c r="N27" s="14"/>
      <c r="O27" s="14"/>
      <c r="P27" s="14"/>
      <c r="Q27" s="14"/>
      <c r="R27" s="1"/>
      <c r="S27" s="1"/>
      <c r="T27" s="1"/>
    </row>
    <row r="28" spans="1:25" ht="15.6" x14ac:dyDescent="0.25">
      <c r="A28" s="98" t="s">
        <v>39</v>
      </c>
      <c r="B28" s="95"/>
      <c r="C28" s="95"/>
      <c r="D28" s="95"/>
      <c r="E28" s="95"/>
      <c r="F28" s="95"/>
      <c r="G28" s="2"/>
      <c r="H28" s="1"/>
      <c r="I28" s="14"/>
      <c r="J28" s="14"/>
      <c r="N28" s="14"/>
      <c r="O28" s="14"/>
      <c r="P28" s="14"/>
      <c r="Q28" s="14"/>
      <c r="R28" s="1"/>
      <c r="S28" s="1"/>
      <c r="T28" s="1"/>
    </row>
    <row r="29" spans="1:25" ht="15.6" x14ac:dyDescent="0.25">
      <c r="A29" s="98" t="s">
        <v>40</v>
      </c>
      <c r="B29" s="95"/>
      <c r="C29" s="95"/>
      <c r="D29" s="95"/>
      <c r="E29" s="95"/>
      <c r="F29" s="95"/>
      <c r="G29" s="2"/>
      <c r="H29" s="1"/>
      <c r="I29" s="14"/>
      <c r="J29" s="14"/>
      <c r="N29" s="14"/>
      <c r="O29" s="14"/>
      <c r="P29" s="14"/>
      <c r="Q29" s="14"/>
      <c r="R29" s="1"/>
      <c r="S29" s="1"/>
      <c r="T29" s="1"/>
    </row>
    <row r="30" spans="1:25" ht="13.8" x14ac:dyDescent="0.25">
      <c r="A30" s="99" t="s">
        <v>107</v>
      </c>
      <c r="B30" s="95"/>
      <c r="C30" s="95"/>
      <c r="D30" s="95"/>
      <c r="E30" s="95"/>
      <c r="F30" s="95"/>
      <c r="G30" s="95"/>
      <c r="H30" s="1"/>
      <c r="I30" s="14"/>
      <c r="J30" s="14"/>
      <c r="N30" s="14"/>
      <c r="O30" s="14"/>
      <c r="P30" s="14"/>
      <c r="Q30" s="14"/>
      <c r="R30" s="1"/>
      <c r="S30" s="1"/>
      <c r="T30" s="1"/>
    </row>
    <row r="31" spans="1:25" ht="13.8" x14ac:dyDescent="0.25">
      <c r="A31" s="14"/>
      <c r="B31" s="14"/>
      <c r="C31" s="14"/>
      <c r="D31" s="14"/>
      <c r="E31" s="14"/>
      <c r="F31" s="14"/>
      <c r="G31" s="14"/>
      <c r="H31" s="1"/>
      <c r="I31" s="14"/>
      <c r="J31" s="14"/>
      <c r="K31" s="14"/>
      <c r="L31" s="14"/>
      <c r="M31" s="14"/>
      <c r="N31" s="1"/>
      <c r="O31" s="1"/>
      <c r="P31" s="1"/>
    </row>
    <row r="32" spans="1:25" ht="13.8" x14ac:dyDescent="0.25">
      <c r="A32" s="14"/>
      <c r="B32" s="14"/>
      <c r="C32" s="14"/>
      <c r="D32" s="14"/>
      <c r="E32" s="14"/>
      <c r="F32" s="14"/>
      <c r="G32" s="14"/>
      <c r="H32" s="1"/>
      <c r="I32" s="14"/>
      <c r="J32" s="14"/>
      <c r="K32" s="14"/>
      <c r="L32" s="14"/>
      <c r="M32" s="14"/>
      <c r="N32" s="1"/>
      <c r="O32" s="1"/>
      <c r="P32" s="1"/>
    </row>
    <row r="33" spans="1:16" ht="13.8" x14ac:dyDescent="0.25">
      <c r="A33" s="14"/>
      <c r="B33" s="14"/>
      <c r="C33" s="14"/>
      <c r="D33" s="14"/>
      <c r="E33" s="14"/>
      <c r="F33" s="14"/>
      <c r="G33" s="14"/>
      <c r="H33" s="1"/>
      <c r="I33" s="14"/>
      <c r="J33" s="14"/>
      <c r="K33" s="14"/>
      <c r="L33" s="14"/>
      <c r="M33" s="14"/>
      <c r="N33" s="1"/>
      <c r="O33" s="1"/>
      <c r="P33" s="1"/>
    </row>
    <row r="34" spans="1:16" ht="13.8" x14ac:dyDescent="0.25">
      <c r="A34" s="14"/>
      <c r="B34" s="14"/>
      <c r="C34" s="14"/>
      <c r="D34" s="14"/>
      <c r="E34" s="14"/>
      <c r="F34" s="14"/>
      <c r="G34" s="14"/>
      <c r="H34" s="1"/>
      <c r="I34" s="14"/>
      <c r="J34" s="14"/>
      <c r="K34" s="14"/>
      <c r="L34" s="14"/>
      <c r="M34" s="14"/>
      <c r="N34" s="1"/>
      <c r="O34" s="1"/>
      <c r="P34" s="1"/>
    </row>
    <row r="35" spans="1:16" ht="13.8" x14ac:dyDescent="0.25">
      <c r="A35" s="14"/>
      <c r="B35" s="14"/>
      <c r="C35" s="14"/>
      <c r="D35" s="14"/>
      <c r="E35" s="14"/>
      <c r="F35" s="14"/>
      <c r="G35" s="14"/>
      <c r="H35" s="1"/>
      <c r="I35" s="14"/>
      <c r="J35" s="14"/>
      <c r="K35" s="14"/>
      <c r="L35" s="14"/>
      <c r="M35" s="14"/>
      <c r="N35" s="1"/>
      <c r="O35" s="1"/>
      <c r="P35" s="1"/>
    </row>
    <row r="36" spans="1:16" ht="13.8" x14ac:dyDescent="0.25">
      <c r="A36" s="14"/>
      <c r="B36" s="14"/>
      <c r="C36" s="14"/>
      <c r="D36" s="14"/>
      <c r="E36" s="14"/>
      <c r="F36" s="14"/>
      <c r="G36" s="14"/>
      <c r="H36" s="1"/>
      <c r="I36" s="14"/>
      <c r="J36" s="14"/>
      <c r="K36" s="14"/>
      <c r="L36" s="14"/>
      <c r="M36" s="14"/>
      <c r="N36" s="1"/>
      <c r="O36" s="1"/>
      <c r="P36" s="1"/>
    </row>
    <row r="37" spans="1:16" ht="13.8" x14ac:dyDescent="0.25">
      <c r="A37" s="14"/>
      <c r="B37" s="14"/>
      <c r="C37" s="14"/>
      <c r="D37" s="14"/>
      <c r="E37" s="14"/>
      <c r="F37" s="14"/>
      <c r="G37" s="14"/>
      <c r="H37" s="1"/>
      <c r="I37" s="14"/>
      <c r="J37" s="14"/>
      <c r="K37" s="14"/>
      <c r="L37" s="14"/>
      <c r="M37" s="14"/>
      <c r="N37" s="1"/>
      <c r="O37" s="1"/>
      <c r="P37" s="1"/>
    </row>
    <row r="38" spans="1:16" ht="13.8" x14ac:dyDescent="0.25">
      <c r="A38" s="14"/>
      <c r="B38" s="14"/>
      <c r="C38" s="14"/>
      <c r="D38" s="14"/>
      <c r="E38" s="14"/>
      <c r="F38" s="14"/>
      <c r="G38" s="14"/>
      <c r="H38" s="1"/>
      <c r="I38" s="14"/>
      <c r="J38" s="14"/>
      <c r="K38" s="14"/>
      <c r="L38" s="14"/>
      <c r="M38" s="14"/>
      <c r="N38" s="1"/>
      <c r="O38" s="1"/>
      <c r="P38" s="1"/>
    </row>
    <row r="39" spans="1:16" ht="13.8" x14ac:dyDescent="0.25">
      <c r="A39" s="14"/>
      <c r="B39" s="14"/>
      <c r="C39" s="14"/>
      <c r="D39" s="14"/>
      <c r="E39" s="14"/>
      <c r="F39" s="14"/>
      <c r="G39" s="14"/>
      <c r="H39" s="1"/>
      <c r="I39" s="14"/>
      <c r="J39" s="14"/>
      <c r="K39" s="14"/>
      <c r="L39" s="14"/>
      <c r="M39" s="14"/>
      <c r="N39" s="1"/>
      <c r="O39" s="1"/>
      <c r="P39" s="1"/>
    </row>
    <row r="40" spans="1:16" ht="13.8" x14ac:dyDescent="0.25">
      <c r="A40" s="14"/>
      <c r="B40" s="14"/>
      <c r="C40" s="14"/>
      <c r="D40" s="14"/>
      <c r="E40" s="14"/>
      <c r="F40" s="14"/>
      <c r="G40" s="14"/>
      <c r="H40" s="1"/>
      <c r="I40" s="14"/>
      <c r="J40" s="14"/>
      <c r="K40" s="14"/>
      <c r="L40" s="14"/>
      <c r="M40" s="14"/>
      <c r="N40" s="1"/>
      <c r="O40" s="1"/>
      <c r="P40" s="1"/>
    </row>
    <row r="41" spans="1:16" ht="13.8" x14ac:dyDescent="0.25">
      <c r="A41" s="14"/>
      <c r="B41" s="14"/>
      <c r="C41" s="14"/>
      <c r="D41" s="14"/>
      <c r="E41" s="14"/>
      <c r="F41" s="14"/>
      <c r="G41" s="14"/>
      <c r="H41" s="1"/>
      <c r="I41" s="14"/>
      <c r="J41" s="14"/>
      <c r="K41" s="14"/>
      <c r="L41" s="14"/>
      <c r="M41" s="14"/>
      <c r="N41" s="1"/>
      <c r="O41" s="1"/>
      <c r="P41" s="1"/>
    </row>
    <row r="42" spans="1:16" ht="13.8" x14ac:dyDescent="0.25">
      <c r="A42" s="14"/>
      <c r="B42" s="14"/>
      <c r="C42" s="14"/>
      <c r="D42" s="14"/>
      <c r="E42" s="14"/>
      <c r="F42" s="14"/>
      <c r="G42" s="14"/>
      <c r="H42" s="1"/>
      <c r="I42" s="14"/>
      <c r="J42" s="14"/>
      <c r="K42" s="14"/>
      <c r="L42" s="14"/>
      <c r="M42" s="14"/>
      <c r="N42" s="1"/>
      <c r="O42" s="1"/>
      <c r="P42" s="1"/>
    </row>
    <row r="43" spans="1:16" ht="13.8" x14ac:dyDescent="0.25">
      <c r="A43" s="14"/>
      <c r="B43" s="14"/>
      <c r="C43" s="14"/>
      <c r="D43" s="14"/>
      <c r="E43" s="14"/>
      <c r="F43" s="14"/>
      <c r="G43" s="14"/>
      <c r="H43" s="1"/>
      <c r="I43" s="14"/>
      <c r="J43" s="14"/>
      <c r="K43" s="14"/>
      <c r="L43" s="14"/>
      <c r="M43" s="14"/>
      <c r="N43" s="1"/>
      <c r="O43" s="1"/>
      <c r="P43" s="1"/>
    </row>
    <row r="44" spans="1:16" ht="13.8" x14ac:dyDescent="0.25">
      <c r="A44" s="14"/>
      <c r="B44" s="14"/>
      <c r="C44" s="14"/>
      <c r="D44" s="14"/>
      <c r="E44" s="14"/>
      <c r="F44" s="14"/>
      <c r="G44" s="14"/>
      <c r="H44" s="1"/>
      <c r="I44" s="14"/>
      <c r="J44" s="14"/>
      <c r="K44" s="14"/>
      <c r="L44" s="14"/>
      <c r="M44" s="14"/>
      <c r="N44" s="1"/>
      <c r="O44" s="1"/>
      <c r="P44" s="1"/>
    </row>
    <row r="45" spans="1:16" ht="13.8" x14ac:dyDescent="0.25">
      <c r="A45" s="14"/>
      <c r="B45" s="14"/>
      <c r="C45" s="14"/>
      <c r="D45" s="14"/>
      <c r="E45" s="14"/>
      <c r="F45" s="14"/>
      <c r="G45" s="14"/>
      <c r="H45" s="1"/>
      <c r="I45" s="14"/>
      <c r="J45" s="14"/>
      <c r="K45" s="14"/>
      <c r="L45" s="14"/>
      <c r="M45" s="14"/>
      <c r="N45" s="1"/>
      <c r="O45" s="1"/>
      <c r="P45" s="1"/>
    </row>
    <row r="46" spans="1:16" ht="13.8" x14ac:dyDescent="0.25">
      <c r="A46" s="14"/>
      <c r="B46" s="14"/>
      <c r="C46" s="14"/>
      <c r="D46" s="14"/>
      <c r="E46" s="14"/>
      <c r="F46" s="14"/>
      <c r="G46" s="14"/>
      <c r="H46" s="1"/>
      <c r="I46" s="14"/>
      <c r="J46" s="14"/>
      <c r="K46" s="14"/>
      <c r="L46" s="14"/>
      <c r="M46" s="14"/>
      <c r="N46" s="1"/>
      <c r="O46" s="1"/>
      <c r="P46" s="1"/>
    </row>
    <row r="47" spans="1:16" ht="13.8" x14ac:dyDescent="0.25">
      <c r="A47" s="14"/>
      <c r="B47" s="14"/>
      <c r="C47" s="14"/>
      <c r="D47" s="14"/>
      <c r="E47" s="14"/>
      <c r="F47" s="14"/>
      <c r="G47" s="14"/>
      <c r="H47" s="1"/>
      <c r="I47" s="14"/>
      <c r="J47" s="14"/>
      <c r="K47" s="14"/>
      <c r="L47" s="14"/>
      <c r="M47" s="14"/>
      <c r="N47" s="1"/>
      <c r="O47" s="1"/>
      <c r="P47" s="1"/>
    </row>
    <row r="48" spans="1:16" ht="13.8" x14ac:dyDescent="0.25">
      <c r="A48" s="14"/>
      <c r="B48" s="14"/>
      <c r="C48" s="14"/>
      <c r="D48" s="14"/>
      <c r="E48" s="14"/>
      <c r="F48" s="14"/>
      <c r="G48" s="14"/>
      <c r="H48" s="1"/>
      <c r="I48" s="14"/>
      <c r="J48" s="14"/>
      <c r="K48" s="14"/>
      <c r="L48" s="14"/>
      <c r="M48" s="14"/>
      <c r="N48" s="1"/>
      <c r="O48" s="1"/>
      <c r="P48" s="1"/>
    </row>
    <row r="49" spans="1:16" ht="13.8" x14ac:dyDescent="0.25">
      <c r="A49" s="14"/>
      <c r="B49" s="14"/>
      <c r="C49" s="14"/>
      <c r="D49" s="14"/>
      <c r="E49" s="14"/>
      <c r="F49" s="14"/>
      <c r="G49" s="14"/>
      <c r="H49" s="1"/>
      <c r="I49" s="14"/>
      <c r="J49" s="14"/>
      <c r="K49" s="14"/>
      <c r="L49" s="14"/>
      <c r="M49" s="14"/>
      <c r="N49" s="1"/>
      <c r="O49" s="1"/>
      <c r="P49" s="1"/>
    </row>
    <row r="50" spans="1:16" ht="13.8" x14ac:dyDescent="0.25">
      <c r="A50" s="14"/>
      <c r="B50" s="14"/>
      <c r="C50" s="14"/>
      <c r="D50" s="14"/>
      <c r="E50" s="14"/>
      <c r="F50" s="14"/>
      <c r="G50" s="14"/>
      <c r="H50" s="1"/>
      <c r="I50" s="14"/>
      <c r="J50" s="14"/>
      <c r="K50" s="14"/>
      <c r="L50" s="14"/>
      <c r="M50" s="14"/>
      <c r="N50" s="1"/>
      <c r="O50" s="1"/>
      <c r="P50" s="1"/>
    </row>
    <row r="51" spans="1:16" ht="13.8" x14ac:dyDescent="0.25">
      <c r="A51" s="14"/>
      <c r="B51" s="14"/>
      <c r="C51" s="14"/>
      <c r="D51" s="14"/>
      <c r="E51" s="14"/>
      <c r="F51" s="14"/>
      <c r="G51" s="14"/>
      <c r="H51" s="1"/>
      <c r="I51" s="14"/>
      <c r="J51" s="14"/>
      <c r="K51" s="14"/>
      <c r="L51" s="14"/>
      <c r="M51" s="14"/>
      <c r="N51" s="1"/>
      <c r="O51" s="1"/>
      <c r="P51" s="1"/>
    </row>
    <row r="52" spans="1:16" ht="13.8" x14ac:dyDescent="0.25">
      <c r="A52" s="14"/>
      <c r="B52" s="14"/>
      <c r="C52" s="14"/>
      <c r="D52" s="14"/>
      <c r="E52" s="14"/>
      <c r="F52" s="14"/>
      <c r="G52" s="14"/>
      <c r="H52" s="1"/>
      <c r="I52" s="14"/>
      <c r="J52" s="14"/>
      <c r="K52" s="14"/>
      <c r="L52" s="14"/>
      <c r="M52" s="14"/>
      <c r="N52" s="1"/>
      <c r="O52" s="1"/>
      <c r="P52" s="1"/>
    </row>
    <row r="53" spans="1:16" ht="13.8" x14ac:dyDescent="0.25">
      <c r="A53" s="14"/>
      <c r="B53" s="14"/>
      <c r="C53" s="14"/>
      <c r="D53" s="14"/>
      <c r="E53" s="14"/>
      <c r="F53" s="14"/>
      <c r="G53" s="14"/>
      <c r="H53" s="1"/>
      <c r="I53" s="14"/>
      <c r="J53" s="14"/>
      <c r="K53" s="14"/>
      <c r="L53" s="14"/>
      <c r="M53" s="14"/>
      <c r="N53" s="1"/>
      <c r="O53" s="1"/>
      <c r="P53" s="1"/>
    </row>
    <row r="54" spans="1:16" ht="13.8" x14ac:dyDescent="0.25">
      <c r="A54" s="14"/>
      <c r="B54" s="14"/>
      <c r="C54" s="14"/>
      <c r="D54" s="14"/>
      <c r="E54" s="14"/>
      <c r="F54" s="14"/>
      <c r="G54" s="14"/>
      <c r="H54" s="1"/>
      <c r="I54" s="14"/>
      <c r="J54" s="14"/>
      <c r="K54" s="14"/>
      <c r="L54" s="14"/>
      <c r="M54" s="14"/>
      <c r="N54" s="1"/>
      <c r="O54" s="1"/>
      <c r="P54" s="1"/>
    </row>
    <row r="55" spans="1:16" ht="13.8" x14ac:dyDescent="0.25">
      <c r="A55" s="14"/>
      <c r="B55" s="14"/>
      <c r="C55" s="14"/>
      <c r="D55" s="14"/>
      <c r="E55" s="14"/>
      <c r="F55" s="14"/>
      <c r="G55" s="14"/>
      <c r="H55" s="1"/>
      <c r="I55" s="14"/>
      <c r="J55" s="14"/>
      <c r="K55" s="14"/>
      <c r="L55" s="14"/>
      <c r="M55" s="14"/>
      <c r="N55" s="1"/>
      <c r="O55" s="1"/>
      <c r="P55" s="1"/>
    </row>
    <row r="56" spans="1:16" ht="13.8" x14ac:dyDescent="0.25">
      <c r="A56" s="14"/>
      <c r="B56" s="14"/>
      <c r="C56" s="14"/>
      <c r="D56" s="14"/>
      <c r="E56" s="14"/>
      <c r="F56" s="14"/>
      <c r="G56" s="14"/>
      <c r="H56" s="1"/>
      <c r="I56" s="14"/>
      <c r="J56" s="14"/>
      <c r="K56" s="14"/>
      <c r="L56" s="14"/>
      <c r="M56" s="14"/>
      <c r="N56" s="1"/>
      <c r="O56" s="1"/>
      <c r="P56" s="1"/>
    </row>
    <row r="57" spans="1:16" ht="13.8" x14ac:dyDescent="0.25">
      <c r="A57" s="14"/>
      <c r="B57" s="14"/>
      <c r="C57" s="14"/>
      <c r="D57" s="14"/>
      <c r="E57" s="14"/>
      <c r="F57" s="14"/>
      <c r="G57" s="14"/>
      <c r="H57" s="1"/>
      <c r="I57" s="14"/>
      <c r="J57" s="14"/>
      <c r="K57" s="14"/>
      <c r="L57" s="14"/>
      <c r="M57" s="14"/>
      <c r="N57" s="1"/>
      <c r="O57" s="1"/>
      <c r="P57" s="1"/>
    </row>
    <row r="58" spans="1:16" ht="13.8" x14ac:dyDescent="0.25">
      <c r="A58" s="14"/>
      <c r="B58" s="14"/>
      <c r="C58" s="14"/>
      <c r="D58" s="14"/>
      <c r="E58" s="14"/>
      <c r="F58" s="14"/>
      <c r="G58" s="14"/>
      <c r="H58" s="1"/>
      <c r="I58" s="14"/>
      <c r="J58" s="14"/>
      <c r="K58" s="14"/>
      <c r="L58" s="14"/>
      <c r="M58" s="14"/>
      <c r="N58" s="1"/>
      <c r="O58" s="1"/>
      <c r="P58" s="1"/>
    </row>
    <row r="59" spans="1:16" ht="13.8" x14ac:dyDescent="0.25">
      <c r="A59" s="14"/>
      <c r="B59" s="14"/>
      <c r="C59" s="14"/>
      <c r="D59" s="14"/>
      <c r="E59" s="14"/>
      <c r="F59" s="14"/>
      <c r="G59" s="14"/>
      <c r="H59" s="1"/>
      <c r="I59" s="14"/>
      <c r="J59" s="14"/>
      <c r="K59" s="14"/>
      <c r="L59" s="14"/>
      <c r="M59" s="14"/>
      <c r="N59" s="1"/>
      <c r="O59" s="1"/>
      <c r="P59" s="1"/>
    </row>
    <row r="60" spans="1:16" ht="13.8" x14ac:dyDescent="0.25">
      <c r="A60" s="14"/>
      <c r="B60" s="14"/>
      <c r="C60" s="14"/>
      <c r="D60" s="14"/>
      <c r="E60" s="14"/>
      <c r="F60" s="14"/>
      <c r="G60" s="14"/>
      <c r="H60" s="1"/>
      <c r="I60" s="14"/>
      <c r="J60" s="14"/>
      <c r="K60" s="14"/>
      <c r="L60" s="14"/>
      <c r="M60" s="14"/>
      <c r="N60" s="1"/>
      <c r="O60" s="1"/>
      <c r="P60" s="1"/>
    </row>
    <row r="61" spans="1:16" ht="13.8" x14ac:dyDescent="0.25">
      <c r="A61" s="14"/>
      <c r="B61" s="14"/>
      <c r="C61" s="14"/>
      <c r="D61" s="14"/>
      <c r="E61" s="14"/>
      <c r="F61" s="14"/>
      <c r="G61" s="14"/>
      <c r="H61" s="1"/>
      <c r="I61" s="14"/>
      <c r="J61" s="14"/>
      <c r="K61" s="14"/>
      <c r="L61" s="14"/>
      <c r="M61" s="14"/>
      <c r="N61" s="1"/>
      <c r="O61" s="1"/>
      <c r="P61" s="1"/>
    </row>
    <row r="62" spans="1:16" ht="13.8" x14ac:dyDescent="0.25">
      <c r="A62" s="14"/>
      <c r="B62" s="14"/>
      <c r="C62" s="14"/>
      <c r="D62" s="14"/>
      <c r="E62" s="14"/>
      <c r="F62" s="14"/>
      <c r="G62" s="14"/>
      <c r="H62" s="1"/>
      <c r="I62" s="14"/>
      <c r="J62" s="14"/>
      <c r="K62" s="14"/>
      <c r="L62" s="14"/>
      <c r="M62" s="14"/>
      <c r="N62" s="1"/>
      <c r="O62" s="1"/>
      <c r="P62" s="1"/>
    </row>
    <row r="63" spans="1:16" ht="13.8" x14ac:dyDescent="0.25">
      <c r="A63" s="14"/>
      <c r="B63" s="14"/>
      <c r="C63" s="14"/>
      <c r="D63" s="14"/>
      <c r="E63" s="14"/>
      <c r="F63" s="14"/>
      <c r="G63" s="14"/>
      <c r="H63" s="1"/>
      <c r="I63" s="14"/>
      <c r="J63" s="14"/>
      <c r="K63" s="14"/>
      <c r="L63" s="14"/>
      <c r="M63" s="14"/>
      <c r="N63" s="1"/>
      <c r="O63" s="1"/>
      <c r="P63" s="1"/>
    </row>
    <row r="64" spans="1:16" ht="13.8" x14ac:dyDescent="0.25">
      <c r="A64" s="14"/>
      <c r="B64" s="14"/>
      <c r="C64" s="14"/>
      <c r="D64" s="14"/>
      <c r="E64" s="14"/>
      <c r="F64" s="14"/>
      <c r="G64" s="14"/>
      <c r="H64" s="1"/>
      <c r="I64" s="14"/>
      <c r="J64" s="14"/>
      <c r="K64" s="14"/>
      <c r="L64" s="14"/>
      <c r="M64" s="14"/>
      <c r="N64" s="1"/>
      <c r="O64" s="1"/>
      <c r="P64" s="1"/>
    </row>
    <row r="65" spans="1:16" ht="13.8" x14ac:dyDescent="0.25">
      <c r="A65" s="14"/>
      <c r="B65" s="14"/>
      <c r="C65" s="14"/>
      <c r="D65" s="14"/>
      <c r="E65" s="14"/>
      <c r="F65" s="14"/>
      <c r="G65" s="14"/>
      <c r="H65" s="1"/>
      <c r="I65" s="14"/>
      <c r="J65" s="14"/>
      <c r="K65" s="14"/>
      <c r="L65" s="14"/>
      <c r="M65" s="14"/>
      <c r="N65" s="1"/>
      <c r="O65" s="1"/>
      <c r="P65" s="1"/>
    </row>
    <row r="66" spans="1:16" ht="13.8" x14ac:dyDescent="0.25">
      <c r="A66" s="14"/>
      <c r="B66" s="14"/>
      <c r="C66" s="14"/>
      <c r="D66" s="14"/>
      <c r="E66" s="14"/>
      <c r="F66" s="14"/>
      <c r="G66" s="14"/>
      <c r="H66" s="1"/>
      <c r="I66" s="14"/>
      <c r="J66" s="14"/>
      <c r="K66" s="14"/>
      <c r="L66" s="14"/>
      <c r="M66" s="14"/>
      <c r="N66" s="1"/>
      <c r="O66" s="1"/>
      <c r="P66" s="1"/>
    </row>
    <row r="67" spans="1:16" ht="13.8" x14ac:dyDescent="0.25">
      <c r="A67" s="14"/>
      <c r="B67" s="14"/>
      <c r="C67" s="14"/>
      <c r="D67" s="14"/>
      <c r="E67" s="14"/>
      <c r="F67" s="14"/>
      <c r="G67" s="14"/>
      <c r="H67" s="1"/>
      <c r="I67" s="14"/>
      <c r="J67" s="14"/>
      <c r="K67" s="14"/>
      <c r="L67" s="14"/>
      <c r="M67" s="14"/>
      <c r="N67" s="1"/>
      <c r="O67" s="1"/>
      <c r="P67" s="1"/>
    </row>
    <row r="68" spans="1:16" ht="13.8" x14ac:dyDescent="0.25">
      <c r="A68" s="14"/>
      <c r="B68" s="14"/>
      <c r="C68" s="14"/>
      <c r="D68" s="14"/>
      <c r="E68" s="14"/>
      <c r="F68" s="14"/>
      <c r="G68" s="14"/>
      <c r="H68" s="1"/>
      <c r="I68" s="14"/>
      <c r="J68" s="14"/>
      <c r="K68" s="14"/>
      <c r="L68" s="14"/>
      <c r="M68" s="14"/>
      <c r="N68" s="1"/>
      <c r="O68" s="1"/>
      <c r="P68" s="1"/>
    </row>
    <row r="69" spans="1:16" ht="13.8" x14ac:dyDescent="0.25">
      <c r="A69" s="14"/>
      <c r="B69" s="14"/>
      <c r="C69" s="14"/>
      <c r="D69" s="14"/>
      <c r="E69" s="14"/>
      <c r="F69" s="14"/>
      <c r="G69" s="14"/>
      <c r="H69" s="1"/>
      <c r="I69" s="14"/>
      <c r="J69" s="14"/>
      <c r="K69" s="14"/>
      <c r="L69" s="14"/>
      <c r="M69" s="14"/>
      <c r="N69" s="1"/>
      <c r="O69" s="1"/>
      <c r="P69" s="1"/>
    </row>
    <row r="70" spans="1:16" ht="13.8" x14ac:dyDescent="0.25">
      <c r="A70" s="14"/>
      <c r="B70" s="14"/>
      <c r="C70" s="14"/>
      <c r="D70" s="14"/>
      <c r="E70" s="14"/>
      <c r="F70" s="14"/>
      <c r="G70" s="14"/>
      <c r="H70" s="1"/>
      <c r="I70" s="14"/>
      <c r="J70" s="14"/>
      <c r="K70" s="14"/>
      <c r="L70" s="14"/>
      <c r="M70" s="14"/>
      <c r="N70" s="1"/>
      <c r="O70" s="1"/>
      <c r="P70" s="1"/>
    </row>
    <row r="71" spans="1:16" ht="13.8" x14ac:dyDescent="0.25">
      <c r="A71" s="14"/>
      <c r="B71" s="14"/>
      <c r="C71" s="14"/>
      <c r="D71" s="14"/>
      <c r="E71" s="14"/>
      <c r="F71" s="14"/>
      <c r="G71" s="14"/>
      <c r="H71" s="1"/>
      <c r="I71" s="14"/>
      <c r="J71" s="14"/>
      <c r="K71" s="14"/>
      <c r="L71" s="14"/>
      <c r="M71" s="14"/>
      <c r="N71" s="1"/>
      <c r="O71" s="1"/>
      <c r="P71" s="1"/>
    </row>
    <row r="72" spans="1:16" ht="13.8" x14ac:dyDescent="0.25">
      <c r="A72" s="14"/>
      <c r="B72" s="14"/>
      <c r="C72" s="14"/>
      <c r="D72" s="14"/>
      <c r="E72" s="14"/>
      <c r="F72" s="14"/>
      <c r="G72" s="14"/>
      <c r="H72" s="1"/>
      <c r="I72" s="14"/>
      <c r="J72" s="14"/>
      <c r="K72" s="14"/>
      <c r="L72" s="14"/>
      <c r="M72" s="14"/>
      <c r="N72" s="1"/>
      <c r="O72" s="1"/>
      <c r="P72" s="1"/>
    </row>
    <row r="73" spans="1:16" ht="13.8" x14ac:dyDescent="0.25">
      <c r="A73" s="14"/>
      <c r="B73" s="14"/>
      <c r="C73" s="14"/>
      <c r="D73" s="14"/>
      <c r="E73" s="14"/>
      <c r="F73" s="14"/>
      <c r="G73" s="14"/>
      <c r="H73" s="1"/>
      <c r="I73" s="14"/>
      <c r="J73" s="14"/>
      <c r="K73" s="14"/>
      <c r="L73" s="14"/>
      <c r="M73" s="14"/>
      <c r="N73" s="1"/>
      <c r="O73" s="1"/>
      <c r="P73" s="1"/>
    </row>
    <row r="74" spans="1:16" ht="13.8" x14ac:dyDescent="0.25">
      <c r="A74" s="14"/>
      <c r="B74" s="14"/>
      <c r="C74" s="14"/>
      <c r="D74" s="14"/>
      <c r="E74" s="14"/>
      <c r="F74" s="14"/>
      <c r="G74" s="14"/>
      <c r="H74" s="1"/>
      <c r="I74" s="14"/>
      <c r="J74" s="14"/>
      <c r="K74" s="14"/>
      <c r="L74" s="14"/>
      <c r="M74" s="14"/>
      <c r="N74" s="1"/>
      <c r="O74" s="1"/>
      <c r="P74" s="1"/>
    </row>
    <row r="75" spans="1:16" ht="13.8" x14ac:dyDescent="0.25">
      <c r="A75" s="14"/>
      <c r="B75" s="14"/>
      <c r="C75" s="14"/>
      <c r="D75" s="14"/>
      <c r="E75" s="14"/>
      <c r="F75" s="14"/>
      <c r="G75" s="14"/>
      <c r="H75" s="1"/>
      <c r="I75" s="14"/>
      <c r="J75" s="14"/>
      <c r="K75" s="14"/>
      <c r="L75" s="14"/>
      <c r="M75" s="14"/>
      <c r="N75" s="1"/>
      <c r="O75" s="1"/>
      <c r="P75" s="1"/>
    </row>
    <row r="76" spans="1:16" ht="13.8" x14ac:dyDescent="0.25">
      <c r="A76" s="14"/>
      <c r="B76" s="14"/>
      <c r="C76" s="14"/>
      <c r="D76" s="14"/>
      <c r="E76" s="14"/>
      <c r="F76" s="14"/>
      <c r="G76" s="14"/>
      <c r="H76" s="1"/>
      <c r="I76" s="14"/>
      <c r="J76" s="14"/>
      <c r="K76" s="14"/>
      <c r="L76" s="14"/>
      <c r="M76" s="14"/>
      <c r="N76" s="1"/>
      <c r="O76" s="1"/>
      <c r="P76" s="1"/>
    </row>
    <row r="77" spans="1:16" ht="13.8" x14ac:dyDescent="0.25">
      <c r="A77" s="14"/>
      <c r="B77" s="14"/>
      <c r="C77" s="14"/>
      <c r="D77" s="14"/>
      <c r="E77" s="14"/>
      <c r="F77" s="14"/>
      <c r="G77" s="14"/>
      <c r="H77" s="1"/>
      <c r="I77" s="14"/>
      <c r="J77" s="14"/>
      <c r="K77" s="14"/>
      <c r="L77" s="14"/>
      <c r="M77" s="14"/>
      <c r="N77" s="1"/>
      <c r="O77" s="1"/>
      <c r="P77" s="1"/>
    </row>
    <row r="78" spans="1:16" ht="13.8" x14ac:dyDescent="0.25">
      <c r="A78" s="14"/>
      <c r="B78" s="14"/>
      <c r="C78" s="14"/>
      <c r="D78" s="14"/>
      <c r="E78" s="14"/>
      <c r="F78" s="14"/>
      <c r="G78" s="14"/>
      <c r="H78" s="1"/>
      <c r="I78" s="14"/>
      <c r="J78" s="14"/>
      <c r="K78" s="14"/>
      <c r="L78" s="14"/>
      <c r="M78" s="14"/>
      <c r="N78" s="1"/>
      <c r="O78" s="1"/>
      <c r="P78" s="1"/>
    </row>
    <row r="79" spans="1:16" ht="13.8" x14ac:dyDescent="0.25">
      <c r="A79" s="14"/>
      <c r="B79" s="14"/>
      <c r="C79" s="14"/>
      <c r="D79" s="14"/>
      <c r="E79" s="14"/>
      <c r="F79" s="14"/>
      <c r="G79" s="14"/>
      <c r="H79" s="1"/>
      <c r="I79" s="14"/>
      <c r="J79" s="14"/>
      <c r="K79" s="14"/>
      <c r="L79" s="14"/>
      <c r="M79" s="14"/>
      <c r="N79" s="1"/>
      <c r="O79" s="1"/>
      <c r="P79" s="1"/>
    </row>
    <row r="80" spans="1:16" ht="13.8" x14ac:dyDescent="0.25">
      <c r="A80" s="14"/>
      <c r="B80" s="14"/>
      <c r="C80" s="14"/>
      <c r="D80" s="14"/>
      <c r="E80" s="14"/>
      <c r="F80" s="14"/>
      <c r="G80" s="14"/>
      <c r="H80" s="1"/>
      <c r="I80" s="14"/>
      <c r="J80" s="14"/>
      <c r="K80" s="14"/>
      <c r="L80" s="14"/>
      <c r="M80" s="14"/>
      <c r="N80" s="1"/>
      <c r="O80" s="1"/>
      <c r="P80" s="1"/>
    </row>
    <row r="81" spans="1:16" ht="13.8" x14ac:dyDescent="0.25">
      <c r="A81" s="14"/>
      <c r="B81" s="14"/>
      <c r="C81" s="14"/>
      <c r="D81" s="14"/>
      <c r="E81" s="14"/>
      <c r="F81" s="14"/>
      <c r="G81" s="14"/>
      <c r="H81" s="1"/>
      <c r="I81" s="14"/>
      <c r="J81" s="14"/>
      <c r="K81" s="14"/>
      <c r="L81" s="14"/>
      <c r="M81" s="14"/>
      <c r="N81" s="1"/>
      <c r="O81" s="1"/>
      <c r="P81" s="1"/>
    </row>
    <row r="82" spans="1:16" ht="13.8" x14ac:dyDescent="0.25">
      <c r="A82" s="14"/>
      <c r="B82" s="14"/>
      <c r="C82" s="14"/>
      <c r="D82" s="14"/>
      <c r="E82" s="14"/>
      <c r="F82" s="14"/>
      <c r="G82" s="14"/>
      <c r="H82" s="1"/>
      <c r="I82" s="14"/>
      <c r="J82" s="14"/>
      <c r="K82" s="14"/>
      <c r="L82" s="14"/>
      <c r="M82" s="14"/>
      <c r="N82" s="1"/>
      <c r="O82" s="1"/>
      <c r="P82" s="1"/>
    </row>
    <row r="83" spans="1:16" ht="13.8" x14ac:dyDescent="0.25">
      <c r="A83" s="14"/>
      <c r="B83" s="14"/>
      <c r="C83" s="14"/>
      <c r="D83" s="14"/>
      <c r="E83" s="14"/>
      <c r="F83" s="14"/>
      <c r="G83" s="14"/>
      <c r="H83" s="1"/>
      <c r="I83" s="14"/>
      <c r="J83" s="14"/>
      <c r="K83" s="14"/>
      <c r="L83" s="14"/>
      <c r="M83" s="14"/>
      <c r="N83" s="1"/>
      <c r="O83" s="1"/>
      <c r="P83" s="1"/>
    </row>
    <row r="84" spans="1:16" ht="13.8" x14ac:dyDescent="0.25">
      <c r="A84" s="14"/>
      <c r="B84" s="14"/>
      <c r="C84" s="14"/>
      <c r="D84" s="14"/>
      <c r="E84" s="14"/>
      <c r="F84" s="14"/>
      <c r="G84" s="14"/>
      <c r="H84" s="1"/>
      <c r="I84" s="14"/>
      <c r="J84" s="14"/>
      <c r="K84" s="14"/>
      <c r="L84" s="14"/>
      <c r="M84" s="14"/>
      <c r="N84" s="1"/>
      <c r="O84" s="1"/>
      <c r="P84" s="1"/>
    </row>
    <row r="85" spans="1:16" ht="13.8" x14ac:dyDescent="0.25">
      <c r="A85" s="14"/>
      <c r="B85" s="14"/>
      <c r="C85" s="14"/>
      <c r="D85" s="14"/>
      <c r="E85" s="14"/>
      <c r="F85" s="14"/>
      <c r="G85" s="14"/>
      <c r="H85" s="1"/>
      <c r="I85" s="14"/>
      <c r="J85" s="14"/>
      <c r="K85" s="14"/>
      <c r="L85" s="14"/>
      <c r="M85" s="14"/>
      <c r="N85" s="1"/>
      <c r="O85" s="1"/>
      <c r="P85" s="1"/>
    </row>
    <row r="86" spans="1:16" ht="13.8" x14ac:dyDescent="0.25">
      <c r="A86" s="14"/>
      <c r="B86" s="14"/>
      <c r="C86" s="14"/>
      <c r="D86" s="14"/>
      <c r="E86" s="14"/>
      <c r="F86" s="14"/>
      <c r="G86" s="14"/>
      <c r="H86" s="1"/>
      <c r="I86" s="14"/>
      <c r="J86" s="14"/>
      <c r="K86" s="14"/>
      <c r="L86" s="14"/>
      <c r="M86" s="14"/>
      <c r="N86" s="1"/>
      <c r="O86" s="1"/>
      <c r="P86" s="1"/>
    </row>
    <row r="87" spans="1:16" ht="13.8" x14ac:dyDescent="0.25">
      <c r="A87" s="14"/>
      <c r="B87" s="14"/>
      <c r="C87" s="14"/>
      <c r="D87" s="14"/>
      <c r="E87" s="14"/>
      <c r="F87" s="14"/>
      <c r="G87" s="14"/>
      <c r="H87" s="1"/>
      <c r="I87" s="14"/>
      <c r="J87" s="14"/>
      <c r="K87" s="14"/>
      <c r="L87" s="14"/>
      <c r="M87" s="14"/>
      <c r="N87" s="1"/>
      <c r="O87" s="1"/>
      <c r="P87" s="1"/>
    </row>
    <row r="88" spans="1:16" ht="13.8" x14ac:dyDescent="0.25">
      <c r="A88" s="14"/>
      <c r="B88" s="14"/>
      <c r="C88" s="14"/>
      <c r="D88" s="14"/>
      <c r="E88" s="14"/>
      <c r="F88" s="14"/>
      <c r="G88" s="14"/>
      <c r="H88" s="1"/>
      <c r="I88" s="14"/>
      <c r="J88" s="14"/>
      <c r="K88" s="14"/>
      <c r="L88" s="14"/>
      <c r="M88" s="14"/>
      <c r="N88" s="1"/>
      <c r="O88" s="1"/>
      <c r="P88" s="1"/>
    </row>
    <row r="89" spans="1:16" ht="13.8" x14ac:dyDescent="0.25">
      <c r="A89" s="14"/>
      <c r="B89" s="14"/>
      <c r="C89" s="14"/>
      <c r="D89" s="14"/>
      <c r="E89" s="14"/>
      <c r="F89" s="14"/>
      <c r="G89" s="14"/>
      <c r="H89" s="1"/>
      <c r="I89" s="14"/>
      <c r="J89" s="14"/>
      <c r="K89" s="14"/>
      <c r="L89" s="14"/>
      <c r="M89" s="14"/>
      <c r="N89" s="1"/>
      <c r="O89" s="1"/>
      <c r="P89" s="1"/>
    </row>
    <row r="90" spans="1:16" ht="13.8" x14ac:dyDescent="0.25">
      <c r="A90" s="14"/>
      <c r="B90" s="14"/>
      <c r="C90" s="14"/>
      <c r="D90" s="14"/>
      <c r="E90" s="14"/>
      <c r="F90" s="14"/>
      <c r="G90" s="14"/>
      <c r="H90" s="1"/>
      <c r="I90" s="14"/>
      <c r="J90" s="14"/>
      <c r="K90" s="14"/>
      <c r="L90" s="14"/>
      <c r="M90" s="14"/>
      <c r="N90" s="1"/>
      <c r="O90" s="1"/>
      <c r="P90" s="1"/>
    </row>
    <row r="91" spans="1:16" ht="13.8" x14ac:dyDescent="0.25">
      <c r="A91" s="14"/>
      <c r="B91" s="14"/>
      <c r="C91" s="14"/>
      <c r="D91" s="14"/>
      <c r="E91" s="14"/>
      <c r="F91" s="14"/>
      <c r="G91" s="14"/>
      <c r="H91" s="1"/>
      <c r="I91" s="14"/>
      <c r="J91" s="14"/>
      <c r="K91" s="14"/>
      <c r="L91" s="14"/>
      <c r="M91" s="14"/>
      <c r="N91" s="1"/>
      <c r="O91" s="1"/>
      <c r="P91" s="1"/>
    </row>
    <row r="92" spans="1:16" ht="13.8" x14ac:dyDescent="0.25">
      <c r="A92" s="14"/>
      <c r="B92" s="14"/>
      <c r="C92" s="14"/>
      <c r="D92" s="14"/>
      <c r="E92" s="14"/>
      <c r="F92" s="14"/>
      <c r="G92" s="14"/>
      <c r="H92" s="1"/>
      <c r="I92" s="14"/>
      <c r="J92" s="14"/>
      <c r="K92" s="14"/>
      <c r="L92" s="14"/>
      <c r="M92" s="14"/>
      <c r="N92" s="1"/>
      <c r="O92" s="1"/>
      <c r="P92" s="1"/>
    </row>
    <row r="93" spans="1:16" ht="13.8" x14ac:dyDescent="0.25">
      <c r="A93" s="14"/>
      <c r="B93" s="14"/>
      <c r="C93" s="14"/>
      <c r="D93" s="14"/>
      <c r="E93" s="14"/>
      <c r="F93" s="14"/>
      <c r="G93" s="14"/>
      <c r="H93" s="1"/>
      <c r="I93" s="14"/>
      <c r="J93" s="14"/>
      <c r="K93" s="14"/>
      <c r="L93" s="14"/>
      <c r="M93" s="14"/>
      <c r="N93" s="1"/>
      <c r="O93" s="1"/>
      <c r="P93" s="1"/>
    </row>
    <row r="94" spans="1:16" ht="13.8" x14ac:dyDescent="0.25">
      <c r="A94" s="14"/>
      <c r="B94" s="14"/>
      <c r="C94" s="14"/>
      <c r="D94" s="14"/>
      <c r="E94" s="14"/>
      <c r="F94" s="14"/>
      <c r="G94" s="14"/>
      <c r="H94" s="1"/>
      <c r="I94" s="14"/>
      <c r="J94" s="14"/>
      <c r="K94" s="14"/>
      <c r="L94" s="14"/>
      <c r="M94" s="14"/>
      <c r="N94" s="1"/>
      <c r="O94" s="1"/>
      <c r="P94" s="1"/>
    </row>
    <row r="95" spans="1:16" ht="13.8" x14ac:dyDescent="0.25">
      <c r="A95" s="14"/>
      <c r="B95" s="14"/>
      <c r="C95" s="14"/>
      <c r="D95" s="14"/>
      <c r="E95" s="14"/>
      <c r="F95" s="14"/>
      <c r="G95" s="14"/>
      <c r="H95" s="1"/>
      <c r="I95" s="14"/>
      <c r="J95" s="14"/>
      <c r="K95" s="14"/>
      <c r="L95" s="14"/>
      <c r="M95" s="14"/>
      <c r="N95" s="1"/>
      <c r="O95" s="1"/>
      <c r="P95" s="1"/>
    </row>
    <row r="96" spans="1:16" ht="13.8" x14ac:dyDescent="0.25">
      <c r="A96" s="14"/>
      <c r="B96" s="14"/>
      <c r="C96" s="14"/>
      <c r="D96" s="14"/>
      <c r="E96" s="14"/>
      <c r="F96" s="14"/>
      <c r="G96" s="14"/>
      <c r="H96" s="1"/>
      <c r="I96" s="14"/>
      <c r="J96" s="14"/>
      <c r="K96" s="14"/>
      <c r="L96" s="14"/>
      <c r="M96" s="14"/>
      <c r="N96" s="1"/>
      <c r="O96" s="1"/>
      <c r="P96" s="1"/>
    </row>
    <row r="97" spans="1:16" ht="13.8" x14ac:dyDescent="0.25">
      <c r="A97" s="14"/>
      <c r="B97" s="14"/>
      <c r="C97" s="14"/>
      <c r="D97" s="14"/>
      <c r="E97" s="14"/>
      <c r="F97" s="14"/>
      <c r="G97" s="14"/>
      <c r="H97" s="1"/>
      <c r="I97" s="14"/>
      <c r="J97" s="14"/>
      <c r="K97" s="14"/>
      <c r="L97" s="14"/>
      <c r="M97" s="14"/>
      <c r="N97" s="1"/>
      <c r="O97" s="1"/>
      <c r="P97" s="1"/>
    </row>
    <row r="98" spans="1:16" ht="13.8" x14ac:dyDescent="0.3">
      <c r="M98" s="15"/>
    </row>
    <row r="99" spans="1:16" ht="13.8" x14ac:dyDescent="0.3">
      <c r="M99" s="15"/>
    </row>
    <row r="100" spans="1:16" ht="13.8" x14ac:dyDescent="0.3">
      <c r="M100" s="15"/>
    </row>
    <row r="101" spans="1:16" ht="13.8" x14ac:dyDescent="0.3">
      <c r="M101" s="15"/>
    </row>
    <row r="102" spans="1:16" ht="13.8" x14ac:dyDescent="0.3">
      <c r="M102" s="15"/>
    </row>
    <row r="103" spans="1:16" ht="13.8" x14ac:dyDescent="0.3">
      <c r="M103" s="15"/>
    </row>
    <row r="104" spans="1:16" ht="13.8" x14ac:dyDescent="0.3">
      <c r="M104" s="15"/>
    </row>
    <row r="105" spans="1:16" ht="13.8" x14ac:dyDescent="0.3">
      <c r="M105" s="15"/>
    </row>
    <row r="106" spans="1:16" ht="13.8" x14ac:dyDescent="0.3">
      <c r="M106" s="15"/>
    </row>
    <row r="107" spans="1:16" ht="13.8" x14ac:dyDescent="0.3">
      <c r="M107" s="15"/>
    </row>
    <row r="108" spans="1:16" ht="13.8" x14ac:dyDescent="0.3">
      <c r="M108" s="15"/>
    </row>
    <row r="109" spans="1:16" ht="13.8" x14ac:dyDescent="0.3">
      <c r="M109" s="15"/>
    </row>
    <row r="110" spans="1:16" ht="13.8" x14ac:dyDescent="0.3">
      <c r="M110" s="15"/>
    </row>
    <row r="111" spans="1:16" ht="13.8" x14ac:dyDescent="0.3">
      <c r="M111" s="15"/>
    </row>
    <row r="112" spans="1:16" ht="13.8" x14ac:dyDescent="0.3">
      <c r="M112" s="15"/>
    </row>
    <row r="113" spans="13:13" ht="13.8" x14ac:dyDescent="0.3">
      <c r="M113" s="15"/>
    </row>
    <row r="114" spans="13:13" ht="13.8" x14ac:dyDescent="0.3">
      <c r="M114" s="15"/>
    </row>
    <row r="115" spans="13:13" ht="13.8" x14ac:dyDescent="0.3">
      <c r="M115" s="15"/>
    </row>
    <row r="116" spans="13:13" ht="13.8" x14ac:dyDescent="0.3">
      <c r="M116" s="15"/>
    </row>
    <row r="117" spans="13:13" ht="13.8" x14ac:dyDescent="0.3">
      <c r="M117" s="15"/>
    </row>
    <row r="118" spans="13:13" ht="13.8" x14ac:dyDescent="0.3">
      <c r="M118" s="15"/>
    </row>
    <row r="119" spans="13:13" ht="13.8" x14ac:dyDescent="0.3">
      <c r="M119" s="15"/>
    </row>
    <row r="120" spans="13:13" ht="13.8" x14ac:dyDescent="0.3">
      <c r="M120" s="15"/>
    </row>
    <row r="121" spans="13:13" ht="13.8" x14ac:dyDescent="0.3">
      <c r="M121" s="15"/>
    </row>
    <row r="122" spans="13:13" ht="13.8" x14ac:dyDescent="0.3">
      <c r="M122" s="15"/>
    </row>
    <row r="123" spans="13:13" ht="13.8" x14ac:dyDescent="0.3">
      <c r="M123" s="15"/>
    </row>
    <row r="124" spans="13:13" ht="13.8" x14ac:dyDescent="0.3">
      <c r="M124" s="15"/>
    </row>
    <row r="125" spans="13:13" ht="13.8" x14ac:dyDescent="0.3">
      <c r="M125" s="15"/>
    </row>
    <row r="126" spans="13:13" ht="13.8" x14ac:dyDescent="0.3">
      <c r="M126" s="15"/>
    </row>
    <row r="127" spans="13:13" ht="13.8" x14ac:dyDescent="0.3">
      <c r="M127" s="15"/>
    </row>
    <row r="128" spans="13:13" ht="13.8" x14ac:dyDescent="0.3">
      <c r="M128" s="15"/>
    </row>
    <row r="129" spans="13:13" ht="13.8" x14ac:dyDescent="0.3">
      <c r="M129" s="15"/>
    </row>
    <row r="130" spans="13:13" ht="13.8" x14ac:dyDescent="0.3">
      <c r="M130" s="15"/>
    </row>
    <row r="131" spans="13:13" ht="13.8" x14ac:dyDescent="0.3">
      <c r="M131" s="15"/>
    </row>
    <row r="132" spans="13:13" ht="13.8" x14ac:dyDescent="0.3">
      <c r="M132" s="15"/>
    </row>
    <row r="133" spans="13:13" ht="13.8" x14ac:dyDescent="0.3">
      <c r="M133" s="15"/>
    </row>
    <row r="134" spans="13:13" ht="13.8" x14ac:dyDescent="0.3">
      <c r="M134" s="15"/>
    </row>
    <row r="135" spans="13:13" ht="13.8" x14ac:dyDescent="0.3">
      <c r="M135" s="15"/>
    </row>
    <row r="136" spans="13:13" ht="13.8" x14ac:dyDescent="0.3">
      <c r="M136" s="15"/>
    </row>
    <row r="137" spans="13:13" ht="13.8" x14ac:dyDescent="0.3">
      <c r="M137" s="15"/>
    </row>
    <row r="138" spans="13:13" ht="13.8" x14ac:dyDescent="0.3">
      <c r="M138" s="15"/>
    </row>
    <row r="139" spans="13:13" ht="13.8" x14ac:dyDescent="0.3">
      <c r="M139" s="15"/>
    </row>
    <row r="140" spans="13:13" ht="13.8" x14ac:dyDescent="0.3">
      <c r="M140" s="15"/>
    </row>
    <row r="141" spans="13:13" ht="13.8" x14ac:dyDescent="0.3">
      <c r="M141" s="15"/>
    </row>
    <row r="142" spans="13:13" ht="13.8" x14ac:dyDescent="0.3">
      <c r="M142" s="15"/>
    </row>
    <row r="143" spans="13:13" ht="13.8" x14ac:dyDescent="0.3">
      <c r="M143" s="15"/>
    </row>
    <row r="144" spans="13:13" ht="13.8" x14ac:dyDescent="0.3">
      <c r="M144" s="15"/>
    </row>
    <row r="145" spans="13:13" ht="13.8" x14ac:dyDescent="0.3">
      <c r="M145" s="15"/>
    </row>
    <row r="146" spans="13:13" ht="13.8" x14ac:dyDescent="0.3">
      <c r="M146" s="15"/>
    </row>
    <row r="147" spans="13:13" ht="13.8" x14ac:dyDescent="0.3">
      <c r="M147" s="15"/>
    </row>
    <row r="148" spans="13:13" ht="13.8" x14ac:dyDescent="0.3">
      <c r="M148" s="15"/>
    </row>
    <row r="149" spans="13:13" ht="13.8" x14ac:dyDescent="0.3">
      <c r="M149" s="15"/>
    </row>
    <row r="150" spans="13:13" ht="13.8" x14ac:dyDescent="0.3">
      <c r="M150" s="15"/>
    </row>
    <row r="151" spans="13:13" ht="13.8" x14ac:dyDescent="0.3">
      <c r="M151" s="15"/>
    </row>
    <row r="152" spans="13:13" ht="13.8" x14ac:dyDescent="0.3">
      <c r="M152" s="15"/>
    </row>
    <row r="153" spans="13:13" ht="13.8" x14ac:dyDescent="0.3">
      <c r="M153" s="15"/>
    </row>
    <row r="154" spans="13:13" ht="13.8" x14ac:dyDescent="0.3">
      <c r="M154" s="15"/>
    </row>
    <row r="155" spans="13:13" ht="13.8" x14ac:dyDescent="0.3">
      <c r="M155" s="15"/>
    </row>
    <row r="156" spans="13:13" ht="13.8" x14ac:dyDescent="0.3">
      <c r="M156" s="15"/>
    </row>
    <row r="157" spans="13:13" ht="13.8" x14ac:dyDescent="0.3">
      <c r="M157" s="15"/>
    </row>
    <row r="158" spans="13:13" ht="13.8" x14ac:dyDescent="0.3">
      <c r="M158" s="15"/>
    </row>
    <row r="159" spans="13:13" ht="13.8" x14ac:dyDescent="0.3">
      <c r="M159" s="15"/>
    </row>
    <row r="160" spans="13:13" ht="13.8" x14ac:dyDescent="0.3">
      <c r="M160" s="15"/>
    </row>
    <row r="161" spans="13:13" ht="13.8" x14ac:dyDescent="0.3">
      <c r="M161" s="15"/>
    </row>
    <row r="162" spans="13:13" ht="13.8" x14ac:dyDescent="0.3">
      <c r="M162" s="15"/>
    </row>
    <row r="163" spans="13:13" ht="13.8" x14ac:dyDescent="0.3">
      <c r="M163" s="15"/>
    </row>
    <row r="164" spans="13:13" ht="13.8" x14ac:dyDescent="0.3">
      <c r="M164" s="15"/>
    </row>
    <row r="165" spans="13:13" ht="13.8" x14ac:dyDescent="0.3">
      <c r="M165" s="15"/>
    </row>
    <row r="166" spans="13:13" ht="13.8" x14ac:dyDescent="0.3">
      <c r="M166" s="15"/>
    </row>
    <row r="167" spans="13:13" ht="13.8" x14ac:dyDescent="0.3">
      <c r="M167" s="15"/>
    </row>
    <row r="168" spans="13:13" ht="13.8" x14ac:dyDescent="0.3">
      <c r="M168" s="15"/>
    </row>
    <row r="169" spans="13:13" ht="13.8" x14ac:dyDescent="0.3">
      <c r="M169" s="15"/>
    </row>
    <row r="170" spans="13:13" ht="13.8" x14ac:dyDescent="0.3">
      <c r="M170" s="15"/>
    </row>
    <row r="171" spans="13:13" ht="13.8" x14ac:dyDescent="0.3">
      <c r="M171" s="15"/>
    </row>
    <row r="172" spans="13:13" ht="13.8" x14ac:dyDescent="0.3">
      <c r="M172" s="15"/>
    </row>
    <row r="173" spans="13:13" ht="13.8" x14ac:dyDescent="0.3">
      <c r="M173" s="15"/>
    </row>
    <row r="174" spans="13:13" ht="13.8" x14ac:dyDescent="0.3">
      <c r="M174" s="15"/>
    </row>
    <row r="175" spans="13:13" ht="13.8" x14ac:dyDescent="0.3">
      <c r="M175" s="15"/>
    </row>
    <row r="176" spans="13:13" ht="13.8" x14ac:dyDescent="0.3">
      <c r="M176" s="15"/>
    </row>
    <row r="177" spans="13:13" ht="13.8" x14ac:dyDescent="0.3">
      <c r="M177" s="15"/>
    </row>
    <row r="178" spans="13:13" ht="13.8" x14ac:dyDescent="0.3">
      <c r="M178" s="15"/>
    </row>
    <row r="179" spans="13:13" ht="13.8" x14ac:dyDescent="0.3">
      <c r="M179" s="15"/>
    </row>
    <row r="180" spans="13:13" ht="13.8" x14ac:dyDescent="0.3">
      <c r="M180" s="15"/>
    </row>
    <row r="181" spans="13:13" ht="13.8" x14ac:dyDescent="0.3">
      <c r="M181" s="15"/>
    </row>
    <row r="182" spans="13:13" ht="13.8" x14ac:dyDescent="0.3">
      <c r="M182" s="15"/>
    </row>
    <row r="183" spans="13:13" ht="13.8" x14ac:dyDescent="0.3">
      <c r="M183" s="15"/>
    </row>
    <row r="184" spans="13:13" ht="13.8" x14ac:dyDescent="0.3">
      <c r="M184" s="15"/>
    </row>
    <row r="185" spans="13:13" ht="13.8" x14ac:dyDescent="0.3">
      <c r="M185" s="15"/>
    </row>
    <row r="186" spans="13:13" ht="13.8" x14ac:dyDescent="0.3">
      <c r="M186" s="15"/>
    </row>
    <row r="187" spans="13:13" ht="13.8" x14ac:dyDescent="0.3">
      <c r="M187" s="15"/>
    </row>
    <row r="188" spans="13:13" ht="13.8" x14ac:dyDescent="0.3">
      <c r="M188" s="15"/>
    </row>
    <row r="189" spans="13:13" ht="13.8" x14ac:dyDescent="0.3">
      <c r="M189" s="15"/>
    </row>
    <row r="190" spans="13:13" ht="13.8" x14ac:dyDescent="0.3">
      <c r="M190" s="15"/>
    </row>
    <row r="191" spans="13:13" ht="13.8" x14ac:dyDescent="0.3">
      <c r="M191" s="15"/>
    </row>
    <row r="192" spans="13:13" ht="13.8" x14ac:dyDescent="0.3">
      <c r="M192" s="15"/>
    </row>
    <row r="193" spans="13:13" ht="13.8" x14ac:dyDescent="0.3">
      <c r="M193" s="15"/>
    </row>
    <row r="194" spans="13:13" ht="13.8" x14ac:dyDescent="0.3">
      <c r="M194" s="15"/>
    </row>
    <row r="195" spans="13:13" ht="13.8" x14ac:dyDescent="0.3">
      <c r="M195" s="15"/>
    </row>
    <row r="196" spans="13:13" ht="13.8" x14ac:dyDescent="0.3">
      <c r="M196" s="15"/>
    </row>
    <row r="197" spans="13:13" ht="13.8" x14ac:dyDescent="0.3">
      <c r="M197" s="15"/>
    </row>
    <row r="198" spans="13:13" ht="13.8" x14ac:dyDescent="0.3">
      <c r="M198" s="15"/>
    </row>
    <row r="199" spans="13:13" ht="13.8" x14ac:dyDescent="0.3">
      <c r="M199" s="15"/>
    </row>
    <row r="200" spans="13:13" ht="13.8" x14ac:dyDescent="0.3">
      <c r="M200" s="15"/>
    </row>
    <row r="201" spans="13:13" ht="13.8" x14ac:dyDescent="0.3">
      <c r="M201" s="15"/>
    </row>
    <row r="202" spans="13:13" ht="13.8" x14ac:dyDescent="0.3">
      <c r="M202" s="15"/>
    </row>
    <row r="203" spans="13:13" ht="13.8" x14ac:dyDescent="0.3">
      <c r="M203" s="15"/>
    </row>
    <row r="204" spans="13:13" ht="13.8" x14ac:dyDescent="0.3">
      <c r="M204" s="15"/>
    </row>
    <row r="205" spans="13:13" ht="13.8" x14ac:dyDescent="0.3">
      <c r="M205" s="15"/>
    </row>
    <row r="206" spans="13:13" ht="13.8" x14ac:dyDescent="0.3">
      <c r="M206" s="15"/>
    </row>
    <row r="207" spans="13:13" ht="13.8" x14ac:dyDescent="0.3">
      <c r="M207" s="15"/>
    </row>
    <row r="208" spans="13:13" ht="13.8" x14ac:dyDescent="0.3">
      <c r="M208" s="15"/>
    </row>
    <row r="209" spans="13:13" ht="13.8" x14ac:dyDescent="0.3">
      <c r="M209" s="15"/>
    </row>
    <row r="210" spans="13:13" ht="13.8" x14ac:dyDescent="0.3">
      <c r="M210" s="15"/>
    </row>
    <row r="211" spans="13:13" ht="13.8" x14ac:dyDescent="0.3">
      <c r="M211" s="15"/>
    </row>
    <row r="212" spans="13:13" ht="13.8" x14ac:dyDescent="0.3">
      <c r="M212" s="15"/>
    </row>
    <row r="213" spans="13:13" ht="13.8" x14ac:dyDescent="0.3">
      <c r="M213" s="15"/>
    </row>
    <row r="214" spans="13:13" ht="13.8" x14ac:dyDescent="0.3">
      <c r="M214" s="15"/>
    </row>
    <row r="215" spans="13:13" ht="13.8" x14ac:dyDescent="0.3">
      <c r="M215" s="15"/>
    </row>
    <row r="216" spans="13:13" ht="13.8" x14ac:dyDescent="0.3">
      <c r="M216" s="15"/>
    </row>
    <row r="217" spans="13:13" ht="13.8" x14ac:dyDescent="0.3">
      <c r="M217" s="15"/>
    </row>
    <row r="218" spans="13:13" ht="13.8" x14ac:dyDescent="0.3">
      <c r="M218" s="15"/>
    </row>
    <row r="219" spans="13:13" ht="13.8" x14ac:dyDescent="0.3">
      <c r="M219" s="15"/>
    </row>
    <row r="220" spans="13:13" ht="13.8" x14ac:dyDescent="0.3">
      <c r="M220" s="15"/>
    </row>
    <row r="221" spans="13:13" ht="13.8" x14ac:dyDescent="0.3">
      <c r="M221" s="15"/>
    </row>
    <row r="222" spans="13:13" ht="13.8" x14ac:dyDescent="0.3">
      <c r="M222" s="15"/>
    </row>
    <row r="223" spans="13:13" ht="13.8" x14ac:dyDescent="0.3">
      <c r="M223" s="15"/>
    </row>
    <row r="224" spans="13:13" ht="13.8" x14ac:dyDescent="0.3">
      <c r="M224" s="15"/>
    </row>
    <row r="225" spans="13:13" ht="13.8" x14ac:dyDescent="0.3">
      <c r="M225" s="15"/>
    </row>
    <row r="226" spans="13:13" ht="13.8" x14ac:dyDescent="0.3">
      <c r="M226" s="15"/>
    </row>
    <row r="227" spans="13:13" ht="13.8" x14ac:dyDescent="0.3">
      <c r="M227" s="15"/>
    </row>
    <row r="228" spans="13:13" ht="13.8" x14ac:dyDescent="0.3">
      <c r="M228" s="15"/>
    </row>
    <row r="229" spans="13:13" ht="13.8" x14ac:dyDescent="0.3">
      <c r="M229" s="15"/>
    </row>
    <row r="230" spans="13:13" ht="13.8" x14ac:dyDescent="0.3">
      <c r="M230" s="15"/>
    </row>
    <row r="231" spans="13:13" ht="13.8" x14ac:dyDescent="0.3">
      <c r="M231" s="15"/>
    </row>
    <row r="232" spans="13:13" ht="13.8" x14ac:dyDescent="0.3">
      <c r="M232" s="15"/>
    </row>
    <row r="233" spans="13:13" ht="13.8" x14ac:dyDescent="0.3">
      <c r="M233" s="15"/>
    </row>
    <row r="234" spans="13:13" ht="13.8" x14ac:dyDescent="0.3">
      <c r="M234" s="15"/>
    </row>
    <row r="235" spans="13:13" ht="13.8" x14ac:dyDescent="0.3">
      <c r="M235" s="15"/>
    </row>
    <row r="236" spans="13:13" ht="13.8" x14ac:dyDescent="0.3">
      <c r="M236" s="15"/>
    </row>
    <row r="237" spans="13:13" ht="13.8" x14ac:dyDescent="0.3">
      <c r="M237" s="15"/>
    </row>
    <row r="238" spans="13:13" ht="13.8" x14ac:dyDescent="0.3">
      <c r="M238" s="15"/>
    </row>
    <row r="239" spans="13:13" ht="13.8" x14ac:dyDescent="0.3">
      <c r="M239" s="15"/>
    </row>
    <row r="240" spans="13:13" ht="13.8" x14ac:dyDescent="0.3">
      <c r="M240" s="15"/>
    </row>
    <row r="241" spans="13:13" ht="13.8" x14ac:dyDescent="0.3">
      <c r="M241" s="15"/>
    </row>
    <row r="242" spans="13:13" ht="13.8" x14ac:dyDescent="0.3">
      <c r="M242" s="15"/>
    </row>
    <row r="243" spans="13:13" ht="13.8" x14ac:dyDescent="0.3">
      <c r="M243" s="15"/>
    </row>
    <row r="244" spans="13:13" ht="13.8" x14ac:dyDescent="0.3">
      <c r="M244" s="15"/>
    </row>
    <row r="245" spans="13:13" ht="13.8" x14ac:dyDescent="0.3">
      <c r="M245" s="15"/>
    </row>
    <row r="246" spans="13:13" ht="13.8" x14ac:dyDescent="0.3">
      <c r="M246" s="15"/>
    </row>
    <row r="247" spans="13:13" ht="13.8" x14ac:dyDescent="0.3">
      <c r="M247" s="15"/>
    </row>
    <row r="248" spans="13:13" ht="13.8" x14ac:dyDescent="0.3">
      <c r="M248" s="15"/>
    </row>
    <row r="249" spans="13:13" ht="13.8" x14ac:dyDescent="0.3">
      <c r="M249" s="15"/>
    </row>
    <row r="250" spans="13:13" ht="13.8" x14ac:dyDescent="0.3">
      <c r="M250" s="15"/>
    </row>
    <row r="251" spans="13:13" ht="13.8" x14ac:dyDescent="0.3">
      <c r="M251" s="15"/>
    </row>
    <row r="252" spans="13:13" ht="13.8" x14ac:dyDescent="0.3">
      <c r="M252" s="15"/>
    </row>
    <row r="253" spans="13:13" ht="13.8" x14ac:dyDescent="0.3">
      <c r="M253" s="15"/>
    </row>
    <row r="254" spans="13:13" ht="13.8" x14ac:dyDescent="0.3">
      <c r="M254" s="15"/>
    </row>
    <row r="255" spans="13:13" ht="13.8" x14ac:dyDescent="0.3">
      <c r="M255" s="15"/>
    </row>
    <row r="256" spans="13:13" ht="13.8" x14ac:dyDescent="0.3">
      <c r="M256" s="15"/>
    </row>
    <row r="257" spans="13:13" ht="13.8" x14ac:dyDescent="0.3">
      <c r="M257" s="15"/>
    </row>
    <row r="258" spans="13:13" ht="13.8" x14ac:dyDescent="0.3">
      <c r="M258" s="15"/>
    </row>
    <row r="259" spans="13:13" ht="13.8" x14ac:dyDescent="0.3">
      <c r="M259" s="15"/>
    </row>
    <row r="260" spans="13:13" ht="13.8" x14ac:dyDescent="0.3">
      <c r="M260" s="15"/>
    </row>
    <row r="261" spans="13:13" ht="13.8" x14ac:dyDescent="0.3">
      <c r="M261" s="15"/>
    </row>
    <row r="262" spans="13:13" ht="13.8" x14ac:dyDescent="0.3">
      <c r="M262" s="15"/>
    </row>
    <row r="263" spans="13:13" ht="13.8" x14ac:dyDescent="0.3">
      <c r="M263" s="15"/>
    </row>
    <row r="264" spans="13:13" ht="13.8" x14ac:dyDescent="0.3">
      <c r="M264" s="15"/>
    </row>
    <row r="265" spans="13:13" ht="13.8" x14ac:dyDescent="0.3">
      <c r="M265" s="15"/>
    </row>
    <row r="266" spans="13:13" ht="13.8" x14ac:dyDescent="0.3">
      <c r="M266" s="15"/>
    </row>
    <row r="267" spans="13:13" ht="13.8" x14ac:dyDescent="0.3">
      <c r="M267" s="15"/>
    </row>
    <row r="268" spans="13:13" ht="13.8" x14ac:dyDescent="0.3">
      <c r="M268" s="15"/>
    </row>
    <row r="269" spans="13:13" ht="13.8" x14ac:dyDescent="0.3">
      <c r="M269" s="15"/>
    </row>
    <row r="270" spans="13:13" ht="13.8" x14ac:dyDescent="0.3">
      <c r="M270" s="15"/>
    </row>
    <row r="271" spans="13:13" ht="13.8" x14ac:dyDescent="0.3">
      <c r="M271" s="15"/>
    </row>
    <row r="272" spans="13:13" ht="13.8" x14ac:dyDescent="0.3">
      <c r="M272" s="15"/>
    </row>
    <row r="273" spans="13:13" ht="13.8" x14ac:dyDescent="0.3">
      <c r="M273" s="15"/>
    </row>
    <row r="274" spans="13:13" ht="13.8" x14ac:dyDescent="0.3">
      <c r="M274" s="15"/>
    </row>
    <row r="275" spans="13:13" ht="13.8" x14ac:dyDescent="0.3">
      <c r="M275" s="15"/>
    </row>
    <row r="276" spans="13:13" ht="13.8" x14ac:dyDescent="0.3">
      <c r="M276" s="15"/>
    </row>
    <row r="277" spans="13:13" ht="13.8" x14ac:dyDescent="0.3">
      <c r="M277" s="15"/>
    </row>
    <row r="278" spans="13:13" ht="13.8" x14ac:dyDescent="0.3">
      <c r="M278" s="15"/>
    </row>
    <row r="279" spans="13:13" ht="13.8" x14ac:dyDescent="0.3">
      <c r="M279" s="15"/>
    </row>
    <row r="280" spans="13:13" ht="13.8" x14ac:dyDescent="0.3">
      <c r="M280" s="15"/>
    </row>
    <row r="281" spans="13:13" ht="13.8" x14ac:dyDescent="0.3">
      <c r="M281" s="15"/>
    </row>
    <row r="282" spans="13:13" ht="13.8" x14ac:dyDescent="0.3">
      <c r="M282" s="15"/>
    </row>
    <row r="283" spans="13:13" ht="13.8" x14ac:dyDescent="0.3">
      <c r="M283" s="15"/>
    </row>
    <row r="284" spans="13:13" ht="13.8" x14ac:dyDescent="0.3">
      <c r="M284" s="15"/>
    </row>
    <row r="285" spans="13:13" ht="13.8" x14ac:dyDescent="0.3">
      <c r="M285" s="15"/>
    </row>
    <row r="286" spans="13:13" ht="13.8" x14ac:dyDescent="0.3">
      <c r="M286" s="15"/>
    </row>
    <row r="287" spans="13:13" ht="13.8" x14ac:dyDescent="0.3">
      <c r="M287" s="15"/>
    </row>
    <row r="288" spans="13:13" ht="13.8" x14ac:dyDescent="0.3">
      <c r="M288" s="15"/>
    </row>
    <row r="289" spans="13:13" ht="13.8" x14ac:dyDescent="0.3">
      <c r="M289" s="15"/>
    </row>
    <row r="290" spans="13:13" ht="13.8" x14ac:dyDescent="0.3">
      <c r="M290" s="15"/>
    </row>
    <row r="291" spans="13:13" ht="13.8" x14ac:dyDescent="0.3">
      <c r="M291" s="15"/>
    </row>
    <row r="292" spans="13:13" ht="13.8" x14ac:dyDescent="0.3">
      <c r="M292" s="15"/>
    </row>
    <row r="293" spans="13:13" ht="13.8" x14ac:dyDescent="0.3">
      <c r="M293" s="15"/>
    </row>
    <row r="294" spans="13:13" ht="13.8" x14ac:dyDescent="0.3">
      <c r="M294" s="15"/>
    </row>
    <row r="295" spans="13:13" ht="13.8" x14ac:dyDescent="0.3">
      <c r="M295" s="15"/>
    </row>
    <row r="296" spans="13:13" ht="13.8" x14ac:dyDescent="0.3">
      <c r="M296" s="15"/>
    </row>
    <row r="297" spans="13:13" ht="13.8" x14ac:dyDescent="0.3">
      <c r="M297" s="15"/>
    </row>
    <row r="298" spans="13:13" ht="13.8" x14ac:dyDescent="0.3">
      <c r="M298" s="15"/>
    </row>
    <row r="299" spans="13:13" ht="13.8" x14ac:dyDescent="0.3">
      <c r="M299" s="15"/>
    </row>
    <row r="300" spans="13:13" ht="13.8" x14ac:dyDescent="0.3">
      <c r="M300" s="15"/>
    </row>
    <row r="301" spans="13:13" ht="13.8" x14ac:dyDescent="0.3">
      <c r="M301" s="15"/>
    </row>
    <row r="302" spans="13:13" ht="13.8" x14ac:dyDescent="0.3">
      <c r="M302" s="15"/>
    </row>
    <row r="303" spans="13:13" ht="13.8" x14ac:dyDescent="0.3">
      <c r="M303" s="15"/>
    </row>
    <row r="304" spans="13:13" ht="13.8" x14ac:dyDescent="0.3">
      <c r="M304" s="15"/>
    </row>
    <row r="305" spans="13:13" ht="13.8" x14ac:dyDescent="0.3">
      <c r="M305" s="15"/>
    </row>
    <row r="306" spans="13:13" ht="13.8" x14ac:dyDescent="0.3">
      <c r="M306" s="15"/>
    </row>
    <row r="307" spans="13:13" ht="13.8" x14ac:dyDescent="0.3">
      <c r="M307" s="15"/>
    </row>
    <row r="308" spans="13:13" ht="13.8" x14ac:dyDescent="0.3">
      <c r="M308" s="15"/>
    </row>
    <row r="309" spans="13:13" ht="13.8" x14ac:dyDescent="0.3">
      <c r="M309" s="15"/>
    </row>
    <row r="310" spans="13:13" ht="13.8" x14ac:dyDescent="0.3">
      <c r="M310" s="15"/>
    </row>
    <row r="311" spans="13:13" ht="13.8" x14ac:dyDescent="0.3">
      <c r="M311" s="15"/>
    </row>
    <row r="312" spans="13:13" ht="13.8" x14ac:dyDescent="0.3">
      <c r="M312" s="15"/>
    </row>
    <row r="313" spans="13:13" ht="13.8" x14ac:dyDescent="0.3">
      <c r="M313" s="15"/>
    </row>
    <row r="314" spans="13:13" ht="13.8" x14ac:dyDescent="0.3">
      <c r="M314" s="15"/>
    </row>
    <row r="315" spans="13:13" ht="13.8" x14ac:dyDescent="0.3">
      <c r="M315" s="15"/>
    </row>
    <row r="316" spans="13:13" ht="13.8" x14ac:dyDescent="0.3">
      <c r="M316" s="15"/>
    </row>
    <row r="317" spans="13:13" ht="13.8" x14ac:dyDescent="0.3">
      <c r="M317" s="15"/>
    </row>
    <row r="318" spans="13:13" ht="13.8" x14ac:dyDescent="0.3">
      <c r="M318" s="15"/>
    </row>
    <row r="319" spans="13:13" ht="13.8" x14ac:dyDescent="0.3">
      <c r="M319" s="15"/>
    </row>
    <row r="320" spans="13:13" ht="13.8" x14ac:dyDescent="0.3">
      <c r="M320" s="15"/>
    </row>
    <row r="321" spans="13:13" ht="13.8" x14ac:dyDescent="0.3">
      <c r="M321" s="15"/>
    </row>
    <row r="322" spans="13:13" ht="13.8" x14ac:dyDescent="0.3">
      <c r="M322" s="15"/>
    </row>
    <row r="323" spans="13:13" ht="13.8" x14ac:dyDescent="0.3">
      <c r="M323" s="15"/>
    </row>
    <row r="324" spans="13:13" ht="13.8" x14ac:dyDescent="0.3">
      <c r="M324" s="15"/>
    </row>
    <row r="325" spans="13:13" ht="13.8" x14ac:dyDescent="0.3">
      <c r="M325" s="15"/>
    </row>
    <row r="326" spans="13:13" ht="13.8" x14ac:dyDescent="0.3">
      <c r="M326" s="15"/>
    </row>
    <row r="327" spans="13:13" ht="13.8" x14ac:dyDescent="0.3">
      <c r="M327" s="15"/>
    </row>
    <row r="328" spans="13:13" ht="13.8" x14ac:dyDescent="0.3">
      <c r="M328" s="15"/>
    </row>
    <row r="329" spans="13:13" ht="13.8" x14ac:dyDescent="0.3">
      <c r="M329" s="15"/>
    </row>
    <row r="330" spans="13:13" ht="13.8" x14ac:dyDescent="0.3">
      <c r="M330" s="15"/>
    </row>
    <row r="331" spans="13:13" ht="13.8" x14ac:dyDescent="0.3">
      <c r="M331" s="15"/>
    </row>
    <row r="332" spans="13:13" ht="13.8" x14ac:dyDescent="0.3">
      <c r="M332" s="15"/>
    </row>
    <row r="333" spans="13:13" ht="13.8" x14ac:dyDescent="0.3">
      <c r="M333" s="15"/>
    </row>
    <row r="334" spans="13:13" ht="13.8" x14ac:dyDescent="0.3">
      <c r="M334" s="15"/>
    </row>
    <row r="335" spans="13:13" ht="13.8" x14ac:dyDescent="0.3">
      <c r="M335" s="15"/>
    </row>
    <row r="336" spans="13:13" ht="13.8" x14ac:dyDescent="0.3">
      <c r="M336" s="15"/>
    </row>
    <row r="337" spans="13:13" ht="13.8" x14ac:dyDescent="0.3">
      <c r="M337" s="15"/>
    </row>
    <row r="338" spans="13:13" ht="13.8" x14ac:dyDescent="0.3">
      <c r="M338" s="15"/>
    </row>
    <row r="339" spans="13:13" ht="13.8" x14ac:dyDescent="0.3">
      <c r="M339" s="15"/>
    </row>
    <row r="340" spans="13:13" ht="13.8" x14ac:dyDescent="0.3">
      <c r="M340" s="15"/>
    </row>
    <row r="341" spans="13:13" ht="13.8" x14ac:dyDescent="0.3">
      <c r="M341" s="15"/>
    </row>
    <row r="342" spans="13:13" ht="13.8" x14ac:dyDescent="0.3">
      <c r="M342" s="15"/>
    </row>
    <row r="343" spans="13:13" ht="13.8" x14ac:dyDescent="0.3">
      <c r="M343" s="15"/>
    </row>
    <row r="344" spans="13:13" ht="13.8" x14ac:dyDescent="0.3">
      <c r="M344" s="15"/>
    </row>
    <row r="345" spans="13:13" ht="13.8" x14ac:dyDescent="0.3">
      <c r="M345" s="15"/>
    </row>
    <row r="346" spans="13:13" ht="13.8" x14ac:dyDescent="0.3">
      <c r="M346" s="15"/>
    </row>
    <row r="347" spans="13:13" ht="13.8" x14ac:dyDescent="0.3">
      <c r="M347" s="15"/>
    </row>
    <row r="348" spans="13:13" ht="13.8" x14ac:dyDescent="0.3">
      <c r="M348" s="15"/>
    </row>
    <row r="349" spans="13:13" ht="13.8" x14ac:dyDescent="0.3">
      <c r="M349" s="15"/>
    </row>
    <row r="350" spans="13:13" ht="13.8" x14ac:dyDescent="0.3">
      <c r="M350" s="15"/>
    </row>
    <row r="351" spans="13:13" ht="13.8" x14ac:dyDescent="0.3">
      <c r="M351" s="15"/>
    </row>
    <row r="352" spans="13:13" ht="13.8" x14ac:dyDescent="0.3">
      <c r="M352" s="15"/>
    </row>
    <row r="353" spans="13:13" ht="13.8" x14ac:dyDescent="0.3">
      <c r="M353" s="15"/>
    </row>
    <row r="354" spans="13:13" ht="13.8" x14ac:dyDescent="0.3">
      <c r="M354" s="15"/>
    </row>
    <row r="355" spans="13:13" ht="13.8" x14ac:dyDescent="0.3">
      <c r="M355" s="15"/>
    </row>
    <row r="356" spans="13:13" ht="13.8" x14ac:dyDescent="0.3">
      <c r="M356" s="15"/>
    </row>
    <row r="357" spans="13:13" ht="13.8" x14ac:dyDescent="0.3">
      <c r="M357" s="15"/>
    </row>
    <row r="358" spans="13:13" ht="13.8" x14ac:dyDescent="0.3">
      <c r="M358" s="15"/>
    </row>
    <row r="359" spans="13:13" ht="13.8" x14ac:dyDescent="0.3">
      <c r="M359" s="15"/>
    </row>
    <row r="360" spans="13:13" ht="13.8" x14ac:dyDescent="0.3">
      <c r="M360" s="15"/>
    </row>
    <row r="361" spans="13:13" ht="13.8" x14ac:dyDescent="0.3">
      <c r="M361" s="15"/>
    </row>
    <row r="362" spans="13:13" ht="13.8" x14ac:dyDescent="0.3">
      <c r="M362" s="15"/>
    </row>
    <row r="363" spans="13:13" ht="13.8" x14ac:dyDescent="0.3">
      <c r="M363" s="15"/>
    </row>
    <row r="364" spans="13:13" ht="13.8" x14ac:dyDescent="0.3">
      <c r="M364" s="15"/>
    </row>
    <row r="365" spans="13:13" ht="13.8" x14ac:dyDescent="0.3">
      <c r="M365" s="15"/>
    </row>
    <row r="366" spans="13:13" ht="13.8" x14ac:dyDescent="0.3">
      <c r="M366" s="15"/>
    </row>
    <row r="367" spans="13:13" ht="13.8" x14ac:dyDescent="0.3">
      <c r="M367" s="15"/>
    </row>
    <row r="368" spans="13:13" ht="13.8" x14ac:dyDescent="0.3">
      <c r="M368" s="15"/>
    </row>
    <row r="369" spans="13:13" ht="13.8" x14ac:dyDescent="0.3">
      <c r="M369" s="15"/>
    </row>
    <row r="370" spans="13:13" ht="13.8" x14ac:dyDescent="0.3">
      <c r="M370" s="15"/>
    </row>
    <row r="371" spans="13:13" ht="13.8" x14ac:dyDescent="0.3">
      <c r="M371" s="15"/>
    </row>
    <row r="372" spans="13:13" ht="13.8" x14ac:dyDescent="0.3">
      <c r="M372" s="15"/>
    </row>
    <row r="373" spans="13:13" ht="13.8" x14ac:dyDescent="0.3">
      <c r="M373" s="15"/>
    </row>
    <row r="374" spans="13:13" ht="13.8" x14ac:dyDescent="0.3">
      <c r="M374" s="15"/>
    </row>
    <row r="375" spans="13:13" ht="13.8" x14ac:dyDescent="0.3">
      <c r="M375" s="15"/>
    </row>
    <row r="376" spans="13:13" ht="13.8" x14ac:dyDescent="0.3">
      <c r="M376" s="15"/>
    </row>
    <row r="377" spans="13:13" ht="13.8" x14ac:dyDescent="0.3">
      <c r="M377" s="15"/>
    </row>
    <row r="378" spans="13:13" ht="13.8" x14ac:dyDescent="0.3">
      <c r="M378" s="15"/>
    </row>
    <row r="379" spans="13:13" ht="13.8" x14ac:dyDescent="0.3">
      <c r="M379" s="15"/>
    </row>
    <row r="380" spans="13:13" ht="13.8" x14ac:dyDescent="0.3">
      <c r="M380" s="15"/>
    </row>
    <row r="381" spans="13:13" ht="13.8" x14ac:dyDescent="0.3">
      <c r="M381" s="15"/>
    </row>
    <row r="382" spans="13:13" ht="13.8" x14ac:dyDescent="0.3">
      <c r="M382" s="15"/>
    </row>
    <row r="383" spans="13:13" ht="13.8" x14ac:dyDescent="0.3">
      <c r="M383" s="15"/>
    </row>
    <row r="384" spans="13:13" ht="13.8" x14ac:dyDescent="0.3">
      <c r="M384" s="15"/>
    </row>
    <row r="385" spans="13:13" ht="13.8" x14ac:dyDescent="0.3">
      <c r="M385" s="15"/>
    </row>
    <row r="386" spans="13:13" ht="13.8" x14ac:dyDescent="0.3">
      <c r="M386" s="15"/>
    </row>
    <row r="387" spans="13:13" ht="13.8" x14ac:dyDescent="0.3">
      <c r="M387" s="15"/>
    </row>
    <row r="388" spans="13:13" ht="13.8" x14ac:dyDescent="0.3">
      <c r="M388" s="15"/>
    </row>
    <row r="389" spans="13:13" ht="13.8" x14ac:dyDescent="0.3">
      <c r="M389" s="15"/>
    </row>
    <row r="390" spans="13:13" ht="13.8" x14ac:dyDescent="0.3">
      <c r="M390" s="15"/>
    </row>
    <row r="391" spans="13:13" ht="13.8" x14ac:dyDescent="0.3">
      <c r="M391" s="15"/>
    </row>
    <row r="392" spans="13:13" ht="13.8" x14ac:dyDescent="0.3">
      <c r="M392" s="15"/>
    </row>
    <row r="393" spans="13:13" ht="13.8" x14ac:dyDescent="0.3">
      <c r="M393" s="15"/>
    </row>
    <row r="394" spans="13:13" ht="13.8" x14ac:dyDescent="0.3">
      <c r="M394" s="15"/>
    </row>
    <row r="395" spans="13:13" ht="13.8" x14ac:dyDescent="0.3">
      <c r="M395" s="15"/>
    </row>
    <row r="396" spans="13:13" ht="13.8" x14ac:dyDescent="0.3">
      <c r="M396" s="15"/>
    </row>
    <row r="397" spans="13:13" ht="13.8" x14ac:dyDescent="0.3">
      <c r="M397" s="15"/>
    </row>
    <row r="398" spans="13:13" ht="13.8" x14ac:dyDescent="0.3">
      <c r="M398" s="15"/>
    </row>
    <row r="399" spans="13:13" ht="13.8" x14ac:dyDescent="0.3">
      <c r="M399" s="15"/>
    </row>
    <row r="400" spans="13:13" ht="13.8" x14ac:dyDescent="0.3">
      <c r="M400" s="15"/>
    </row>
    <row r="401" spans="13:13" ht="13.8" x14ac:dyDescent="0.3">
      <c r="M401" s="15"/>
    </row>
    <row r="402" spans="13:13" ht="13.8" x14ac:dyDescent="0.3">
      <c r="M402" s="15"/>
    </row>
    <row r="403" spans="13:13" ht="13.8" x14ac:dyDescent="0.3">
      <c r="M403" s="15"/>
    </row>
    <row r="404" spans="13:13" ht="13.8" x14ac:dyDescent="0.3">
      <c r="M404" s="15"/>
    </row>
    <row r="405" spans="13:13" ht="13.8" x14ac:dyDescent="0.3">
      <c r="M405" s="15"/>
    </row>
    <row r="406" spans="13:13" ht="13.8" x14ac:dyDescent="0.3">
      <c r="M406" s="15"/>
    </row>
    <row r="407" spans="13:13" ht="13.8" x14ac:dyDescent="0.3">
      <c r="M407" s="15"/>
    </row>
    <row r="408" spans="13:13" ht="13.8" x14ac:dyDescent="0.3">
      <c r="M408" s="15"/>
    </row>
    <row r="409" spans="13:13" ht="13.8" x14ac:dyDescent="0.3">
      <c r="M409" s="15"/>
    </row>
    <row r="410" spans="13:13" ht="13.8" x14ac:dyDescent="0.3">
      <c r="M410" s="15"/>
    </row>
    <row r="411" spans="13:13" ht="13.8" x14ac:dyDescent="0.3">
      <c r="M411" s="15"/>
    </row>
    <row r="412" spans="13:13" ht="13.8" x14ac:dyDescent="0.3">
      <c r="M412" s="15"/>
    </row>
    <row r="413" spans="13:13" ht="13.8" x14ac:dyDescent="0.3">
      <c r="M413" s="15"/>
    </row>
    <row r="414" spans="13:13" ht="13.8" x14ac:dyDescent="0.3">
      <c r="M414" s="15"/>
    </row>
    <row r="415" spans="13:13" ht="13.8" x14ac:dyDescent="0.3">
      <c r="M415" s="15"/>
    </row>
    <row r="416" spans="13:13" ht="13.8" x14ac:dyDescent="0.3">
      <c r="M416" s="15"/>
    </row>
    <row r="417" spans="13:13" ht="13.8" x14ac:dyDescent="0.3">
      <c r="M417" s="15"/>
    </row>
    <row r="418" spans="13:13" ht="13.8" x14ac:dyDescent="0.3">
      <c r="M418" s="15"/>
    </row>
    <row r="419" spans="13:13" ht="13.8" x14ac:dyDescent="0.3">
      <c r="M419" s="15"/>
    </row>
    <row r="420" spans="13:13" ht="13.8" x14ac:dyDescent="0.3">
      <c r="M420" s="15"/>
    </row>
    <row r="421" spans="13:13" ht="13.8" x14ac:dyDescent="0.3">
      <c r="M421" s="15"/>
    </row>
    <row r="422" spans="13:13" ht="13.8" x14ac:dyDescent="0.3">
      <c r="M422" s="15"/>
    </row>
    <row r="423" spans="13:13" ht="13.8" x14ac:dyDescent="0.3">
      <c r="M423" s="15"/>
    </row>
    <row r="424" spans="13:13" ht="13.8" x14ac:dyDescent="0.3">
      <c r="M424" s="15"/>
    </row>
    <row r="425" spans="13:13" ht="13.8" x14ac:dyDescent="0.3">
      <c r="M425" s="15"/>
    </row>
    <row r="426" spans="13:13" ht="13.8" x14ac:dyDescent="0.3">
      <c r="M426" s="15"/>
    </row>
    <row r="427" spans="13:13" ht="13.8" x14ac:dyDescent="0.3">
      <c r="M427" s="15"/>
    </row>
    <row r="428" spans="13:13" ht="13.8" x14ac:dyDescent="0.3">
      <c r="M428" s="15"/>
    </row>
    <row r="429" spans="13:13" ht="13.8" x14ac:dyDescent="0.3">
      <c r="M429" s="15"/>
    </row>
    <row r="430" spans="13:13" ht="13.8" x14ac:dyDescent="0.3">
      <c r="M430" s="15"/>
    </row>
    <row r="431" spans="13:13" ht="13.8" x14ac:dyDescent="0.3">
      <c r="M431" s="15"/>
    </row>
    <row r="432" spans="13:13" ht="13.8" x14ac:dyDescent="0.3">
      <c r="M432" s="15"/>
    </row>
    <row r="433" spans="13:13" ht="13.8" x14ac:dyDescent="0.3">
      <c r="M433" s="15"/>
    </row>
    <row r="434" spans="13:13" ht="13.8" x14ac:dyDescent="0.3">
      <c r="M434" s="15"/>
    </row>
    <row r="435" spans="13:13" ht="13.8" x14ac:dyDescent="0.3">
      <c r="M435" s="15"/>
    </row>
    <row r="436" spans="13:13" ht="13.8" x14ac:dyDescent="0.3">
      <c r="M436" s="15"/>
    </row>
    <row r="437" spans="13:13" ht="13.8" x14ac:dyDescent="0.3">
      <c r="M437" s="15"/>
    </row>
    <row r="438" spans="13:13" ht="13.8" x14ac:dyDescent="0.3">
      <c r="M438" s="15"/>
    </row>
    <row r="439" spans="13:13" ht="13.8" x14ac:dyDescent="0.3">
      <c r="M439" s="15"/>
    </row>
    <row r="440" spans="13:13" ht="13.8" x14ac:dyDescent="0.3">
      <c r="M440" s="15"/>
    </row>
    <row r="441" spans="13:13" ht="13.8" x14ac:dyDescent="0.3">
      <c r="M441" s="15"/>
    </row>
    <row r="442" spans="13:13" ht="13.8" x14ac:dyDescent="0.3">
      <c r="M442" s="15"/>
    </row>
    <row r="443" spans="13:13" ht="13.8" x14ac:dyDescent="0.3">
      <c r="M443" s="15"/>
    </row>
    <row r="444" spans="13:13" ht="13.8" x14ac:dyDescent="0.3">
      <c r="M444" s="15"/>
    </row>
    <row r="445" spans="13:13" ht="13.8" x14ac:dyDescent="0.3">
      <c r="M445" s="15"/>
    </row>
    <row r="446" spans="13:13" ht="13.8" x14ac:dyDescent="0.3">
      <c r="M446" s="15"/>
    </row>
    <row r="447" spans="13:13" ht="13.8" x14ac:dyDescent="0.3">
      <c r="M447" s="15"/>
    </row>
    <row r="448" spans="13:13" ht="13.8" x14ac:dyDescent="0.3">
      <c r="M448" s="15"/>
    </row>
    <row r="449" spans="13:13" ht="13.8" x14ac:dyDescent="0.3">
      <c r="M449" s="15"/>
    </row>
    <row r="450" spans="13:13" ht="13.8" x14ac:dyDescent="0.3">
      <c r="M450" s="15"/>
    </row>
    <row r="451" spans="13:13" ht="13.8" x14ac:dyDescent="0.3">
      <c r="M451" s="15"/>
    </row>
    <row r="452" spans="13:13" ht="13.8" x14ac:dyDescent="0.3">
      <c r="M452" s="15"/>
    </row>
    <row r="453" spans="13:13" ht="13.8" x14ac:dyDescent="0.3">
      <c r="M453" s="15"/>
    </row>
    <row r="454" spans="13:13" ht="13.8" x14ac:dyDescent="0.3">
      <c r="M454" s="15"/>
    </row>
    <row r="455" spans="13:13" ht="13.8" x14ac:dyDescent="0.3">
      <c r="M455" s="15"/>
    </row>
    <row r="456" spans="13:13" ht="13.8" x14ac:dyDescent="0.3">
      <c r="M456" s="15"/>
    </row>
    <row r="457" spans="13:13" ht="13.8" x14ac:dyDescent="0.3">
      <c r="M457" s="15"/>
    </row>
    <row r="458" spans="13:13" ht="13.8" x14ac:dyDescent="0.3">
      <c r="M458" s="15"/>
    </row>
    <row r="459" spans="13:13" ht="13.8" x14ac:dyDescent="0.3">
      <c r="M459" s="15"/>
    </row>
    <row r="460" spans="13:13" ht="13.8" x14ac:dyDescent="0.3">
      <c r="M460" s="15"/>
    </row>
    <row r="461" spans="13:13" ht="13.8" x14ac:dyDescent="0.3">
      <c r="M461" s="15"/>
    </row>
    <row r="462" spans="13:13" ht="13.8" x14ac:dyDescent="0.3">
      <c r="M462" s="15"/>
    </row>
    <row r="463" spans="13:13" ht="13.8" x14ac:dyDescent="0.3">
      <c r="M463" s="15"/>
    </row>
    <row r="464" spans="13:13" ht="13.8" x14ac:dyDescent="0.3">
      <c r="M464" s="15"/>
    </row>
    <row r="465" spans="13:13" ht="13.8" x14ac:dyDescent="0.3">
      <c r="M465" s="15"/>
    </row>
    <row r="466" spans="13:13" ht="13.8" x14ac:dyDescent="0.3">
      <c r="M466" s="15"/>
    </row>
    <row r="467" spans="13:13" ht="13.8" x14ac:dyDescent="0.3">
      <c r="M467" s="15"/>
    </row>
    <row r="468" spans="13:13" ht="13.8" x14ac:dyDescent="0.3">
      <c r="M468" s="15"/>
    </row>
    <row r="469" spans="13:13" ht="13.8" x14ac:dyDescent="0.3">
      <c r="M469" s="15"/>
    </row>
    <row r="470" spans="13:13" ht="13.8" x14ac:dyDescent="0.3">
      <c r="M470" s="15"/>
    </row>
    <row r="471" spans="13:13" ht="13.8" x14ac:dyDescent="0.3">
      <c r="M471" s="15"/>
    </row>
    <row r="472" spans="13:13" ht="13.8" x14ac:dyDescent="0.3">
      <c r="M472" s="15"/>
    </row>
    <row r="473" spans="13:13" ht="13.8" x14ac:dyDescent="0.3">
      <c r="M473" s="15"/>
    </row>
    <row r="474" spans="13:13" ht="13.8" x14ac:dyDescent="0.3">
      <c r="M474" s="15"/>
    </row>
    <row r="475" spans="13:13" ht="13.8" x14ac:dyDescent="0.3">
      <c r="M475" s="15"/>
    </row>
    <row r="476" spans="13:13" ht="13.8" x14ac:dyDescent="0.3">
      <c r="M476" s="15"/>
    </row>
    <row r="477" spans="13:13" ht="13.8" x14ac:dyDescent="0.3">
      <c r="M477" s="15"/>
    </row>
    <row r="478" spans="13:13" ht="13.8" x14ac:dyDescent="0.3">
      <c r="M478" s="15"/>
    </row>
    <row r="479" spans="13:13" ht="13.8" x14ac:dyDescent="0.3">
      <c r="M479" s="15"/>
    </row>
    <row r="480" spans="13:13" ht="13.8" x14ac:dyDescent="0.3">
      <c r="M480" s="15"/>
    </row>
    <row r="481" spans="13:13" ht="13.8" x14ac:dyDescent="0.3">
      <c r="M481" s="15"/>
    </row>
    <row r="482" spans="13:13" ht="13.8" x14ac:dyDescent="0.3">
      <c r="M482" s="15"/>
    </row>
    <row r="483" spans="13:13" ht="13.8" x14ac:dyDescent="0.3">
      <c r="M483" s="15"/>
    </row>
    <row r="484" spans="13:13" ht="13.8" x14ac:dyDescent="0.3">
      <c r="M484" s="15"/>
    </row>
    <row r="485" spans="13:13" ht="13.8" x14ac:dyDescent="0.3">
      <c r="M485" s="15"/>
    </row>
    <row r="486" spans="13:13" ht="13.8" x14ac:dyDescent="0.3">
      <c r="M486" s="15"/>
    </row>
    <row r="487" spans="13:13" ht="13.8" x14ac:dyDescent="0.3">
      <c r="M487" s="15"/>
    </row>
    <row r="488" spans="13:13" ht="13.8" x14ac:dyDescent="0.3">
      <c r="M488" s="15"/>
    </row>
    <row r="489" spans="13:13" ht="13.8" x14ac:dyDescent="0.3">
      <c r="M489" s="15"/>
    </row>
    <row r="490" spans="13:13" ht="13.8" x14ac:dyDescent="0.3">
      <c r="M490" s="15"/>
    </row>
    <row r="491" spans="13:13" ht="13.8" x14ac:dyDescent="0.3">
      <c r="M491" s="15"/>
    </row>
    <row r="492" spans="13:13" ht="13.8" x14ac:dyDescent="0.3">
      <c r="M492" s="15"/>
    </row>
    <row r="493" spans="13:13" ht="13.8" x14ac:dyDescent="0.3">
      <c r="M493" s="15"/>
    </row>
    <row r="494" spans="13:13" ht="13.8" x14ac:dyDescent="0.3">
      <c r="M494" s="15"/>
    </row>
    <row r="495" spans="13:13" ht="13.8" x14ac:dyDescent="0.3">
      <c r="M495" s="15"/>
    </row>
    <row r="496" spans="13:13" ht="13.8" x14ac:dyDescent="0.3">
      <c r="M496" s="15"/>
    </row>
    <row r="497" spans="13:13" ht="13.8" x14ac:dyDescent="0.3">
      <c r="M497" s="15"/>
    </row>
    <row r="498" spans="13:13" ht="13.8" x14ac:dyDescent="0.3">
      <c r="M498" s="15"/>
    </row>
    <row r="499" spans="13:13" ht="13.8" x14ac:dyDescent="0.3">
      <c r="M499" s="15"/>
    </row>
    <row r="500" spans="13:13" ht="13.8" x14ac:dyDescent="0.3">
      <c r="M500" s="15"/>
    </row>
    <row r="501" spans="13:13" ht="13.8" x14ac:dyDescent="0.3">
      <c r="M501" s="15"/>
    </row>
    <row r="502" spans="13:13" ht="13.8" x14ac:dyDescent="0.3">
      <c r="M502" s="15"/>
    </row>
    <row r="503" spans="13:13" ht="13.8" x14ac:dyDescent="0.3">
      <c r="M503" s="15"/>
    </row>
    <row r="504" spans="13:13" ht="13.8" x14ac:dyDescent="0.3">
      <c r="M504" s="15"/>
    </row>
    <row r="505" spans="13:13" ht="13.8" x14ac:dyDescent="0.3">
      <c r="M505" s="15"/>
    </row>
    <row r="506" spans="13:13" ht="13.8" x14ac:dyDescent="0.3">
      <c r="M506" s="15"/>
    </row>
    <row r="507" spans="13:13" ht="13.8" x14ac:dyDescent="0.3">
      <c r="M507" s="15"/>
    </row>
    <row r="508" spans="13:13" ht="13.8" x14ac:dyDescent="0.3">
      <c r="M508" s="15"/>
    </row>
    <row r="509" spans="13:13" ht="13.8" x14ac:dyDescent="0.3">
      <c r="M509" s="15"/>
    </row>
    <row r="510" spans="13:13" ht="13.8" x14ac:dyDescent="0.3">
      <c r="M510" s="15"/>
    </row>
    <row r="511" spans="13:13" ht="13.8" x14ac:dyDescent="0.3">
      <c r="M511" s="15"/>
    </row>
    <row r="512" spans="13:13" ht="13.8" x14ac:dyDescent="0.3">
      <c r="M512" s="15"/>
    </row>
    <row r="513" spans="13:13" ht="13.8" x14ac:dyDescent="0.3">
      <c r="M513" s="15"/>
    </row>
    <row r="514" spans="13:13" ht="13.8" x14ac:dyDescent="0.3">
      <c r="M514" s="15"/>
    </row>
    <row r="515" spans="13:13" ht="13.8" x14ac:dyDescent="0.3">
      <c r="M515" s="15"/>
    </row>
    <row r="516" spans="13:13" ht="13.8" x14ac:dyDescent="0.3">
      <c r="M516" s="15"/>
    </row>
    <row r="517" spans="13:13" ht="13.8" x14ac:dyDescent="0.3">
      <c r="M517" s="15"/>
    </row>
    <row r="518" spans="13:13" ht="13.8" x14ac:dyDescent="0.3">
      <c r="M518" s="15"/>
    </row>
    <row r="519" spans="13:13" ht="13.8" x14ac:dyDescent="0.3">
      <c r="M519" s="15"/>
    </row>
    <row r="520" spans="13:13" ht="13.8" x14ac:dyDescent="0.3">
      <c r="M520" s="15"/>
    </row>
    <row r="521" spans="13:13" ht="13.8" x14ac:dyDescent="0.3">
      <c r="M521" s="15"/>
    </row>
    <row r="522" spans="13:13" ht="13.8" x14ac:dyDescent="0.3">
      <c r="M522" s="15"/>
    </row>
    <row r="523" spans="13:13" ht="13.8" x14ac:dyDescent="0.3">
      <c r="M523" s="15"/>
    </row>
    <row r="524" spans="13:13" ht="13.8" x14ac:dyDescent="0.3">
      <c r="M524" s="15"/>
    </row>
    <row r="525" spans="13:13" ht="13.8" x14ac:dyDescent="0.3">
      <c r="M525" s="15"/>
    </row>
    <row r="526" spans="13:13" ht="13.8" x14ac:dyDescent="0.3">
      <c r="M526" s="15"/>
    </row>
    <row r="527" spans="13:13" ht="13.8" x14ac:dyDescent="0.3">
      <c r="M527" s="15"/>
    </row>
    <row r="528" spans="13:13" ht="13.8" x14ac:dyDescent="0.3">
      <c r="M528" s="15"/>
    </row>
    <row r="529" spans="13:13" ht="13.8" x14ac:dyDescent="0.3">
      <c r="M529" s="15"/>
    </row>
    <row r="530" spans="13:13" ht="13.8" x14ac:dyDescent="0.3">
      <c r="M530" s="15"/>
    </row>
    <row r="531" spans="13:13" ht="13.8" x14ac:dyDescent="0.3">
      <c r="M531" s="15"/>
    </row>
    <row r="532" spans="13:13" ht="13.8" x14ac:dyDescent="0.3">
      <c r="M532" s="15"/>
    </row>
    <row r="533" spans="13:13" ht="13.8" x14ac:dyDescent="0.3">
      <c r="M533" s="15"/>
    </row>
    <row r="534" spans="13:13" ht="13.8" x14ac:dyDescent="0.3">
      <c r="M534" s="15"/>
    </row>
    <row r="535" spans="13:13" ht="13.8" x14ac:dyDescent="0.3">
      <c r="M535" s="15"/>
    </row>
    <row r="536" spans="13:13" ht="13.8" x14ac:dyDescent="0.3">
      <c r="M536" s="15"/>
    </row>
    <row r="537" spans="13:13" ht="13.8" x14ac:dyDescent="0.3">
      <c r="M537" s="15"/>
    </row>
    <row r="538" spans="13:13" ht="13.8" x14ac:dyDescent="0.3">
      <c r="M538" s="15"/>
    </row>
    <row r="539" spans="13:13" ht="13.8" x14ac:dyDescent="0.3">
      <c r="M539" s="15"/>
    </row>
    <row r="540" spans="13:13" ht="13.8" x14ac:dyDescent="0.3">
      <c r="M540" s="15"/>
    </row>
    <row r="541" spans="13:13" ht="13.8" x14ac:dyDescent="0.3">
      <c r="M541" s="15"/>
    </row>
    <row r="542" spans="13:13" ht="13.8" x14ac:dyDescent="0.3">
      <c r="M542" s="15"/>
    </row>
    <row r="543" spans="13:13" ht="13.8" x14ac:dyDescent="0.3">
      <c r="M543" s="15"/>
    </row>
    <row r="544" spans="13:13" ht="13.8" x14ac:dyDescent="0.3">
      <c r="M544" s="15"/>
    </row>
    <row r="545" spans="13:13" ht="13.8" x14ac:dyDescent="0.3">
      <c r="M545" s="15"/>
    </row>
    <row r="546" spans="13:13" ht="13.8" x14ac:dyDescent="0.3">
      <c r="M546" s="15"/>
    </row>
    <row r="547" spans="13:13" ht="13.8" x14ac:dyDescent="0.3">
      <c r="M547" s="15"/>
    </row>
    <row r="548" spans="13:13" ht="13.8" x14ac:dyDescent="0.3">
      <c r="M548" s="15"/>
    </row>
    <row r="549" spans="13:13" ht="13.8" x14ac:dyDescent="0.3">
      <c r="M549" s="15"/>
    </row>
    <row r="550" spans="13:13" ht="13.8" x14ac:dyDescent="0.3">
      <c r="M550" s="15"/>
    </row>
    <row r="551" spans="13:13" ht="13.8" x14ac:dyDescent="0.3">
      <c r="M551" s="15"/>
    </row>
    <row r="552" spans="13:13" ht="13.8" x14ac:dyDescent="0.3">
      <c r="M552" s="15"/>
    </row>
    <row r="553" spans="13:13" ht="13.8" x14ac:dyDescent="0.3">
      <c r="M553" s="15"/>
    </row>
    <row r="554" spans="13:13" ht="13.8" x14ac:dyDescent="0.3">
      <c r="M554" s="15"/>
    </row>
    <row r="555" spans="13:13" ht="13.8" x14ac:dyDescent="0.3">
      <c r="M555" s="15"/>
    </row>
    <row r="556" spans="13:13" ht="13.8" x14ac:dyDescent="0.3">
      <c r="M556" s="15"/>
    </row>
    <row r="557" spans="13:13" ht="13.8" x14ac:dyDescent="0.3">
      <c r="M557" s="15"/>
    </row>
    <row r="558" spans="13:13" ht="13.8" x14ac:dyDescent="0.3">
      <c r="M558" s="15"/>
    </row>
    <row r="559" spans="13:13" ht="13.8" x14ac:dyDescent="0.3">
      <c r="M559" s="15"/>
    </row>
    <row r="560" spans="13:13" ht="13.8" x14ac:dyDescent="0.3">
      <c r="M560" s="15"/>
    </row>
    <row r="561" spans="13:13" ht="13.8" x14ac:dyDescent="0.3">
      <c r="M561" s="15"/>
    </row>
    <row r="562" spans="13:13" ht="13.8" x14ac:dyDescent="0.3">
      <c r="M562" s="15"/>
    </row>
    <row r="563" spans="13:13" ht="13.8" x14ac:dyDescent="0.3">
      <c r="M563" s="15"/>
    </row>
    <row r="564" spans="13:13" ht="13.8" x14ac:dyDescent="0.3">
      <c r="M564" s="15"/>
    </row>
    <row r="565" spans="13:13" ht="13.8" x14ac:dyDescent="0.3">
      <c r="M565" s="15"/>
    </row>
    <row r="566" spans="13:13" ht="13.8" x14ac:dyDescent="0.3">
      <c r="M566" s="15"/>
    </row>
    <row r="567" spans="13:13" ht="13.8" x14ac:dyDescent="0.3">
      <c r="M567" s="15"/>
    </row>
    <row r="568" spans="13:13" ht="13.8" x14ac:dyDescent="0.3">
      <c r="M568" s="15"/>
    </row>
    <row r="569" spans="13:13" ht="13.8" x14ac:dyDescent="0.3">
      <c r="M569" s="15"/>
    </row>
    <row r="570" spans="13:13" ht="13.8" x14ac:dyDescent="0.3">
      <c r="M570" s="15"/>
    </row>
    <row r="571" spans="13:13" ht="13.8" x14ac:dyDescent="0.3">
      <c r="M571" s="15"/>
    </row>
    <row r="572" spans="13:13" ht="13.8" x14ac:dyDescent="0.3">
      <c r="M572" s="15"/>
    </row>
    <row r="573" spans="13:13" ht="13.8" x14ac:dyDescent="0.3">
      <c r="M573" s="15"/>
    </row>
    <row r="574" spans="13:13" ht="13.8" x14ac:dyDescent="0.3">
      <c r="M574" s="15"/>
    </row>
    <row r="575" spans="13:13" ht="13.8" x14ac:dyDescent="0.3">
      <c r="M575" s="15"/>
    </row>
    <row r="576" spans="13:13" ht="13.8" x14ac:dyDescent="0.3">
      <c r="M576" s="15"/>
    </row>
    <row r="577" spans="13:13" ht="13.8" x14ac:dyDescent="0.3">
      <c r="M577" s="15"/>
    </row>
    <row r="578" spans="13:13" ht="13.8" x14ac:dyDescent="0.3">
      <c r="M578" s="15"/>
    </row>
    <row r="579" spans="13:13" ht="13.8" x14ac:dyDescent="0.3">
      <c r="M579" s="15"/>
    </row>
    <row r="580" spans="13:13" ht="13.8" x14ac:dyDescent="0.3">
      <c r="M580" s="15"/>
    </row>
    <row r="581" spans="13:13" ht="13.8" x14ac:dyDescent="0.3">
      <c r="M581" s="15"/>
    </row>
    <row r="582" spans="13:13" ht="13.8" x14ac:dyDescent="0.3">
      <c r="M582" s="15"/>
    </row>
    <row r="583" spans="13:13" ht="13.8" x14ac:dyDescent="0.3">
      <c r="M583" s="15"/>
    </row>
    <row r="584" spans="13:13" ht="13.8" x14ac:dyDescent="0.3">
      <c r="M584" s="15"/>
    </row>
    <row r="585" spans="13:13" ht="13.8" x14ac:dyDescent="0.3">
      <c r="M585" s="15"/>
    </row>
    <row r="586" spans="13:13" ht="13.8" x14ac:dyDescent="0.3">
      <c r="M586" s="15"/>
    </row>
    <row r="587" spans="13:13" ht="13.8" x14ac:dyDescent="0.3">
      <c r="M587" s="15"/>
    </row>
    <row r="588" spans="13:13" ht="13.8" x14ac:dyDescent="0.3">
      <c r="M588" s="15"/>
    </row>
    <row r="589" spans="13:13" ht="13.8" x14ac:dyDescent="0.3">
      <c r="M589" s="15"/>
    </row>
    <row r="590" spans="13:13" ht="13.8" x14ac:dyDescent="0.3">
      <c r="M590" s="15"/>
    </row>
    <row r="591" spans="13:13" ht="13.8" x14ac:dyDescent="0.3">
      <c r="M591" s="15"/>
    </row>
    <row r="592" spans="13:13" ht="13.8" x14ac:dyDescent="0.3">
      <c r="M592" s="15"/>
    </row>
    <row r="593" spans="13:13" ht="13.8" x14ac:dyDescent="0.3">
      <c r="M593" s="15"/>
    </row>
    <row r="594" spans="13:13" ht="13.8" x14ac:dyDescent="0.3">
      <c r="M594" s="15"/>
    </row>
    <row r="595" spans="13:13" ht="13.8" x14ac:dyDescent="0.3">
      <c r="M595" s="15"/>
    </row>
    <row r="596" spans="13:13" ht="13.8" x14ac:dyDescent="0.3">
      <c r="M596" s="15"/>
    </row>
    <row r="597" spans="13:13" ht="13.8" x14ac:dyDescent="0.3">
      <c r="M597" s="15"/>
    </row>
    <row r="598" spans="13:13" ht="13.8" x14ac:dyDescent="0.3">
      <c r="M598" s="15"/>
    </row>
    <row r="599" spans="13:13" ht="13.8" x14ac:dyDescent="0.3">
      <c r="M599" s="15"/>
    </row>
    <row r="600" spans="13:13" ht="13.8" x14ac:dyDescent="0.3">
      <c r="M600" s="15"/>
    </row>
    <row r="601" spans="13:13" ht="13.8" x14ac:dyDescent="0.3">
      <c r="M601" s="15"/>
    </row>
    <row r="602" spans="13:13" ht="13.8" x14ac:dyDescent="0.3">
      <c r="M602" s="15"/>
    </row>
    <row r="603" spans="13:13" ht="13.8" x14ac:dyDescent="0.3">
      <c r="M603" s="15"/>
    </row>
    <row r="604" spans="13:13" ht="13.8" x14ac:dyDescent="0.3">
      <c r="M604" s="15"/>
    </row>
    <row r="605" spans="13:13" ht="13.8" x14ac:dyDescent="0.3">
      <c r="M605" s="15"/>
    </row>
    <row r="606" spans="13:13" ht="13.8" x14ac:dyDescent="0.3">
      <c r="M606" s="15"/>
    </row>
    <row r="607" spans="13:13" ht="13.8" x14ac:dyDescent="0.3">
      <c r="M607" s="15"/>
    </row>
    <row r="608" spans="13:13" ht="13.8" x14ac:dyDescent="0.3">
      <c r="M608" s="15"/>
    </row>
    <row r="609" spans="13:13" ht="13.8" x14ac:dyDescent="0.3">
      <c r="M609" s="15"/>
    </row>
    <row r="610" spans="13:13" ht="13.8" x14ac:dyDescent="0.3">
      <c r="M610" s="15"/>
    </row>
    <row r="611" spans="13:13" ht="13.8" x14ac:dyDescent="0.3">
      <c r="M611" s="15"/>
    </row>
    <row r="612" spans="13:13" ht="13.8" x14ac:dyDescent="0.3">
      <c r="M612" s="15"/>
    </row>
    <row r="613" spans="13:13" ht="13.8" x14ac:dyDescent="0.3">
      <c r="M613" s="15"/>
    </row>
    <row r="614" spans="13:13" ht="13.8" x14ac:dyDescent="0.3">
      <c r="M614" s="15"/>
    </row>
    <row r="615" spans="13:13" ht="13.8" x14ac:dyDescent="0.3">
      <c r="M615" s="15"/>
    </row>
    <row r="616" spans="13:13" ht="13.8" x14ac:dyDescent="0.3">
      <c r="M616" s="15"/>
    </row>
    <row r="617" spans="13:13" ht="13.8" x14ac:dyDescent="0.3">
      <c r="M617" s="15"/>
    </row>
    <row r="618" spans="13:13" ht="13.8" x14ac:dyDescent="0.3">
      <c r="M618" s="15"/>
    </row>
    <row r="619" spans="13:13" ht="13.8" x14ac:dyDescent="0.3">
      <c r="M619" s="15"/>
    </row>
    <row r="620" spans="13:13" ht="13.8" x14ac:dyDescent="0.3">
      <c r="M620" s="15"/>
    </row>
    <row r="621" spans="13:13" ht="13.8" x14ac:dyDescent="0.3">
      <c r="M621" s="15"/>
    </row>
    <row r="622" spans="13:13" ht="13.8" x14ac:dyDescent="0.3">
      <c r="M622" s="15"/>
    </row>
    <row r="623" spans="13:13" ht="13.8" x14ac:dyDescent="0.3">
      <c r="M623" s="15"/>
    </row>
    <row r="624" spans="13:13" ht="13.8" x14ac:dyDescent="0.3">
      <c r="M624" s="15"/>
    </row>
    <row r="625" spans="13:13" ht="13.8" x14ac:dyDescent="0.3">
      <c r="M625" s="15"/>
    </row>
    <row r="626" spans="13:13" ht="13.8" x14ac:dyDescent="0.3">
      <c r="M626" s="15"/>
    </row>
    <row r="627" spans="13:13" ht="13.8" x14ac:dyDescent="0.3">
      <c r="M627" s="15"/>
    </row>
    <row r="628" spans="13:13" ht="13.8" x14ac:dyDescent="0.3">
      <c r="M628" s="15"/>
    </row>
    <row r="629" spans="13:13" ht="13.8" x14ac:dyDescent="0.3">
      <c r="M629" s="15"/>
    </row>
    <row r="630" spans="13:13" ht="13.8" x14ac:dyDescent="0.3">
      <c r="M630" s="15"/>
    </row>
    <row r="631" spans="13:13" ht="13.8" x14ac:dyDescent="0.3">
      <c r="M631" s="15"/>
    </row>
    <row r="632" spans="13:13" ht="13.8" x14ac:dyDescent="0.3">
      <c r="M632" s="15"/>
    </row>
    <row r="633" spans="13:13" ht="13.8" x14ac:dyDescent="0.3">
      <c r="M633" s="15"/>
    </row>
    <row r="634" spans="13:13" ht="13.8" x14ac:dyDescent="0.3">
      <c r="M634" s="15"/>
    </row>
    <row r="635" spans="13:13" ht="13.8" x14ac:dyDescent="0.3">
      <c r="M635" s="15"/>
    </row>
    <row r="636" spans="13:13" ht="13.8" x14ac:dyDescent="0.3">
      <c r="M636" s="15"/>
    </row>
    <row r="637" spans="13:13" ht="13.8" x14ac:dyDescent="0.3">
      <c r="M637" s="15"/>
    </row>
    <row r="638" spans="13:13" ht="13.8" x14ac:dyDescent="0.3">
      <c r="M638" s="15"/>
    </row>
    <row r="639" spans="13:13" ht="13.8" x14ac:dyDescent="0.3">
      <c r="M639" s="15"/>
    </row>
    <row r="640" spans="13:13" ht="13.8" x14ac:dyDescent="0.3">
      <c r="M640" s="15"/>
    </row>
    <row r="641" spans="13:13" ht="13.8" x14ac:dyDescent="0.3">
      <c r="M641" s="15"/>
    </row>
    <row r="642" spans="13:13" ht="13.8" x14ac:dyDescent="0.3">
      <c r="M642" s="15"/>
    </row>
    <row r="643" spans="13:13" ht="13.8" x14ac:dyDescent="0.3">
      <c r="M643" s="15"/>
    </row>
    <row r="644" spans="13:13" ht="13.8" x14ac:dyDescent="0.3">
      <c r="M644" s="15"/>
    </row>
    <row r="645" spans="13:13" ht="13.8" x14ac:dyDescent="0.3">
      <c r="M645" s="15"/>
    </row>
    <row r="646" spans="13:13" ht="13.8" x14ac:dyDescent="0.3">
      <c r="M646" s="15"/>
    </row>
    <row r="647" spans="13:13" ht="13.8" x14ac:dyDescent="0.3">
      <c r="M647" s="15"/>
    </row>
    <row r="648" spans="13:13" ht="13.8" x14ac:dyDescent="0.3">
      <c r="M648" s="15"/>
    </row>
    <row r="649" spans="13:13" ht="13.8" x14ac:dyDescent="0.3">
      <c r="M649" s="15"/>
    </row>
    <row r="650" spans="13:13" ht="13.8" x14ac:dyDescent="0.3">
      <c r="M650" s="15"/>
    </row>
    <row r="651" spans="13:13" ht="13.8" x14ac:dyDescent="0.3">
      <c r="M651" s="15"/>
    </row>
    <row r="652" spans="13:13" ht="13.8" x14ac:dyDescent="0.3">
      <c r="M652" s="15"/>
    </row>
    <row r="653" spans="13:13" ht="13.8" x14ac:dyDescent="0.3">
      <c r="M653" s="15"/>
    </row>
    <row r="654" spans="13:13" ht="13.8" x14ac:dyDescent="0.3">
      <c r="M654" s="15"/>
    </row>
    <row r="655" spans="13:13" ht="13.8" x14ac:dyDescent="0.3">
      <c r="M655" s="15"/>
    </row>
    <row r="656" spans="13:13" ht="13.8" x14ac:dyDescent="0.3">
      <c r="M656" s="15"/>
    </row>
    <row r="657" spans="13:13" ht="13.8" x14ac:dyDescent="0.3">
      <c r="M657" s="15"/>
    </row>
    <row r="658" spans="13:13" ht="13.8" x14ac:dyDescent="0.3">
      <c r="M658" s="15"/>
    </row>
    <row r="659" spans="13:13" ht="13.8" x14ac:dyDescent="0.3">
      <c r="M659" s="15"/>
    </row>
    <row r="660" spans="13:13" ht="13.8" x14ac:dyDescent="0.3">
      <c r="M660" s="15"/>
    </row>
    <row r="661" spans="13:13" ht="13.8" x14ac:dyDescent="0.3">
      <c r="M661" s="15"/>
    </row>
    <row r="662" spans="13:13" ht="13.8" x14ac:dyDescent="0.3">
      <c r="M662" s="15"/>
    </row>
    <row r="663" spans="13:13" ht="13.8" x14ac:dyDescent="0.3">
      <c r="M663" s="15"/>
    </row>
    <row r="664" spans="13:13" ht="13.8" x14ac:dyDescent="0.3">
      <c r="M664" s="15"/>
    </row>
    <row r="665" spans="13:13" ht="13.8" x14ac:dyDescent="0.3">
      <c r="M665" s="15"/>
    </row>
    <row r="666" spans="13:13" ht="13.8" x14ac:dyDescent="0.3">
      <c r="M666" s="15"/>
    </row>
    <row r="667" spans="13:13" ht="13.8" x14ac:dyDescent="0.3">
      <c r="M667" s="15"/>
    </row>
    <row r="668" spans="13:13" ht="13.8" x14ac:dyDescent="0.3">
      <c r="M668" s="15"/>
    </row>
    <row r="669" spans="13:13" ht="13.8" x14ac:dyDescent="0.3">
      <c r="M669" s="15"/>
    </row>
    <row r="670" spans="13:13" ht="13.8" x14ac:dyDescent="0.3">
      <c r="M670" s="15"/>
    </row>
    <row r="671" spans="13:13" ht="13.8" x14ac:dyDescent="0.3">
      <c r="M671" s="15"/>
    </row>
    <row r="672" spans="13:13" ht="13.8" x14ac:dyDescent="0.3">
      <c r="M672" s="15"/>
    </row>
    <row r="673" spans="13:13" ht="13.8" x14ac:dyDescent="0.3">
      <c r="M673" s="15"/>
    </row>
    <row r="674" spans="13:13" ht="13.8" x14ac:dyDescent="0.3">
      <c r="M674" s="15"/>
    </row>
    <row r="675" spans="13:13" ht="13.8" x14ac:dyDescent="0.3">
      <c r="M675" s="15"/>
    </row>
    <row r="676" spans="13:13" ht="13.8" x14ac:dyDescent="0.3">
      <c r="M676" s="15"/>
    </row>
    <row r="677" spans="13:13" ht="13.8" x14ac:dyDescent="0.3">
      <c r="M677" s="15"/>
    </row>
    <row r="678" spans="13:13" ht="13.8" x14ac:dyDescent="0.3">
      <c r="M678" s="15"/>
    </row>
    <row r="679" spans="13:13" ht="13.8" x14ac:dyDescent="0.3">
      <c r="M679" s="15"/>
    </row>
    <row r="680" spans="13:13" ht="13.8" x14ac:dyDescent="0.3">
      <c r="M680" s="15"/>
    </row>
    <row r="681" spans="13:13" ht="13.8" x14ac:dyDescent="0.3">
      <c r="M681" s="15"/>
    </row>
    <row r="682" spans="13:13" ht="13.8" x14ac:dyDescent="0.3">
      <c r="M682" s="15"/>
    </row>
    <row r="683" spans="13:13" ht="13.8" x14ac:dyDescent="0.3">
      <c r="M683" s="15"/>
    </row>
    <row r="684" spans="13:13" ht="13.8" x14ac:dyDescent="0.3">
      <c r="M684" s="15"/>
    </row>
    <row r="685" spans="13:13" ht="13.8" x14ac:dyDescent="0.3">
      <c r="M685" s="15"/>
    </row>
    <row r="686" spans="13:13" ht="13.8" x14ac:dyDescent="0.3">
      <c r="M686" s="15"/>
    </row>
    <row r="687" spans="13:13" ht="13.8" x14ac:dyDescent="0.3">
      <c r="M687" s="15"/>
    </row>
    <row r="688" spans="13:13" ht="13.8" x14ac:dyDescent="0.3">
      <c r="M688" s="15"/>
    </row>
    <row r="689" spans="13:13" ht="13.8" x14ac:dyDescent="0.3">
      <c r="M689" s="15"/>
    </row>
    <row r="690" spans="13:13" ht="13.8" x14ac:dyDescent="0.3">
      <c r="M690" s="15"/>
    </row>
    <row r="691" spans="13:13" ht="13.8" x14ac:dyDescent="0.3">
      <c r="M691" s="15"/>
    </row>
    <row r="692" spans="13:13" ht="13.8" x14ac:dyDescent="0.3">
      <c r="M692" s="15"/>
    </row>
    <row r="693" spans="13:13" ht="13.8" x14ac:dyDescent="0.3">
      <c r="M693" s="15"/>
    </row>
    <row r="694" spans="13:13" ht="13.8" x14ac:dyDescent="0.3">
      <c r="M694" s="15"/>
    </row>
    <row r="695" spans="13:13" ht="13.8" x14ac:dyDescent="0.3">
      <c r="M695" s="15"/>
    </row>
    <row r="696" spans="13:13" ht="13.8" x14ac:dyDescent="0.3">
      <c r="M696" s="15"/>
    </row>
    <row r="697" spans="13:13" ht="13.8" x14ac:dyDescent="0.3">
      <c r="M697" s="15"/>
    </row>
    <row r="698" spans="13:13" ht="13.8" x14ac:dyDescent="0.3">
      <c r="M698" s="15"/>
    </row>
    <row r="699" spans="13:13" ht="13.8" x14ac:dyDescent="0.3">
      <c r="M699" s="15"/>
    </row>
    <row r="700" spans="13:13" ht="13.8" x14ac:dyDescent="0.3">
      <c r="M700" s="15"/>
    </row>
    <row r="701" spans="13:13" ht="13.8" x14ac:dyDescent="0.3">
      <c r="M701" s="15"/>
    </row>
    <row r="702" spans="13:13" ht="13.8" x14ac:dyDescent="0.3">
      <c r="M702" s="15"/>
    </row>
    <row r="703" spans="13:13" ht="13.8" x14ac:dyDescent="0.3">
      <c r="M703" s="15"/>
    </row>
    <row r="704" spans="13:13" ht="13.8" x14ac:dyDescent="0.3">
      <c r="M704" s="15"/>
    </row>
    <row r="705" spans="13:13" ht="13.8" x14ac:dyDescent="0.3">
      <c r="M705" s="15"/>
    </row>
    <row r="706" spans="13:13" ht="13.8" x14ac:dyDescent="0.3">
      <c r="M706" s="15"/>
    </row>
    <row r="707" spans="13:13" ht="13.8" x14ac:dyDescent="0.3">
      <c r="M707" s="15"/>
    </row>
    <row r="708" spans="13:13" ht="13.8" x14ac:dyDescent="0.3">
      <c r="M708" s="15"/>
    </row>
    <row r="709" spans="13:13" ht="13.8" x14ac:dyDescent="0.3">
      <c r="M709" s="15"/>
    </row>
    <row r="710" spans="13:13" ht="13.8" x14ac:dyDescent="0.3">
      <c r="M710" s="15"/>
    </row>
    <row r="711" spans="13:13" ht="13.8" x14ac:dyDescent="0.3">
      <c r="M711" s="15"/>
    </row>
    <row r="712" spans="13:13" ht="13.8" x14ac:dyDescent="0.3">
      <c r="M712" s="15"/>
    </row>
    <row r="713" spans="13:13" ht="13.8" x14ac:dyDescent="0.3">
      <c r="M713" s="15"/>
    </row>
    <row r="714" spans="13:13" ht="13.8" x14ac:dyDescent="0.3">
      <c r="M714" s="15"/>
    </row>
    <row r="715" spans="13:13" ht="13.8" x14ac:dyDescent="0.3">
      <c r="M715" s="15"/>
    </row>
    <row r="716" spans="13:13" ht="13.8" x14ac:dyDescent="0.3">
      <c r="M716" s="15"/>
    </row>
    <row r="717" spans="13:13" ht="13.8" x14ac:dyDescent="0.3">
      <c r="M717" s="15"/>
    </row>
    <row r="718" spans="13:13" ht="13.8" x14ac:dyDescent="0.3">
      <c r="M718" s="15"/>
    </row>
    <row r="719" spans="13:13" ht="13.8" x14ac:dyDescent="0.3">
      <c r="M719" s="15"/>
    </row>
    <row r="720" spans="13:13" ht="13.8" x14ac:dyDescent="0.3">
      <c r="M720" s="15"/>
    </row>
    <row r="721" spans="13:13" ht="13.8" x14ac:dyDescent="0.3">
      <c r="M721" s="15"/>
    </row>
    <row r="722" spans="13:13" ht="13.8" x14ac:dyDescent="0.3">
      <c r="M722" s="15"/>
    </row>
    <row r="723" spans="13:13" ht="13.8" x14ac:dyDescent="0.3">
      <c r="M723" s="15"/>
    </row>
    <row r="724" spans="13:13" ht="13.8" x14ac:dyDescent="0.3">
      <c r="M724" s="15"/>
    </row>
    <row r="725" spans="13:13" ht="13.8" x14ac:dyDescent="0.3">
      <c r="M725" s="15"/>
    </row>
    <row r="726" spans="13:13" ht="13.8" x14ac:dyDescent="0.3">
      <c r="M726" s="15"/>
    </row>
    <row r="727" spans="13:13" ht="13.8" x14ac:dyDescent="0.3">
      <c r="M727" s="15"/>
    </row>
    <row r="728" spans="13:13" ht="13.8" x14ac:dyDescent="0.3">
      <c r="M728" s="15"/>
    </row>
    <row r="729" spans="13:13" ht="13.8" x14ac:dyDescent="0.3">
      <c r="M729" s="15"/>
    </row>
    <row r="730" spans="13:13" ht="13.8" x14ac:dyDescent="0.3">
      <c r="M730" s="15"/>
    </row>
    <row r="731" spans="13:13" ht="13.8" x14ac:dyDescent="0.3">
      <c r="M731" s="15"/>
    </row>
    <row r="732" spans="13:13" ht="13.8" x14ac:dyDescent="0.3">
      <c r="M732" s="15"/>
    </row>
    <row r="733" spans="13:13" ht="13.8" x14ac:dyDescent="0.3">
      <c r="M733" s="15"/>
    </row>
    <row r="734" spans="13:13" ht="13.8" x14ac:dyDescent="0.3">
      <c r="M734" s="15"/>
    </row>
    <row r="735" spans="13:13" ht="13.8" x14ac:dyDescent="0.3">
      <c r="M735" s="15"/>
    </row>
    <row r="736" spans="13:13" ht="13.8" x14ac:dyDescent="0.3">
      <c r="M736" s="15"/>
    </row>
    <row r="737" spans="13:13" ht="13.8" x14ac:dyDescent="0.3">
      <c r="M737" s="15"/>
    </row>
    <row r="738" spans="13:13" ht="13.8" x14ac:dyDescent="0.3">
      <c r="M738" s="15"/>
    </row>
    <row r="739" spans="13:13" ht="13.8" x14ac:dyDescent="0.3">
      <c r="M739" s="15"/>
    </row>
    <row r="740" spans="13:13" ht="13.8" x14ac:dyDescent="0.3">
      <c r="M740" s="15"/>
    </row>
    <row r="741" spans="13:13" ht="13.8" x14ac:dyDescent="0.3">
      <c r="M741" s="15"/>
    </row>
    <row r="742" spans="13:13" ht="13.8" x14ac:dyDescent="0.3">
      <c r="M742" s="15"/>
    </row>
    <row r="743" spans="13:13" ht="13.8" x14ac:dyDescent="0.3">
      <c r="M743" s="15"/>
    </row>
    <row r="744" spans="13:13" ht="13.8" x14ac:dyDescent="0.3">
      <c r="M744" s="15"/>
    </row>
    <row r="745" spans="13:13" ht="13.8" x14ac:dyDescent="0.3">
      <c r="M745" s="15"/>
    </row>
    <row r="746" spans="13:13" ht="13.8" x14ac:dyDescent="0.3">
      <c r="M746" s="15"/>
    </row>
    <row r="747" spans="13:13" ht="13.8" x14ac:dyDescent="0.3">
      <c r="M747" s="15"/>
    </row>
    <row r="748" spans="13:13" ht="13.8" x14ac:dyDescent="0.3">
      <c r="M748" s="15"/>
    </row>
    <row r="749" spans="13:13" ht="13.8" x14ac:dyDescent="0.3">
      <c r="M749" s="15"/>
    </row>
    <row r="750" spans="13:13" ht="13.8" x14ac:dyDescent="0.3">
      <c r="M750" s="15"/>
    </row>
    <row r="751" spans="13:13" ht="13.8" x14ac:dyDescent="0.3">
      <c r="M751" s="15"/>
    </row>
    <row r="752" spans="13:13" ht="13.8" x14ac:dyDescent="0.3">
      <c r="M752" s="15"/>
    </row>
    <row r="753" spans="13:13" ht="13.8" x14ac:dyDescent="0.3">
      <c r="M753" s="15"/>
    </row>
    <row r="754" spans="13:13" ht="13.8" x14ac:dyDescent="0.3">
      <c r="M754" s="15"/>
    </row>
    <row r="755" spans="13:13" ht="13.8" x14ac:dyDescent="0.3">
      <c r="M755" s="15"/>
    </row>
    <row r="756" spans="13:13" ht="13.8" x14ac:dyDescent="0.3">
      <c r="M756" s="15"/>
    </row>
    <row r="757" spans="13:13" ht="13.8" x14ac:dyDescent="0.3">
      <c r="M757" s="15"/>
    </row>
    <row r="758" spans="13:13" ht="13.8" x14ac:dyDescent="0.3">
      <c r="M758" s="15"/>
    </row>
    <row r="759" spans="13:13" ht="13.8" x14ac:dyDescent="0.3">
      <c r="M759" s="15"/>
    </row>
    <row r="760" spans="13:13" ht="13.8" x14ac:dyDescent="0.3">
      <c r="M760" s="15"/>
    </row>
    <row r="761" spans="13:13" ht="13.8" x14ac:dyDescent="0.3">
      <c r="M761" s="15"/>
    </row>
    <row r="762" spans="13:13" ht="13.8" x14ac:dyDescent="0.3">
      <c r="M762" s="15"/>
    </row>
    <row r="763" spans="13:13" ht="13.8" x14ac:dyDescent="0.3">
      <c r="M763" s="15"/>
    </row>
    <row r="764" spans="13:13" ht="13.8" x14ac:dyDescent="0.3">
      <c r="M764" s="15"/>
    </row>
    <row r="765" spans="13:13" ht="13.8" x14ac:dyDescent="0.3">
      <c r="M765" s="15"/>
    </row>
    <row r="766" spans="13:13" ht="13.8" x14ac:dyDescent="0.3">
      <c r="M766" s="15"/>
    </row>
    <row r="767" spans="13:13" ht="13.8" x14ac:dyDescent="0.3">
      <c r="M767" s="15"/>
    </row>
    <row r="768" spans="13:13" ht="13.8" x14ac:dyDescent="0.3">
      <c r="M768" s="15"/>
    </row>
    <row r="769" spans="13:13" ht="13.8" x14ac:dyDescent="0.3">
      <c r="M769" s="15"/>
    </row>
    <row r="770" spans="13:13" ht="13.8" x14ac:dyDescent="0.3">
      <c r="M770" s="15"/>
    </row>
    <row r="771" spans="13:13" ht="13.8" x14ac:dyDescent="0.3">
      <c r="M771" s="15"/>
    </row>
    <row r="772" spans="13:13" ht="13.8" x14ac:dyDescent="0.3">
      <c r="M772" s="15"/>
    </row>
    <row r="773" spans="13:13" ht="13.8" x14ac:dyDescent="0.3">
      <c r="M773" s="15"/>
    </row>
    <row r="774" spans="13:13" ht="13.8" x14ac:dyDescent="0.3">
      <c r="M774" s="15"/>
    </row>
    <row r="775" spans="13:13" ht="13.8" x14ac:dyDescent="0.3">
      <c r="M775" s="15"/>
    </row>
    <row r="776" spans="13:13" ht="13.8" x14ac:dyDescent="0.3">
      <c r="M776" s="15"/>
    </row>
    <row r="777" spans="13:13" ht="13.8" x14ac:dyDescent="0.3">
      <c r="M777" s="15"/>
    </row>
    <row r="778" spans="13:13" ht="13.8" x14ac:dyDescent="0.3">
      <c r="M778" s="15"/>
    </row>
    <row r="779" spans="13:13" ht="13.8" x14ac:dyDescent="0.3">
      <c r="M779" s="15"/>
    </row>
    <row r="780" spans="13:13" ht="13.8" x14ac:dyDescent="0.3">
      <c r="M780" s="15"/>
    </row>
    <row r="781" spans="13:13" ht="13.8" x14ac:dyDescent="0.3">
      <c r="M781" s="15"/>
    </row>
    <row r="782" spans="13:13" ht="13.8" x14ac:dyDescent="0.3">
      <c r="M782" s="15"/>
    </row>
    <row r="783" spans="13:13" ht="13.8" x14ac:dyDescent="0.3">
      <c r="M783" s="15"/>
    </row>
    <row r="784" spans="13:13" ht="13.8" x14ac:dyDescent="0.3">
      <c r="M784" s="15"/>
    </row>
    <row r="785" spans="13:13" ht="13.8" x14ac:dyDescent="0.3">
      <c r="M785" s="15"/>
    </row>
    <row r="786" spans="13:13" ht="13.8" x14ac:dyDescent="0.3">
      <c r="M786" s="15"/>
    </row>
    <row r="787" spans="13:13" ht="13.8" x14ac:dyDescent="0.3">
      <c r="M787" s="15"/>
    </row>
    <row r="788" spans="13:13" ht="13.8" x14ac:dyDescent="0.3">
      <c r="M788" s="15"/>
    </row>
    <row r="789" spans="13:13" ht="13.8" x14ac:dyDescent="0.3">
      <c r="M789" s="15"/>
    </row>
    <row r="790" spans="13:13" ht="13.8" x14ac:dyDescent="0.3">
      <c r="M790" s="15"/>
    </row>
    <row r="791" spans="13:13" ht="13.8" x14ac:dyDescent="0.3">
      <c r="M791" s="15"/>
    </row>
    <row r="792" spans="13:13" ht="13.8" x14ac:dyDescent="0.3">
      <c r="M792" s="15"/>
    </row>
    <row r="793" spans="13:13" ht="13.8" x14ac:dyDescent="0.3">
      <c r="M793" s="15"/>
    </row>
    <row r="794" spans="13:13" ht="13.8" x14ac:dyDescent="0.3">
      <c r="M794" s="15"/>
    </row>
    <row r="795" spans="13:13" ht="13.8" x14ac:dyDescent="0.3">
      <c r="M795" s="15"/>
    </row>
    <row r="796" spans="13:13" ht="13.8" x14ac:dyDescent="0.3">
      <c r="M796" s="15"/>
    </row>
    <row r="797" spans="13:13" ht="13.8" x14ac:dyDescent="0.3">
      <c r="M797" s="15"/>
    </row>
    <row r="798" spans="13:13" ht="13.8" x14ac:dyDescent="0.3">
      <c r="M798" s="15"/>
    </row>
    <row r="799" spans="13:13" ht="13.8" x14ac:dyDescent="0.3">
      <c r="M799" s="15"/>
    </row>
    <row r="800" spans="13:13" ht="13.8" x14ac:dyDescent="0.3">
      <c r="M800" s="15"/>
    </row>
    <row r="801" spans="13:13" ht="13.8" x14ac:dyDescent="0.3">
      <c r="M801" s="15"/>
    </row>
    <row r="802" spans="13:13" ht="13.8" x14ac:dyDescent="0.3">
      <c r="M802" s="15"/>
    </row>
    <row r="803" spans="13:13" ht="13.8" x14ac:dyDescent="0.3">
      <c r="M803" s="15"/>
    </row>
    <row r="804" spans="13:13" ht="13.8" x14ac:dyDescent="0.3">
      <c r="M804" s="15"/>
    </row>
    <row r="805" spans="13:13" ht="13.8" x14ac:dyDescent="0.3">
      <c r="M805" s="15"/>
    </row>
    <row r="806" spans="13:13" ht="13.8" x14ac:dyDescent="0.3">
      <c r="M806" s="15"/>
    </row>
    <row r="807" spans="13:13" ht="13.8" x14ac:dyDescent="0.3">
      <c r="M807" s="15"/>
    </row>
    <row r="808" spans="13:13" ht="13.8" x14ac:dyDescent="0.3">
      <c r="M808" s="15"/>
    </row>
    <row r="809" spans="13:13" ht="13.8" x14ac:dyDescent="0.3">
      <c r="M809" s="15"/>
    </row>
    <row r="810" spans="13:13" ht="13.8" x14ac:dyDescent="0.3">
      <c r="M810" s="15"/>
    </row>
    <row r="811" spans="13:13" ht="13.8" x14ac:dyDescent="0.3">
      <c r="M811" s="15"/>
    </row>
    <row r="812" spans="13:13" ht="13.8" x14ac:dyDescent="0.3">
      <c r="M812" s="15"/>
    </row>
    <row r="813" spans="13:13" ht="13.8" x14ac:dyDescent="0.3">
      <c r="M813" s="15"/>
    </row>
    <row r="814" spans="13:13" ht="13.8" x14ac:dyDescent="0.3">
      <c r="M814" s="15"/>
    </row>
    <row r="815" spans="13:13" ht="13.8" x14ac:dyDescent="0.3">
      <c r="M815" s="15"/>
    </row>
    <row r="816" spans="13:13" ht="13.8" x14ac:dyDescent="0.3">
      <c r="M816" s="15"/>
    </row>
    <row r="817" spans="13:13" ht="13.8" x14ac:dyDescent="0.3">
      <c r="M817" s="15"/>
    </row>
    <row r="818" spans="13:13" ht="13.8" x14ac:dyDescent="0.3">
      <c r="M818" s="15"/>
    </row>
    <row r="819" spans="13:13" ht="13.8" x14ac:dyDescent="0.3">
      <c r="M819" s="15"/>
    </row>
    <row r="820" spans="13:13" ht="13.8" x14ac:dyDescent="0.3">
      <c r="M820" s="15"/>
    </row>
    <row r="821" spans="13:13" ht="13.8" x14ac:dyDescent="0.3">
      <c r="M821" s="15"/>
    </row>
    <row r="822" spans="13:13" ht="13.8" x14ac:dyDescent="0.3">
      <c r="M822" s="15"/>
    </row>
    <row r="823" spans="13:13" ht="13.8" x14ac:dyDescent="0.3">
      <c r="M823" s="15"/>
    </row>
  </sheetData>
  <mergeCells count="17">
    <mergeCell ref="E5:G5"/>
    <mergeCell ref="A28:F28"/>
    <mergeCell ref="A29:F29"/>
    <mergeCell ref="A30:G30"/>
    <mergeCell ref="A5:D5"/>
    <mergeCell ref="A6:G6"/>
    <mergeCell ref="A7:G7"/>
    <mergeCell ref="A8:G8"/>
    <mergeCell ref="A17:D17"/>
    <mergeCell ref="A19:G20"/>
    <mergeCell ref="A21:G26"/>
    <mergeCell ref="A1:G1"/>
    <mergeCell ref="A2:G2"/>
    <mergeCell ref="A3:D3"/>
    <mergeCell ref="E3:G3"/>
    <mergeCell ref="A4:D4"/>
    <mergeCell ref="E4:G4"/>
  </mergeCells>
  <printOptions horizontalCentered="1"/>
  <pageMargins left="0.25" right="0.25" top="0.75" bottom="0.75" header="0" footer="0"/>
  <pageSetup paperSize="9" fitToWidth="0" pageOrder="overThenDown"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Z819"/>
  <sheetViews>
    <sheetView workbookViewId="0"/>
  </sheetViews>
  <sheetFormatPr defaultColWidth="12.5546875" defaultRowHeight="15.75" customHeight="1" x14ac:dyDescent="0.25"/>
  <cols>
    <col min="1" max="1" width="5.5546875" customWidth="1"/>
    <col min="2" max="2" width="11.44140625" customWidth="1"/>
    <col min="3" max="3" width="51" customWidth="1"/>
    <col min="4" max="4" width="7.5546875" customWidth="1"/>
    <col min="5" max="5" width="7.109375" customWidth="1"/>
    <col min="6" max="6" width="16.44140625" customWidth="1"/>
    <col min="7" max="7" width="13" customWidth="1"/>
    <col min="8" max="8" width="15.88671875" customWidth="1"/>
    <col min="9" max="9" width="10" customWidth="1"/>
    <col min="10" max="11" width="12.33203125" customWidth="1"/>
    <col min="12" max="12" width="11.109375" customWidth="1"/>
    <col min="13" max="13" width="12.33203125" customWidth="1"/>
    <col min="14" max="14" width="12.44140625" customWidth="1"/>
    <col min="15" max="16" width="11" customWidth="1"/>
    <col min="17" max="17" width="16.6640625" customWidth="1"/>
    <col min="18" max="26" width="11" customWidth="1"/>
  </cols>
  <sheetData>
    <row r="1" spans="1:26" ht="133.5" customHeight="1" x14ac:dyDescent="0.3">
      <c r="A1" s="94"/>
      <c r="B1" s="95"/>
      <c r="C1" s="95"/>
      <c r="D1" s="95"/>
      <c r="E1" s="95"/>
      <c r="F1" s="95"/>
      <c r="G1" s="95"/>
      <c r="H1" s="95"/>
      <c r="N1" s="15"/>
    </row>
    <row r="2" spans="1:26" ht="65.25" customHeight="1" x14ac:dyDescent="0.25">
      <c r="A2" s="96" t="s">
        <v>108</v>
      </c>
      <c r="B2" s="95"/>
      <c r="C2" s="95"/>
      <c r="D2" s="95"/>
      <c r="E2" s="95"/>
      <c r="F2" s="95"/>
      <c r="G2" s="95"/>
      <c r="H2" s="95"/>
      <c r="I2" s="1"/>
      <c r="J2" s="1"/>
      <c r="K2" s="1"/>
      <c r="L2" s="1"/>
      <c r="M2" s="1"/>
      <c r="N2" s="1"/>
      <c r="O2" s="1"/>
      <c r="P2" s="1"/>
      <c r="Q2" s="1"/>
    </row>
    <row r="3" spans="1:26" ht="13.8" x14ac:dyDescent="0.3">
      <c r="A3" s="97" t="s">
        <v>109</v>
      </c>
      <c r="B3" s="95"/>
      <c r="C3" s="95"/>
      <c r="D3" s="95"/>
      <c r="E3" s="95"/>
      <c r="F3" s="97" t="s">
        <v>1</v>
      </c>
      <c r="G3" s="95"/>
      <c r="H3" s="95"/>
      <c r="I3" s="3"/>
      <c r="J3" s="3"/>
      <c r="K3" s="3"/>
      <c r="L3" s="3"/>
      <c r="M3" s="3"/>
      <c r="N3" s="3"/>
      <c r="O3" s="3"/>
      <c r="P3" s="3"/>
      <c r="Q3" s="3"/>
      <c r="R3" s="4"/>
      <c r="S3" s="4"/>
      <c r="T3" s="4"/>
      <c r="U3" s="4"/>
      <c r="V3" s="4"/>
      <c r="W3" s="4"/>
      <c r="X3" s="4"/>
      <c r="Y3" s="4"/>
      <c r="Z3" s="4"/>
    </row>
    <row r="4" spans="1:26" ht="33.75" customHeight="1" x14ac:dyDescent="0.3">
      <c r="A4" s="97" t="s">
        <v>110</v>
      </c>
      <c r="B4" s="95"/>
      <c r="C4" s="95"/>
      <c r="D4" s="95"/>
      <c r="E4" s="95"/>
      <c r="F4" s="97" t="s">
        <v>3</v>
      </c>
      <c r="G4" s="95"/>
      <c r="H4" s="95"/>
      <c r="I4" s="3"/>
      <c r="J4" s="3"/>
      <c r="K4" s="3"/>
      <c r="L4" s="3"/>
      <c r="M4" s="3"/>
      <c r="N4" s="3"/>
      <c r="O4" s="3"/>
      <c r="P4" s="3"/>
      <c r="Q4" s="3"/>
      <c r="R4" s="4"/>
      <c r="S4" s="4"/>
      <c r="T4" s="4"/>
      <c r="U4" s="4"/>
      <c r="V4" s="4"/>
      <c r="W4" s="4"/>
      <c r="X4" s="4"/>
      <c r="Y4" s="4"/>
      <c r="Z4" s="4"/>
    </row>
    <row r="5" spans="1:26" ht="24.75" customHeight="1" x14ac:dyDescent="0.3">
      <c r="A5" s="97" t="s">
        <v>111</v>
      </c>
      <c r="B5" s="95"/>
      <c r="C5" s="95"/>
      <c r="D5" s="95"/>
      <c r="E5" s="95"/>
      <c r="F5" s="97" t="s">
        <v>4</v>
      </c>
      <c r="G5" s="95"/>
      <c r="H5" s="95"/>
      <c r="I5" s="3"/>
      <c r="J5" s="3"/>
      <c r="K5" s="3"/>
      <c r="L5" s="3"/>
      <c r="M5" s="3"/>
      <c r="N5" s="3"/>
      <c r="O5" s="3"/>
      <c r="P5" s="3"/>
      <c r="Q5" s="3"/>
      <c r="R5" s="4"/>
      <c r="S5" s="4"/>
      <c r="T5" s="4"/>
      <c r="U5" s="4"/>
      <c r="V5" s="4"/>
      <c r="W5" s="4"/>
      <c r="X5" s="4"/>
      <c r="Y5" s="4"/>
      <c r="Z5" s="4"/>
    </row>
    <row r="6" spans="1:26" ht="24.75" customHeight="1" x14ac:dyDescent="0.3">
      <c r="A6" s="100" t="s">
        <v>45</v>
      </c>
      <c r="B6" s="95"/>
      <c r="C6" s="95"/>
      <c r="D6" s="95"/>
      <c r="E6" s="95"/>
      <c r="F6" s="95"/>
      <c r="G6" s="95"/>
      <c r="H6" s="95"/>
      <c r="I6" s="3"/>
      <c r="J6" s="3"/>
      <c r="K6" s="3"/>
      <c r="L6" s="3"/>
      <c r="M6" s="3"/>
      <c r="N6" s="3"/>
      <c r="O6" s="3"/>
      <c r="P6" s="3"/>
      <c r="Q6" s="3"/>
      <c r="R6" s="4"/>
      <c r="S6" s="4"/>
      <c r="T6" s="4"/>
      <c r="U6" s="4"/>
      <c r="V6" s="4"/>
      <c r="W6" s="4"/>
      <c r="X6" s="4"/>
      <c r="Y6" s="4"/>
      <c r="Z6" s="4"/>
    </row>
    <row r="7" spans="1:26" ht="24.75" customHeight="1" x14ac:dyDescent="0.3">
      <c r="A7" s="97"/>
      <c r="B7" s="95"/>
      <c r="C7" s="95"/>
      <c r="D7" s="95"/>
      <c r="E7" s="95"/>
      <c r="F7" s="95"/>
      <c r="G7" s="95"/>
      <c r="H7" s="95"/>
      <c r="I7" s="3"/>
      <c r="J7" s="3"/>
      <c r="K7" s="3"/>
      <c r="L7" s="3"/>
      <c r="M7" s="3"/>
      <c r="N7" s="3"/>
      <c r="R7" s="4"/>
      <c r="S7" s="4"/>
      <c r="T7" s="4"/>
      <c r="U7" s="4"/>
      <c r="V7" s="4"/>
      <c r="W7" s="4"/>
      <c r="X7" s="4"/>
      <c r="Y7" s="4"/>
      <c r="Z7" s="4"/>
    </row>
    <row r="8" spans="1:26" ht="24" customHeight="1" x14ac:dyDescent="0.3">
      <c r="A8" s="101" t="s">
        <v>112</v>
      </c>
      <c r="B8" s="102"/>
      <c r="C8" s="102"/>
      <c r="D8" s="102"/>
      <c r="E8" s="102"/>
      <c r="F8" s="102"/>
      <c r="G8" s="102"/>
      <c r="H8" s="103"/>
      <c r="I8" s="10"/>
      <c r="J8" s="9"/>
      <c r="K8" s="9"/>
      <c r="L8" s="9"/>
      <c r="M8" s="9"/>
      <c r="N8" s="16"/>
      <c r="O8" s="17" t="s">
        <v>47</v>
      </c>
      <c r="P8" s="18" t="e">
        <f>#REF!</f>
        <v>#REF!</v>
      </c>
      <c r="Q8" s="3"/>
      <c r="R8" s="10"/>
      <c r="S8" s="10"/>
      <c r="T8" s="10"/>
      <c r="U8" s="10"/>
      <c r="V8" s="10"/>
      <c r="W8" s="10"/>
      <c r="X8" s="10"/>
      <c r="Y8" s="10"/>
      <c r="Z8" s="10"/>
    </row>
    <row r="9" spans="1:26" ht="36" customHeight="1" x14ac:dyDescent="0.3">
      <c r="A9" s="19" t="s">
        <v>5</v>
      </c>
      <c r="B9" s="19" t="s">
        <v>48</v>
      </c>
      <c r="C9" s="19" t="s">
        <v>49</v>
      </c>
      <c r="D9" s="19" t="s">
        <v>50</v>
      </c>
      <c r="E9" s="19" t="s">
        <v>6</v>
      </c>
      <c r="F9" s="19" t="s">
        <v>7</v>
      </c>
      <c r="G9" s="19" t="s">
        <v>51</v>
      </c>
      <c r="H9" s="19" t="s">
        <v>52</v>
      </c>
      <c r="I9" s="20"/>
      <c r="J9" s="19" t="s">
        <v>53</v>
      </c>
      <c r="K9" s="19" t="s">
        <v>51</v>
      </c>
      <c r="L9" s="19" t="s">
        <v>54</v>
      </c>
      <c r="M9" s="19" t="s">
        <v>55</v>
      </c>
      <c r="N9" s="21"/>
      <c r="O9" s="17" t="s">
        <v>56</v>
      </c>
      <c r="P9" s="22">
        <v>0</v>
      </c>
      <c r="Q9" s="23"/>
      <c r="R9" s="20"/>
      <c r="S9" s="20"/>
      <c r="T9" s="20"/>
      <c r="U9" s="20"/>
      <c r="V9" s="20"/>
      <c r="W9" s="20"/>
      <c r="X9" s="20"/>
      <c r="Y9" s="20"/>
      <c r="Z9" s="20"/>
    </row>
    <row r="10" spans="1:26" ht="78" x14ac:dyDescent="0.3">
      <c r="A10" s="7">
        <v>1</v>
      </c>
      <c r="B10" s="33" t="s">
        <v>113</v>
      </c>
      <c r="C10" s="25" t="s">
        <v>114</v>
      </c>
      <c r="D10" s="7" t="s">
        <v>9</v>
      </c>
      <c r="E10" s="13">
        <v>1</v>
      </c>
      <c r="F10" s="13">
        <v>16000000</v>
      </c>
      <c r="G10" s="13">
        <f t="shared" ref="G10:G14" si="0">E10*F10</f>
        <v>16000000</v>
      </c>
      <c r="H10" s="26" t="s">
        <v>10</v>
      </c>
      <c r="I10" s="13">
        <v>14490000</v>
      </c>
      <c r="J10" s="9">
        <v>13990000</v>
      </c>
      <c r="K10" s="9">
        <f t="shared" ref="K10:K11" si="1">J10*E10</f>
        <v>13990000</v>
      </c>
      <c r="L10" s="9">
        <f t="shared" ref="L10:M10" si="2">F10-J10</f>
        <v>2010000</v>
      </c>
      <c r="M10" s="9">
        <f t="shared" si="2"/>
        <v>2010000</v>
      </c>
      <c r="N10" s="16">
        <f t="shared" ref="N10:N11" si="3">M10/G10</f>
        <v>0.12562499999999999</v>
      </c>
      <c r="O10" s="17" t="s">
        <v>58</v>
      </c>
      <c r="P10" s="22">
        <v>0</v>
      </c>
      <c r="Q10" s="27">
        <f t="shared" ref="Q10:Q11" si="4">P10/G15</f>
        <v>0</v>
      </c>
      <c r="R10" s="10"/>
      <c r="S10" s="10"/>
      <c r="T10" s="10"/>
      <c r="U10" s="10"/>
      <c r="V10" s="10"/>
      <c r="W10" s="10"/>
      <c r="X10" s="10"/>
      <c r="Y10" s="10"/>
      <c r="Z10" s="10"/>
    </row>
    <row r="11" spans="1:26" ht="62.4" x14ac:dyDescent="0.3">
      <c r="A11" s="7">
        <f t="shared" ref="A11:A14" si="5">A10+1</f>
        <v>2</v>
      </c>
      <c r="B11" s="33" t="s">
        <v>115</v>
      </c>
      <c r="C11" s="25" t="s">
        <v>116</v>
      </c>
      <c r="D11" s="7" t="s">
        <v>9</v>
      </c>
      <c r="E11" s="13">
        <v>1</v>
      </c>
      <c r="F11" s="13">
        <v>15500000</v>
      </c>
      <c r="G11" s="13">
        <f t="shared" si="0"/>
        <v>15500000</v>
      </c>
      <c r="H11" s="26" t="s">
        <v>10</v>
      </c>
      <c r="I11" s="13">
        <v>13990000</v>
      </c>
      <c r="J11" s="9">
        <v>13500000</v>
      </c>
      <c r="K11" s="9">
        <f t="shared" si="1"/>
        <v>13500000</v>
      </c>
      <c r="L11" s="9">
        <f t="shared" ref="L11:M11" si="6">F11-J11</f>
        <v>2000000</v>
      </c>
      <c r="M11" s="9">
        <f t="shared" si="6"/>
        <v>2000000</v>
      </c>
      <c r="N11" s="16">
        <f t="shared" si="3"/>
        <v>0.12903225806451613</v>
      </c>
      <c r="O11" s="17" t="s">
        <v>58</v>
      </c>
      <c r="P11" s="22">
        <v>0</v>
      </c>
      <c r="Q11" s="27">
        <f t="shared" si="4"/>
        <v>0</v>
      </c>
      <c r="R11" s="10"/>
      <c r="S11" s="10"/>
      <c r="T11" s="10"/>
      <c r="U11" s="10"/>
      <c r="V11" s="10"/>
      <c r="W11" s="10"/>
      <c r="X11" s="10"/>
      <c r="Y11" s="10"/>
      <c r="Z11" s="10"/>
    </row>
    <row r="12" spans="1:26" ht="46.8" x14ac:dyDescent="0.3">
      <c r="A12" s="7">
        <f t="shared" si="5"/>
        <v>3</v>
      </c>
      <c r="B12" s="33" t="s">
        <v>117</v>
      </c>
      <c r="C12" s="25" t="s">
        <v>118</v>
      </c>
      <c r="D12" s="7" t="s">
        <v>9</v>
      </c>
      <c r="E12" s="13">
        <v>1</v>
      </c>
      <c r="F12" s="13">
        <v>10000000</v>
      </c>
      <c r="G12" s="13">
        <f t="shared" si="0"/>
        <v>10000000</v>
      </c>
      <c r="H12" s="26" t="s">
        <v>10</v>
      </c>
      <c r="I12" s="13">
        <v>8550000</v>
      </c>
      <c r="J12" s="9">
        <v>8050000</v>
      </c>
      <c r="K12" s="9"/>
      <c r="L12" s="9"/>
      <c r="M12" s="9"/>
      <c r="N12" s="16"/>
      <c r="O12" s="10"/>
      <c r="P12" s="10"/>
      <c r="Q12" s="10"/>
      <c r="R12" s="10"/>
      <c r="S12" s="10"/>
      <c r="T12" s="10"/>
      <c r="U12" s="10"/>
      <c r="V12" s="10"/>
      <c r="W12" s="10"/>
      <c r="X12" s="10"/>
      <c r="Y12" s="10"/>
      <c r="Z12" s="10"/>
    </row>
    <row r="13" spans="1:26" ht="15.6" x14ac:dyDescent="0.3">
      <c r="A13" s="7">
        <f t="shared" si="5"/>
        <v>4</v>
      </c>
      <c r="B13" s="33" t="s">
        <v>13</v>
      </c>
      <c r="C13" s="25" t="s">
        <v>119</v>
      </c>
      <c r="D13" s="7" t="s">
        <v>9</v>
      </c>
      <c r="E13" s="13">
        <v>1</v>
      </c>
      <c r="F13" s="13">
        <v>600000</v>
      </c>
      <c r="G13" s="13">
        <f t="shared" si="0"/>
        <v>600000</v>
      </c>
      <c r="H13" s="26" t="s">
        <v>10</v>
      </c>
      <c r="I13" s="10"/>
      <c r="J13" s="9">
        <v>300000</v>
      </c>
      <c r="K13" s="9">
        <f t="shared" ref="K13:K14" si="7">J13*E13</f>
        <v>300000</v>
      </c>
      <c r="L13" s="9">
        <f t="shared" ref="L13:M13" si="8">F13-J13</f>
        <v>300000</v>
      </c>
      <c r="M13" s="9">
        <f t="shared" si="8"/>
        <v>300000</v>
      </c>
      <c r="N13" s="16">
        <f t="shared" ref="N13:N17" si="9">M13/G13</f>
        <v>0.5</v>
      </c>
      <c r="O13" s="10"/>
      <c r="P13" s="10"/>
      <c r="Q13" s="10"/>
      <c r="R13" s="10"/>
      <c r="S13" s="10"/>
      <c r="T13" s="10"/>
      <c r="U13" s="10"/>
      <c r="V13" s="10"/>
      <c r="W13" s="10"/>
      <c r="X13" s="10"/>
      <c r="Y13" s="10"/>
      <c r="Z13" s="10"/>
    </row>
    <row r="14" spans="1:26" ht="31.2" x14ac:dyDescent="0.3">
      <c r="A14" s="7">
        <f t="shared" si="5"/>
        <v>5</v>
      </c>
      <c r="B14" s="33" t="s">
        <v>59</v>
      </c>
      <c r="C14" s="25" t="s">
        <v>120</v>
      </c>
      <c r="D14" s="7" t="s">
        <v>9</v>
      </c>
      <c r="E14" s="13">
        <v>1</v>
      </c>
      <c r="F14" s="13">
        <v>1050000</v>
      </c>
      <c r="G14" s="13">
        <f t="shared" si="0"/>
        <v>1050000</v>
      </c>
      <c r="H14" s="26" t="s">
        <v>10</v>
      </c>
      <c r="I14" s="10"/>
      <c r="J14" s="9">
        <v>700000</v>
      </c>
      <c r="K14" s="9">
        <f t="shared" si="7"/>
        <v>700000</v>
      </c>
      <c r="L14" s="9">
        <f t="shared" ref="L14:M14" si="10">F14-J14</f>
        <v>350000</v>
      </c>
      <c r="M14" s="9">
        <f t="shared" si="10"/>
        <v>350000</v>
      </c>
      <c r="N14" s="16">
        <f t="shared" si="9"/>
        <v>0.33333333333333331</v>
      </c>
      <c r="O14" s="17" t="s">
        <v>58</v>
      </c>
      <c r="P14" s="22" t="e">
        <f>SUM(P8:P10)</f>
        <v>#REF!</v>
      </c>
      <c r="Q14" s="27" t="e">
        <f>P14/#REF!</f>
        <v>#REF!</v>
      </c>
      <c r="R14" s="10"/>
      <c r="S14" s="10"/>
      <c r="T14" s="10"/>
      <c r="U14" s="10"/>
      <c r="V14" s="10"/>
      <c r="W14" s="10"/>
      <c r="X14" s="10"/>
      <c r="Y14" s="10"/>
      <c r="Z14" s="10"/>
    </row>
    <row r="15" spans="1:26" ht="24.75" customHeight="1" x14ac:dyDescent="0.3">
      <c r="A15" s="104" t="s">
        <v>121</v>
      </c>
      <c r="B15" s="102"/>
      <c r="C15" s="102"/>
      <c r="D15" s="102"/>
      <c r="E15" s="103"/>
      <c r="F15" s="19"/>
      <c r="G15" s="28">
        <f>SUM(G10,G13,G14)</f>
        <v>17650000</v>
      </c>
      <c r="H15" s="19"/>
      <c r="I15" s="20"/>
      <c r="J15" s="21">
        <f t="shared" ref="J15:M15" si="11">SUM(J10:J14)</f>
        <v>36540000</v>
      </c>
      <c r="K15" s="21">
        <f t="shared" si="11"/>
        <v>28490000</v>
      </c>
      <c r="L15" s="21">
        <f t="shared" si="11"/>
        <v>4660000</v>
      </c>
      <c r="M15" s="21">
        <f t="shared" si="11"/>
        <v>4660000</v>
      </c>
      <c r="N15" s="29">
        <f t="shared" si="9"/>
        <v>0.26402266288951842</v>
      </c>
      <c r="O15" s="20"/>
      <c r="P15" s="20"/>
      <c r="Q15" s="20"/>
      <c r="R15" s="20"/>
      <c r="S15" s="20"/>
      <c r="T15" s="20"/>
      <c r="U15" s="20"/>
      <c r="V15" s="20"/>
      <c r="W15" s="20"/>
      <c r="X15" s="20"/>
      <c r="Y15" s="20"/>
      <c r="Z15" s="20"/>
    </row>
    <row r="16" spans="1:26" ht="24.75" customHeight="1" x14ac:dyDescent="0.3">
      <c r="A16" s="104" t="s">
        <v>122</v>
      </c>
      <c r="B16" s="102"/>
      <c r="C16" s="102"/>
      <c r="D16" s="102"/>
      <c r="E16" s="103"/>
      <c r="F16" s="19"/>
      <c r="G16" s="28">
        <f>SUM(G11,G13:G14)</f>
        <v>17150000</v>
      </c>
      <c r="H16" s="19"/>
      <c r="I16" s="20"/>
      <c r="J16" s="21">
        <f t="shared" ref="J16:M16" si="12">SUM(J11:J15)</f>
        <v>59090000</v>
      </c>
      <c r="K16" s="21">
        <f t="shared" si="12"/>
        <v>42990000</v>
      </c>
      <c r="L16" s="21">
        <f t="shared" si="12"/>
        <v>7310000</v>
      </c>
      <c r="M16" s="21">
        <f t="shared" si="12"/>
        <v>7310000</v>
      </c>
      <c r="N16" s="29">
        <f t="shared" si="9"/>
        <v>0.42623906705539361</v>
      </c>
      <c r="O16" s="20"/>
      <c r="P16" s="20"/>
      <c r="Q16" s="20"/>
      <c r="R16" s="20"/>
      <c r="S16" s="20"/>
      <c r="T16" s="20"/>
      <c r="U16" s="20"/>
      <c r="V16" s="20"/>
      <c r="W16" s="20"/>
      <c r="X16" s="20"/>
      <c r="Y16" s="20"/>
      <c r="Z16" s="20"/>
    </row>
    <row r="17" spans="1:26" ht="24.75" customHeight="1" x14ac:dyDescent="0.3">
      <c r="A17" s="104" t="s">
        <v>123</v>
      </c>
      <c r="B17" s="102"/>
      <c r="C17" s="102"/>
      <c r="D17" s="102"/>
      <c r="E17" s="103"/>
      <c r="F17" s="19"/>
      <c r="G17" s="28">
        <f>SUM(G12:G14)</f>
        <v>11650000</v>
      </c>
      <c r="H17" s="19"/>
      <c r="I17" s="20"/>
      <c r="J17" s="21">
        <f t="shared" ref="J17:M17" si="13">SUM(J12:J16)</f>
        <v>104680000</v>
      </c>
      <c r="K17" s="21">
        <f t="shared" si="13"/>
        <v>72480000</v>
      </c>
      <c r="L17" s="21">
        <f t="shared" si="13"/>
        <v>12620000</v>
      </c>
      <c r="M17" s="21">
        <f t="shared" si="13"/>
        <v>12620000</v>
      </c>
      <c r="N17" s="29">
        <f t="shared" si="9"/>
        <v>1.0832618025751073</v>
      </c>
      <c r="O17" s="20"/>
      <c r="P17" s="20"/>
      <c r="Q17" s="20"/>
      <c r="R17" s="20"/>
      <c r="S17" s="20"/>
      <c r="T17" s="20"/>
      <c r="U17" s="20"/>
      <c r="V17" s="20"/>
      <c r="W17" s="20"/>
      <c r="X17" s="20"/>
      <c r="Y17" s="20"/>
      <c r="Z17" s="20"/>
    </row>
    <row r="18" spans="1:26" ht="24.6" x14ac:dyDescent="0.4">
      <c r="A18" s="31"/>
      <c r="B18" s="31"/>
      <c r="C18" s="31"/>
      <c r="D18" s="31"/>
      <c r="E18" s="31"/>
      <c r="F18" s="31"/>
      <c r="G18" s="31"/>
      <c r="H18" s="31"/>
      <c r="I18" s="1"/>
      <c r="J18" s="14"/>
      <c r="K18" s="14"/>
      <c r="L18" s="14"/>
      <c r="M18" s="14"/>
      <c r="N18" s="14"/>
      <c r="O18" s="1"/>
      <c r="P18" s="1"/>
      <c r="Q18" s="1"/>
    </row>
    <row r="19" spans="1:26" ht="24.6" x14ac:dyDescent="0.4">
      <c r="A19" s="31" t="s">
        <v>124</v>
      </c>
      <c r="B19" s="31"/>
      <c r="C19" s="31"/>
      <c r="D19" s="31"/>
      <c r="E19" s="31"/>
      <c r="F19" s="31"/>
      <c r="G19" s="31"/>
      <c r="H19" s="31"/>
      <c r="I19" s="1"/>
      <c r="J19" s="14"/>
      <c r="K19" s="14"/>
      <c r="L19" s="14"/>
      <c r="M19" s="14"/>
      <c r="N19" s="14"/>
      <c r="O19" s="1"/>
      <c r="P19" s="1"/>
      <c r="Q19" s="1"/>
    </row>
    <row r="20" spans="1:26" ht="24.6" x14ac:dyDescent="0.4">
      <c r="A20" s="105" t="s">
        <v>125</v>
      </c>
      <c r="B20" s="95"/>
      <c r="C20" s="95"/>
      <c r="D20" s="31"/>
      <c r="E20" s="31"/>
      <c r="F20" s="31"/>
      <c r="G20" s="31"/>
      <c r="H20" s="31"/>
      <c r="I20" s="1"/>
      <c r="J20" s="14"/>
      <c r="K20" s="14"/>
      <c r="L20" s="14"/>
      <c r="M20" s="14"/>
      <c r="N20" s="14"/>
      <c r="O20" s="1"/>
      <c r="P20" s="1"/>
      <c r="Q20" s="1"/>
    </row>
    <row r="21" spans="1:26" ht="24.6" x14ac:dyDescent="0.4">
      <c r="A21" s="105" t="s">
        <v>126</v>
      </c>
      <c r="B21" s="95"/>
      <c r="C21" s="95"/>
      <c r="D21" s="95"/>
      <c r="E21" s="95"/>
      <c r="F21" s="95"/>
      <c r="G21" s="95"/>
      <c r="H21" s="95"/>
      <c r="I21" s="1"/>
      <c r="J21" s="14"/>
      <c r="K21" s="14"/>
      <c r="L21" s="14"/>
      <c r="M21" s="14"/>
      <c r="N21" s="14"/>
      <c r="O21" s="1"/>
      <c r="P21" s="1"/>
      <c r="Q21" s="1"/>
    </row>
    <row r="22" spans="1:26" ht="24.6" x14ac:dyDescent="0.4">
      <c r="A22" s="105"/>
      <c r="B22" s="95"/>
      <c r="C22" s="95"/>
      <c r="D22" s="95"/>
      <c r="E22" s="95"/>
      <c r="F22" s="95"/>
      <c r="G22" s="95"/>
      <c r="H22" s="95"/>
      <c r="I22" s="1"/>
      <c r="J22" s="14"/>
      <c r="K22" s="14"/>
      <c r="L22" s="14"/>
      <c r="M22" s="14"/>
      <c r="N22" s="14"/>
      <c r="O22" s="1"/>
      <c r="P22" s="1"/>
      <c r="Q22" s="1"/>
    </row>
    <row r="23" spans="1:26" ht="15.6" x14ac:dyDescent="0.25">
      <c r="A23" s="2"/>
      <c r="B23" s="2"/>
      <c r="C23" s="2"/>
      <c r="D23" s="2"/>
      <c r="E23" s="2"/>
      <c r="F23" s="2"/>
      <c r="G23" s="2"/>
      <c r="H23" s="2"/>
      <c r="I23" s="1"/>
      <c r="J23" s="14"/>
      <c r="K23" s="14"/>
      <c r="O23" s="14"/>
      <c r="P23" s="14"/>
      <c r="Q23" s="14"/>
      <c r="R23" s="14"/>
      <c r="S23" s="1"/>
      <c r="T23" s="1"/>
      <c r="U23" s="1"/>
    </row>
    <row r="24" spans="1:26" ht="15.6" x14ac:dyDescent="0.25">
      <c r="A24" s="98" t="s">
        <v>39</v>
      </c>
      <c r="B24" s="95"/>
      <c r="C24" s="95"/>
      <c r="D24" s="95"/>
      <c r="E24" s="95"/>
      <c r="F24" s="95"/>
      <c r="G24" s="95"/>
      <c r="H24" s="2"/>
      <c r="I24" s="1"/>
      <c r="J24" s="14"/>
      <c r="K24" s="14"/>
      <c r="O24" s="14"/>
      <c r="P24" s="14"/>
      <c r="Q24" s="14"/>
      <c r="R24" s="14"/>
      <c r="S24" s="1"/>
      <c r="T24" s="1"/>
      <c r="U24" s="1"/>
    </row>
    <row r="25" spans="1:26" ht="15.6" x14ac:dyDescent="0.25">
      <c r="A25" s="98" t="s">
        <v>40</v>
      </c>
      <c r="B25" s="95"/>
      <c r="C25" s="95"/>
      <c r="D25" s="95"/>
      <c r="E25" s="95"/>
      <c r="F25" s="95"/>
      <c r="G25" s="95"/>
      <c r="H25" s="2"/>
      <c r="I25" s="1"/>
      <c r="J25" s="14"/>
      <c r="K25" s="14"/>
      <c r="O25" s="14"/>
      <c r="P25" s="14"/>
      <c r="Q25" s="14"/>
      <c r="R25" s="14"/>
      <c r="S25" s="1"/>
      <c r="T25" s="1"/>
      <c r="U25" s="1"/>
    </row>
    <row r="26" spans="1:26" ht="13.8" x14ac:dyDescent="0.25">
      <c r="A26" s="99" t="s">
        <v>127</v>
      </c>
      <c r="B26" s="95"/>
      <c r="C26" s="95"/>
      <c r="D26" s="95"/>
      <c r="E26" s="95"/>
      <c r="F26" s="95"/>
      <c r="G26" s="95"/>
      <c r="H26" s="95"/>
      <c r="I26" s="1"/>
      <c r="J26" s="14"/>
      <c r="K26" s="14"/>
      <c r="O26" s="14"/>
      <c r="P26" s="14"/>
      <c r="Q26" s="14"/>
      <c r="R26" s="14"/>
      <c r="S26" s="1"/>
      <c r="T26" s="1"/>
      <c r="U26" s="1"/>
    </row>
    <row r="27" spans="1:26" ht="13.8" x14ac:dyDescent="0.25">
      <c r="A27" s="14"/>
      <c r="B27" s="14"/>
      <c r="C27" s="14"/>
      <c r="D27" s="14"/>
      <c r="E27" s="14"/>
      <c r="F27" s="14"/>
      <c r="G27" s="14"/>
      <c r="H27" s="14"/>
      <c r="I27" s="1"/>
      <c r="J27" s="14"/>
      <c r="K27" s="14"/>
      <c r="L27" s="14"/>
      <c r="M27" s="14"/>
      <c r="N27" s="14"/>
      <c r="O27" s="1"/>
      <c r="P27" s="1"/>
      <c r="Q27" s="1"/>
    </row>
    <row r="28" spans="1:26" ht="13.8" x14ac:dyDescent="0.25">
      <c r="A28" s="14"/>
      <c r="B28" s="14"/>
      <c r="C28" s="14"/>
      <c r="D28" s="14"/>
      <c r="E28" s="14"/>
      <c r="F28" s="14"/>
      <c r="G28" s="14"/>
      <c r="H28" s="14"/>
      <c r="I28" s="1"/>
      <c r="J28" s="14"/>
      <c r="K28" s="14"/>
      <c r="L28" s="14"/>
      <c r="M28" s="14"/>
      <c r="N28" s="14"/>
      <c r="O28" s="1"/>
      <c r="P28" s="1"/>
      <c r="Q28" s="1"/>
    </row>
    <row r="29" spans="1:26" ht="13.8" x14ac:dyDescent="0.25">
      <c r="A29" s="14"/>
      <c r="B29" s="14"/>
      <c r="C29" s="14"/>
      <c r="D29" s="14"/>
      <c r="E29" s="14"/>
      <c r="F29" s="14"/>
      <c r="G29" s="14"/>
      <c r="H29" s="14"/>
      <c r="I29" s="1"/>
      <c r="J29" s="14"/>
      <c r="K29" s="14"/>
      <c r="L29" s="14"/>
      <c r="M29" s="14"/>
      <c r="N29" s="14"/>
      <c r="O29" s="1"/>
      <c r="P29" s="1"/>
      <c r="Q29" s="1"/>
    </row>
    <row r="30" spans="1:26" ht="13.8" x14ac:dyDescent="0.25">
      <c r="A30" s="14"/>
      <c r="B30" s="14"/>
      <c r="C30" s="14"/>
      <c r="D30" s="14"/>
      <c r="E30" s="14"/>
      <c r="F30" s="14"/>
      <c r="G30" s="14"/>
      <c r="H30" s="14"/>
      <c r="I30" s="1"/>
      <c r="J30" s="14"/>
      <c r="K30" s="14"/>
      <c r="L30" s="14"/>
      <c r="M30" s="14"/>
      <c r="N30" s="14"/>
      <c r="O30" s="1"/>
      <c r="P30" s="1"/>
      <c r="Q30" s="1"/>
    </row>
    <row r="31" spans="1:26" ht="13.8" x14ac:dyDescent="0.25">
      <c r="A31" s="14"/>
      <c r="B31" s="14"/>
      <c r="C31" s="14"/>
      <c r="D31" s="14"/>
      <c r="E31" s="14"/>
      <c r="F31" s="14"/>
      <c r="G31" s="14"/>
      <c r="H31" s="14"/>
      <c r="I31" s="1"/>
      <c r="J31" s="14"/>
      <c r="K31" s="14"/>
      <c r="L31" s="14"/>
      <c r="M31" s="14"/>
      <c r="N31" s="14"/>
      <c r="O31" s="1"/>
      <c r="P31" s="1"/>
      <c r="Q31" s="1"/>
    </row>
    <row r="32" spans="1:26" ht="13.8" x14ac:dyDescent="0.25">
      <c r="A32" s="14"/>
      <c r="B32" s="14"/>
      <c r="C32" s="14"/>
      <c r="D32" s="14"/>
      <c r="E32" s="14"/>
      <c r="F32" s="14"/>
      <c r="G32" s="14"/>
      <c r="H32" s="14"/>
      <c r="I32" s="1"/>
      <c r="J32" s="14"/>
      <c r="K32" s="14"/>
      <c r="L32" s="14"/>
      <c r="M32" s="14"/>
      <c r="N32" s="14"/>
      <c r="O32" s="1"/>
      <c r="P32" s="1"/>
      <c r="Q32" s="1"/>
    </row>
    <row r="33" spans="1:17" ht="13.8" x14ac:dyDescent="0.25">
      <c r="A33" s="14"/>
      <c r="B33" s="14"/>
      <c r="C33" s="14"/>
      <c r="D33" s="14"/>
      <c r="E33" s="14"/>
      <c r="F33" s="14"/>
      <c r="G33" s="14"/>
      <c r="H33" s="14"/>
      <c r="I33" s="1"/>
      <c r="J33" s="14"/>
      <c r="K33" s="14"/>
      <c r="L33" s="14"/>
      <c r="M33" s="14"/>
      <c r="N33" s="14"/>
      <c r="O33" s="1"/>
      <c r="P33" s="1"/>
      <c r="Q33" s="1"/>
    </row>
    <row r="34" spans="1:17" ht="13.8" x14ac:dyDescent="0.25">
      <c r="A34" s="14"/>
      <c r="B34" s="14"/>
      <c r="C34" s="14"/>
      <c r="D34" s="14"/>
      <c r="E34" s="14"/>
      <c r="F34" s="14"/>
      <c r="G34" s="14"/>
      <c r="H34" s="14"/>
      <c r="I34" s="1"/>
      <c r="J34" s="14"/>
      <c r="K34" s="14"/>
      <c r="L34" s="14"/>
      <c r="M34" s="14"/>
      <c r="N34" s="14"/>
      <c r="O34" s="1"/>
      <c r="P34" s="1"/>
      <c r="Q34" s="1"/>
    </row>
    <row r="35" spans="1:17" ht="13.8" x14ac:dyDescent="0.25">
      <c r="A35" s="14"/>
      <c r="B35" s="14"/>
      <c r="C35" s="14"/>
      <c r="D35" s="14"/>
      <c r="E35" s="14"/>
      <c r="F35" s="14"/>
      <c r="G35" s="14"/>
      <c r="H35" s="14"/>
      <c r="I35" s="1"/>
      <c r="J35" s="14"/>
      <c r="K35" s="14"/>
      <c r="L35" s="14"/>
      <c r="M35" s="14"/>
      <c r="N35" s="14"/>
      <c r="O35" s="1"/>
      <c r="P35" s="1"/>
      <c r="Q35" s="1"/>
    </row>
    <row r="36" spans="1:17" ht="13.8" x14ac:dyDescent="0.25">
      <c r="A36" s="14"/>
      <c r="B36" s="14"/>
      <c r="C36" s="14"/>
      <c r="D36" s="14"/>
      <c r="E36" s="14"/>
      <c r="F36" s="14"/>
      <c r="G36" s="14"/>
      <c r="H36" s="14"/>
      <c r="I36" s="1"/>
      <c r="J36" s="14"/>
      <c r="K36" s="14"/>
      <c r="L36" s="14"/>
      <c r="M36" s="14"/>
      <c r="N36" s="14"/>
      <c r="O36" s="1"/>
      <c r="P36" s="1"/>
      <c r="Q36" s="1"/>
    </row>
    <row r="37" spans="1:17" ht="13.8" x14ac:dyDescent="0.25">
      <c r="A37" s="14"/>
      <c r="B37" s="14"/>
      <c r="C37" s="14"/>
      <c r="D37" s="14"/>
      <c r="E37" s="14"/>
      <c r="F37" s="14"/>
      <c r="G37" s="14"/>
      <c r="H37" s="14"/>
      <c r="I37" s="1"/>
      <c r="J37" s="14"/>
      <c r="K37" s="14"/>
      <c r="L37" s="14"/>
      <c r="M37" s="14"/>
      <c r="N37" s="14"/>
      <c r="O37" s="1"/>
      <c r="P37" s="1"/>
      <c r="Q37" s="1"/>
    </row>
    <row r="38" spans="1:17" ht="13.8" x14ac:dyDescent="0.25">
      <c r="A38" s="14"/>
      <c r="B38" s="14"/>
      <c r="C38" s="14"/>
      <c r="D38" s="14"/>
      <c r="E38" s="14"/>
      <c r="F38" s="14"/>
      <c r="G38" s="14"/>
      <c r="H38" s="14"/>
      <c r="I38" s="1"/>
      <c r="J38" s="14"/>
      <c r="K38" s="14"/>
      <c r="L38" s="14"/>
      <c r="M38" s="14"/>
      <c r="N38" s="14"/>
      <c r="O38" s="1"/>
      <c r="P38" s="1"/>
      <c r="Q38" s="1"/>
    </row>
    <row r="39" spans="1:17" ht="13.8" x14ac:dyDescent="0.25">
      <c r="A39" s="14"/>
      <c r="B39" s="14"/>
      <c r="C39" s="14"/>
      <c r="D39" s="14"/>
      <c r="E39" s="14"/>
      <c r="F39" s="14"/>
      <c r="G39" s="14"/>
      <c r="H39" s="14"/>
      <c r="I39" s="1"/>
      <c r="J39" s="14"/>
      <c r="K39" s="14"/>
      <c r="L39" s="14"/>
      <c r="M39" s="14"/>
      <c r="N39" s="14"/>
      <c r="O39" s="1"/>
      <c r="P39" s="1"/>
      <c r="Q39" s="1"/>
    </row>
    <row r="40" spans="1:17" ht="13.8" x14ac:dyDescent="0.25">
      <c r="A40" s="14"/>
      <c r="B40" s="14"/>
      <c r="C40" s="14"/>
      <c r="D40" s="14"/>
      <c r="E40" s="14"/>
      <c r="F40" s="14"/>
      <c r="G40" s="14"/>
      <c r="H40" s="14"/>
      <c r="I40" s="1"/>
      <c r="J40" s="14"/>
      <c r="K40" s="14"/>
      <c r="L40" s="14"/>
      <c r="M40" s="14"/>
      <c r="N40" s="14"/>
      <c r="O40" s="1"/>
      <c r="P40" s="1"/>
      <c r="Q40" s="1"/>
    </row>
    <row r="41" spans="1:17" ht="13.8" x14ac:dyDescent="0.25">
      <c r="A41" s="14"/>
      <c r="B41" s="14"/>
      <c r="C41" s="14"/>
      <c r="D41" s="14"/>
      <c r="E41" s="14"/>
      <c r="F41" s="14"/>
      <c r="G41" s="14"/>
      <c r="H41" s="14"/>
      <c r="I41" s="1"/>
      <c r="J41" s="14"/>
      <c r="K41" s="14"/>
      <c r="L41" s="14"/>
      <c r="M41" s="14"/>
      <c r="N41" s="14"/>
      <c r="O41" s="1"/>
      <c r="P41" s="1"/>
      <c r="Q41" s="1"/>
    </row>
    <row r="42" spans="1:17" ht="13.8" x14ac:dyDescent="0.25">
      <c r="A42" s="14"/>
      <c r="B42" s="14"/>
      <c r="C42" s="14"/>
      <c r="D42" s="14"/>
      <c r="E42" s="14"/>
      <c r="F42" s="14"/>
      <c r="G42" s="14"/>
      <c r="H42" s="14"/>
      <c r="I42" s="1"/>
      <c r="J42" s="14"/>
      <c r="K42" s="14"/>
      <c r="L42" s="14"/>
      <c r="M42" s="14"/>
      <c r="N42" s="14"/>
      <c r="O42" s="1"/>
      <c r="P42" s="1"/>
      <c r="Q42" s="1"/>
    </row>
    <row r="43" spans="1:17" ht="13.8" x14ac:dyDescent="0.25">
      <c r="A43" s="14"/>
      <c r="B43" s="14"/>
      <c r="C43" s="14"/>
      <c r="D43" s="14"/>
      <c r="E43" s="14"/>
      <c r="F43" s="14"/>
      <c r="G43" s="14"/>
      <c r="H43" s="14"/>
      <c r="I43" s="1"/>
      <c r="J43" s="14"/>
      <c r="K43" s="14"/>
      <c r="L43" s="14"/>
      <c r="M43" s="14"/>
      <c r="N43" s="14"/>
      <c r="O43" s="1"/>
      <c r="P43" s="1"/>
      <c r="Q43" s="1"/>
    </row>
    <row r="44" spans="1:17" ht="13.8" x14ac:dyDescent="0.25">
      <c r="A44" s="14"/>
      <c r="B44" s="14"/>
      <c r="C44" s="14"/>
      <c r="D44" s="14"/>
      <c r="E44" s="14"/>
      <c r="F44" s="14"/>
      <c r="G44" s="14"/>
      <c r="H44" s="14"/>
      <c r="I44" s="1"/>
      <c r="J44" s="14"/>
      <c r="K44" s="14"/>
      <c r="L44" s="14"/>
      <c r="M44" s="14"/>
      <c r="N44" s="14"/>
      <c r="O44" s="1"/>
      <c r="P44" s="1"/>
      <c r="Q44" s="1"/>
    </row>
    <row r="45" spans="1:17" ht="13.8" x14ac:dyDescent="0.25">
      <c r="A45" s="14"/>
      <c r="B45" s="14"/>
      <c r="C45" s="14"/>
      <c r="D45" s="14"/>
      <c r="E45" s="14"/>
      <c r="F45" s="14"/>
      <c r="G45" s="14"/>
      <c r="H45" s="14"/>
      <c r="I45" s="1"/>
      <c r="J45" s="14"/>
      <c r="K45" s="14"/>
      <c r="L45" s="14"/>
      <c r="M45" s="14"/>
      <c r="N45" s="14"/>
      <c r="O45" s="1"/>
      <c r="P45" s="1"/>
      <c r="Q45" s="1"/>
    </row>
    <row r="46" spans="1:17" ht="13.8" x14ac:dyDescent="0.25">
      <c r="A46" s="14"/>
      <c r="B46" s="14"/>
      <c r="C46" s="14"/>
      <c r="D46" s="14"/>
      <c r="E46" s="14"/>
      <c r="F46" s="14"/>
      <c r="G46" s="14"/>
      <c r="H46" s="14"/>
      <c r="I46" s="1"/>
      <c r="J46" s="14"/>
      <c r="K46" s="14"/>
      <c r="L46" s="14"/>
      <c r="M46" s="14"/>
      <c r="N46" s="14"/>
      <c r="O46" s="1"/>
      <c r="P46" s="1"/>
      <c r="Q46" s="1"/>
    </row>
    <row r="47" spans="1:17" ht="13.8" x14ac:dyDescent="0.25">
      <c r="A47" s="14"/>
      <c r="B47" s="14"/>
      <c r="C47" s="14"/>
      <c r="D47" s="14"/>
      <c r="E47" s="14"/>
      <c r="F47" s="14"/>
      <c r="G47" s="14"/>
      <c r="H47" s="14"/>
      <c r="I47" s="1"/>
      <c r="J47" s="14"/>
      <c r="K47" s="14"/>
      <c r="L47" s="14"/>
      <c r="M47" s="14"/>
      <c r="N47" s="14"/>
      <c r="O47" s="1"/>
      <c r="P47" s="1"/>
      <c r="Q47" s="1"/>
    </row>
    <row r="48" spans="1:17" ht="13.8" x14ac:dyDescent="0.25">
      <c r="A48" s="14"/>
      <c r="B48" s="14"/>
      <c r="C48" s="14"/>
      <c r="D48" s="14"/>
      <c r="E48" s="14"/>
      <c r="F48" s="14"/>
      <c r="G48" s="14"/>
      <c r="H48" s="14"/>
      <c r="I48" s="1"/>
      <c r="J48" s="14"/>
      <c r="K48" s="14"/>
      <c r="L48" s="14"/>
      <c r="M48" s="14"/>
      <c r="N48" s="14"/>
      <c r="O48" s="1"/>
      <c r="P48" s="1"/>
      <c r="Q48" s="1"/>
    </row>
    <row r="49" spans="1:17" ht="13.8" x14ac:dyDescent="0.25">
      <c r="A49" s="14"/>
      <c r="B49" s="14"/>
      <c r="C49" s="14"/>
      <c r="D49" s="14"/>
      <c r="E49" s="14"/>
      <c r="F49" s="14"/>
      <c r="G49" s="14"/>
      <c r="H49" s="14"/>
      <c r="I49" s="1"/>
      <c r="J49" s="14"/>
      <c r="K49" s="14"/>
      <c r="L49" s="14"/>
      <c r="M49" s="14"/>
      <c r="N49" s="14"/>
      <c r="O49" s="1"/>
      <c r="P49" s="1"/>
      <c r="Q49" s="1"/>
    </row>
    <row r="50" spans="1:17" ht="13.8" x14ac:dyDescent="0.25">
      <c r="A50" s="14"/>
      <c r="B50" s="14"/>
      <c r="C50" s="14"/>
      <c r="D50" s="14"/>
      <c r="E50" s="14"/>
      <c r="F50" s="14"/>
      <c r="G50" s="14"/>
      <c r="H50" s="14"/>
      <c r="I50" s="1"/>
      <c r="J50" s="14"/>
      <c r="K50" s="14"/>
      <c r="L50" s="14"/>
      <c r="M50" s="14"/>
      <c r="N50" s="14"/>
      <c r="O50" s="1"/>
      <c r="P50" s="1"/>
      <c r="Q50" s="1"/>
    </row>
    <row r="51" spans="1:17" ht="13.8" x14ac:dyDescent="0.25">
      <c r="A51" s="14"/>
      <c r="B51" s="14"/>
      <c r="C51" s="14"/>
      <c r="D51" s="14"/>
      <c r="E51" s="14"/>
      <c r="F51" s="14"/>
      <c r="G51" s="14"/>
      <c r="H51" s="14"/>
      <c r="I51" s="1"/>
      <c r="J51" s="14"/>
      <c r="K51" s="14"/>
      <c r="L51" s="14"/>
      <c r="M51" s="14"/>
      <c r="N51" s="14"/>
      <c r="O51" s="1"/>
      <c r="P51" s="1"/>
      <c r="Q51" s="1"/>
    </row>
    <row r="52" spans="1:17" ht="13.8" x14ac:dyDescent="0.25">
      <c r="A52" s="14"/>
      <c r="B52" s="14"/>
      <c r="C52" s="14"/>
      <c r="D52" s="14"/>
      <c r="E52" s="14"/>
      <c r="F52" s="14"/>
      <c r="G52" s="14"/>
      <c r="H52" s="14"/>
      <c r="I52" s="1"/>
      <c r="J52" s="14"/>
      <c r="K52" s="14"/>
      <c r="L52" s="14"/>
      <c r="M52" s="14"/>
      <c r="N52" s="14"/>
      <c r="O52" s="1"/>
      <c r="P52" s="1"/>
      <c r="Q52" s="1"/>
    </row>
    <row r="53" spans="1:17" ht="13.8" x14ac:dyDescent="0.25">
      <c r="A53" s="14"/>
      <c r="B53" s="14"/>
      <c r="C53" s="14"/>
      <c r="D53" s="14"/>
      <c r="E53" s="14"/>
      <c r="F53" s="14"/>
      <c r="G53" s="14"/>
      <c r="H53" s="14"/>
      <c r="I53" s="1"/>
      <c r="J53" s="14"/>
      <c r="K53" s="14"/>
      <c r="L53" s="14"/>
      <c r="M53" s="14"/>
      <c r="N53" s="14"/>
      <c r="O53" s="1"/>
      <c r="P53" s="1"/>
      <c r="Q53" s="1"/>
    </row>
    <row r="54" spans="1:17" ht="13.8" x14ac:dyDescent="0.25">
      <c r="A54" s="14"/>
      <c r="B54" s="14"/>
      <c r="C54" s="14"/>
      <c r="D54" s="14"/>
      <c r="E54" s="14"/>
      <c r="F54" s="14"/>
      <c r="G54" s="14"/>
      <c r="H54" s="14"/>
      <c r="I54" s="1"/>
      <c r="J54" s="14"/>
      <c r="K54" s="14"/>
      <c r="L54" s="14"/>
      <c r="M54" s="14"/>
      <c r="N54" s="14"/>
      <c r="O54" s="1"/>
      <c r="P54" s="1"/>
      <c r="Q54" s="1"/>
    </row>
    <row r="55" spans="1:17" ht="13.8" x14ac:dyDescent="0.25">
      <c r="A55" s="14"/>
      <c r="B55" s="14"/>
      <c r="C55" s="14"/>
      <c r="D55" s="14"/>
      <c r="E55" s="14"/>
      <c r="F55" s="14"/>
      <c r="G55" s="14"/>
      <c r="H55" s="14"/>
      <c r="I55" s="1"/>
      <c r="J55" s="14"/>
      <c r="K55" s="14"/>
      <c r="L55" s="14"/>
      <c r="M55" s="14"/>
      <c r="N55" s="14"/>
      <c r="O55" s="1"/>
      <c r="P55" s="1"/>
      <c r="Q55" s="1"/>
    </row>
    <row r="56" spans="1:17" ht="13.8" x14ac:dyDescent="0.25">
      <c r="A56" s="14"/>
      <c r="B56" s="14"/>
      <c r="C56" s="14"/>
      <c r="D56" s="14"/>
      <c r="E56" s="14"/>
      <c r="F56" s="14"/>
      <c r="G56" s="14"/>
      <c r="H56" s="14"/>
      <c r="I56" s="1"/>
      <c r="J56" s="14"/>
      <c r="K56" s="14"/>
      <c r="L56" s="14"/>
      <c r="M56" s="14"/>
      <c r="N56" s="14"/>
      <c r="O56" s="1"/>
      <c r="P56" s="1"/>
      <c r="Q56" s="1"/>
    </row>
    <row r="57" spans="1:17" ht="13.8" x14ac:dyDescent="0.25">
      <c r="A57" s="14"/>
      <c r="B57" s="14"/>
      <c r="C57" s="14"/>
      <c r="D57" s="14"/>
      <c r="E57" s="14"/>
      <c r="F57" s="14"/>
      <c r="G57" s="14"/>
      <c r="H57" s="14"/>
      <c r="I57" s="1"/>
      <c r="J57" s="14"/>
      <c r="K57" s="14"/>
      <c r="L57" s="14"/>
      <c r="M57" s="14"/>
      <c r="N57" s="14"/>
      <c r="O57" s="1"/>
      <c r="P57" s="1"/>
      <c r="Q57" s="1"/>
    </row>
    <row r="58" spans="1:17" ht="13.8" x14ac:dyDescent="0.25">
      <c r="A58" s="14"/>
      <c r="B58" s="14"/>
      <c r="C58" s="14"/>
      <c r="D58" s="14"/>
      <c r="E58" s="14"/>
      <c r="F58" s="14"/>
      <c r="G58" s="14"/>
      <c r="H58" s="14"/>
      <c r="I58" s="1"/>
      <c r="J58" s="14"/>
      <c r="K58" s="14"/>
      <c r="L58" s="14"/>
      <c r="M58" s="14"/>
      <c r="N58" s="14"/>
      <c r="O58" s="1"/>
      <c r="P58" s="1"/>
      <c r="Q58" s="1"/>
    </row>
    <row r="59" spans="1:17" ht="13.8" x14ac:dyDescent="0.25">
      <c r="A59" s="14"/>
      <c r="B59" s="14"/>
      <c r="C59" s="14"/>
      <c r="D59" s="14"/>
      <c r="E59" s="14"/>
      <c r="F59" s="14"/>
      <c r="G59" s="14"/>
      <c r="H59" s="14"/>
      <c r="I59" s="1"/>
      <c r="J59" s="14"/>
      <c r="K59" s="14"/>
      <c r="L59" s="14"/>
      <c r="M59" s="14"/>
      <c r="N59" s="14"/>
      <c r="O59" s="1"/>
      <c r="P59" s="1"/>
      <c r="Q59" s="1"/>
    </row>
    <row r="60" spans="1:17" ht="13.8" x14ac:dyDescent="0.25">
      <c r="A60" s="14"/>
      <c r="B60" s="14"/>
      <c r="C60" s="14"/>
      <c r="D60" s="14"/>
      <c r="E60" s="14"/>
      <c r="F60" s="14"/>
      <c r="G60" s="14"/>
      <c r="H60" s="14"/>
      <c r="I60" s="1"/>
      <c r="J60" s="14"/>
      <c r="K60" s="14"/>
      <c r="L60" s="14"/>
      <c r="M60" s="14"/>
      <c r="N60" s="14"/>
      <c r="O60" s="1"/>
      <c r="P60" s="1"/>
      <c r="Q60" s="1"/>
    </row>
    <row r="61" spans="1:17" ht="13.8" x14ac:dyDescent="0.25">
      <c r="A61" s="14"/>
      <c r="B61" s="14"/>
      <c r="C61" s="14"/>
      <c r="D61" s="14"/>
      <c r="E61" s="14"/>
      <c r="F61" s="14"/>
      <c r="G61" s="14"/>
      <c r="H61" s="14"/>
      <c r="I61" s="1"/>
      <c r="J61" s="14"/>
      <c r="K61" s="14"/>
      <c r="L61" s="14"/>
      <c r="M61" s="14"/>
      <c r="N61" s="14"/>
      <c r="O61" s="1"/>
      <c r="P61" s="1"/>
      <c r="Q61" s="1"/>
    </row>
    <row r="62" spans="1:17" ht="13.8" x14ac:dyDescent="0.25">
      <c r="A62" s="14"/>
      <c r="B62" s="14"/>
      <c r="C62" s="14"/>
      <c r="D62" s="14"/>
      <c r="E62" s="14"/>
      <c r="F62" s="14"/>
      <c r="G62" s="14"/>
      <c r="H62" s="14"/>
      <c r="I62" s="1"/>
      <c r="J62" s="14"/>
      <c r="K62" s="14"/>
      <c r="L62" s="14"/>
      <c r="M62" s="14"/>
      <c r="N62" s="14"/>
      <c r="O62" s="1"/>
      <c r="P62" s="1"/>
      <c r="Q62" s="1"/>
    </row>
    <row r="63" spans="1:17" ht="13.8" x14ac:dyDescent="0.25">
      <c r="A63" s="14"/>
      <c r="B63" s="14"/>
      <c r="C63" s="14"/>
      <c r="D63" s="14"/>
      <c r="E63" s="14"/>
      <c r="F63" s="14"/>
      <c r="G63" s="14"/>
      <c r="H63" s="14"/>
      <c r="I63" s="1"/>
      <c r="J63" s="14"/>
      <c r="K63" s="14"/>
      <c r="L63" s="14"/>
      <c r="M63" s="14"/>
      <c r="N63" s="14"/>
      <c r="O63" s="1"/>
      <c r="P63" s="1"/>
      <c r="Q63" s="1"/>
    </row>
    <row r="64" spans="1:17" ht="13.8" x14ac:dyDescent="0.25">
      <c r="A64" s="14"/>
      <c r="B64" s="14"/>
      <c r="C64" s="14"/>
      <c r="D64" s="14"/>
      <c r="E64" s="14"/>
      <c r="F64" s="14"/>
      <c r="G64" s="14"/>
      <c r="H64" s="14"/>
      <c r="I64" s="1"/>
      <c r="J64" s="14"/>
      <c r="K64" s="14"/>
      <c r="L64" s="14"/>
      <c r="M64" s="14"/>
      <c r="N64" s="14"/>
      <c r="O64" s="1"/>
      <c r="P64" s="1"/>
      <c r="Q64" s="1"/>
    </row>
    <row r="65" spans="1:17" ht="13.8" x14ac:dyDescent="0.25">
      <c r="A65" s="14"/>
      <c r="B65" s="14"/>
      <c r="C65" s="14"/>
      <c r="D65" s="14"/>
      <c r="E65" s="14"/>
      <c r="F65" s="14"/>
      <c r="G65" s="14"/>
      <c r="H65" s="14"/>
      <c r="I65" s="1"/>
      <c r="J65" s="14"/>
      <c r="K65" s="14"/>
      <c r="L65" s="14"/>
      <c r="M65" s="14"/>
      <c r="N65" s="14"/>
      <c r="O65" s="1"/>
      <c r="P65" s="1"/>
      <c r="Q65" s="1"/>
    </row>
    <row r="66" spans="1:17" ht="13.8" x14ac:dyDescent="0.25">
      <c r="A66" s="14"/>
      <c r="B66" s="14"/>
      <c r="C66" s="14"/>
      <c r="D66" s="14"/>
      <c r="E66" s="14"/>
      <c r="F66" s="14"/>
      <c r="G66" s="14"/>
      <c r="H66" s="14"/>
      <c r="I66" s="1"/>
      <c r="J66" s="14"/>
      <c r="K66" s="14"/>
      <c r="L66" s="14"/>
      <c r="M66" s="14"/>
      <c r="N66" s="14"/>
      <c r="O66" s="1"/>
      <c r="P66" s="1"/>
      <c r="Q66" s="1"/>
    </row>
    <row r="67" spans="1:17" ht="13.8" x14ac:dyDescent="0.25">
      <c r="A67" s="14"/>
      <c r="B67" s="14"/>
      <c r="C67" s="14"/>
      <c r="D67" s="14"/>
      <c r="E67" s="14"/>
      <c r="F67" s="14"/>
      <c r="G67" s="14"/>
      <c r="H67" s="14"/>
      <c r="I67" s="1"/>
      <c r="J67" s="14"/>
      <c r="K67" s="14"/>
      <c r="L67" s="14"/>
      <c r="M67" s="14"/>
      <c r="N67" s="14"/>
      <c r="O67" s="1"/>
      <c r="P67" s="1"/>
      <c r="Q67" s="1"/>
    </row>
    <row r="68" spans="1:17" ht="13.8" x14ac:dyDescent="0.25">
      <c r="A68" s="14"/>
      <c r="B68" s="14"/>
      <c r="C68" s="14"/>
      <c r="D68" s="14"/>
      <c r="E68" s="14"/>
      <c r="F68" s="14"/>
      <c r="G68" s="14"/>
      <c r="H68" s="14"/>
      <c r="I68" s="1"/>
      <c r="J68" s="14"/>
      <c r="K68" s="14"/>
      <c r="L68" s="14"/>
      <c r="M68" s="14"/>
      <c r="N68" s="14"/>
      <c r="O68" s="1"/>
      <c r="P68" s="1"/>
      <c r="Q68" s="1"/>
    </row>
    <row r="69" spans="1:17" ht="13.8" x14ac:dyDescent="0.25">
      <c r="A69" s="14"/>
      <c r="B69" s="14"/>
      <c r="C69" s="14"/>
      <c r="D69" s="14"/>
      <c r="E69" s="14"/>
      <c r="F69" s="14"/>
      <c r="G69" s="14"/>
      <c r="H69" s="14"/>
      <c r="I69" s="1"/>
      <c r="J69" s="14"/>
      <c r="K69" s="14"/>
      <c r="L69" s="14"/>
      <c r="M69" s="14"/>
      <c r="N69" s="14"/>
      <c r="O69" s="1"/>
      <c r="P69" s="1"/>
      <c r="Q69" s="1"/>
    </row>
    <row r="70" spans="1:17" ht="13.8" x14ac:dyDescent="0.25">
      <c r="A70" s="14"/>
      <c r="B70" s="14"/>
      <c r="C70" s="14"/>
      <c r="D70" s="14"/>
      <c r="E70" s="14"/>
      <c r="F70" s="14"/>
      <c r="G70" s="14"/>
      <c r="H70" s="14"/>
      <c r="I70" s="1"/>
      <c r="J70" s="14"/>
      <c r="K70" s="14"/>
      <c r="L70" s="14"/>
      <c r="M70" s="14"/>
      <c r="N70" s="14"/>
      <c r="O70" s="1"/>
      <c r="P70" s="1"/>
      <c r="Q70" s="1"/>
    </row>
    <row r="71" spans="1:17" ht="13.8" x14ac:dyDescent="0.25">
      <c r="A71" s="14"/>
      <c r="B71" s="14"/>
      <c r="C71" s="14"/>
      <c r="D71" s="14"/>
      <c r="E71" s="14"/>
      <c r="F71" s="14"/>
      <c r="G71" s="14"/>
      <c r="H71" s="14"/>
      <c r="I71" s="1"/>
      <c r="J71" s="14"/>
      <c r="K71" s="14"/>
      <c r="L71" s="14"/>
      <c r="M71" s="14"/>
      <c r="N71" s="14"/>
      <c r="O71" s="1"/>
      <c r="P71" s="1"/>
      <c r="Q71" s="1"/>
    </row>
    <row r="72" spans="1:17" ht="13.8" x14ac:dyDescent="0.25">
      <c r="A72" s="14"/>
      <c r="B72" s="14"/>
      <c r="C72" s="14"/>
      <c r="D72" s="14"/>
      <c r="E72" s="14"/>
      <c r="F72" s="14"/>
      <c r="G72" s="14"/>
      <c r="H72" s="14"/>
      <c r="I72" s="1"/>
      <c r="J72" s="14"/>
      <c r="K72" s="14"/>
      <c r="L72" s="14"/>
      <c r="M72" s="14"/>
      <c r="N72" s="14"/>
      <c r="O72" s="1"/>
      <c r="P72" s="1"/>
      <c r="Q72" s="1"/>
    </row>
    <row r="73" spans="1:17" ht="13.8" x14ac:dyDescent="0.25">
      <c r="A73" s="14"/>
      <c r="B73" s="14"/>
      <c r="C73" s="14"/>
      <c r="D73" s="14"/>
      <c r="E73" s="14"/>
      <c r="F73" s="14"/>
      <c r="G73" s="14"/>
      <c r="H73" s="14"/>
      <c r="I73" s="1"/>
      <c r="J73" s="14"/>
      <c r="K73" s="14"/>
      <c r="L73" s="14"/>
      <c r="M73" s="14"/>
      <c r="N73" s="14"/>
      <c r="O73" s="1"/>
      <c r="P73" s="1"/>
      <c r="Q73" s="1"/>
    </row>
    <row r="74" spans="1:17" ht="13.8" x14ac:dyDescent="0.25">
      <c r="A74" s="14"/>
      <c r="B74" s="14"/>
      <c r="C74" s="14"/>
      <c r="D74" s="14"/>
      <c r="E74" s="14"/>
      <c r="F74" s="14"/>
      <c r="G74" s="14"/>
      <c r="H74" s="14"/>
      <c r="I74" s="1"/>
      <c r="J74" s="14"/>
      <c r="K74" s="14"/>
      <c r="L74" s="14"/>
      <c r="M74" s="14"/>
      <c r="N74" s="14"/>
      <c r="O74" s="1"/>
      <c r="P74" s="1"/>
      <c r="Q74" s="1"/>
    </row>
    <row r="75" spans="1:17" ht="13.8" x14ac:dyDescent="0.25">
      <c r="A75" s="14"/>
      <c r="B75" s="14"/>
      <c r="C75" s="14"/>
      <c r="D75" s="14"/>
      <c r="E75" s="14"/>
      <c r="F75" s="14"/>
      <c r="G75" s="14"/>
      <c r="H75" s="14"/>
      <c r="I75" s="1"/>
      <c r="J75" s="14"/>
      <c r="K75" s="14"/>
      <c r="L75" s="14"/>
      <c r="M75" s="14"/>
      <c r="N75" s="14"/>
      <c r="O75" s="1"/>
      <c r="P75" s="1"/>
      <c r="Q75" s="1"/>
    </row>
    <row r="76" spans="1:17" ht="13.8" x14ac:dyDescent="0.25">
      <c r="A76" s="14"/>
      <c r="B76" s="14"/>
      <c r="C76" s="14"/>
      <c r="D76" s="14"/>
      <c r="E76" s="14"/>
      <c r="F76" s="14"/>
      <c r="G76" s="14"/>
      <c r="H76" s="14"/>
      <c r="I76" s="1"/>
      <c r="J76" s="14"/>
      <c r="K76" s="14"/>
      <c r="L76" s="14"/>
      <c r="M76" s="14"/>
      <c r="N76" s="14"/>
      <c r="O76" s="1"/>
      <c r="P76" s="1"/>
      <c r="Q76" s="1"/>
    </row>
    <row r="77" spans="1:17" ht="13.8" x14ac:dyDescent="0.25">
      <c r="A77" s="14"/>
      <c r="B77" s="14"/>
      <c r="C77" s="14"/>
      <c r="D77" s="14"/>
      <c r="E77" s="14"/>
      <c r="F77" s="14"/>
      <c r="G77" s="14"/>
      <c r="H77" s="14"/>
      <c r="I77" s="1"/>
      <c r="J77" s="14"/>
      <c r="K77" s="14"/>
      <c r="L77" s="14"/>
      <c r="M77" s="14"/>
      <c r="N77" s="14"/>
      <c r="O77" s="1"/>
      <c r="P77" s="1"/>
      <c r="Q77" s="1"/>
    </row>
    <row r="78" spans="1:17" ht="13.8" x14ac:dyDescent="0.25">
      <c r="A78" s="14"/>
      <c r="B78" s="14"/>
      <c r="C78" s="14"/>
      <c r="D78" s="14"/>
      <c r="E78" s="14"/>
      <c r="F78" s="14"/>
      <c r="G78" s="14"/>
      <c r="H78" s="14"/>
      <c r="I78" s="1"/>
      <c r="J78" s="14"/>
      <c r="K78" s="14"/>
      <c r="L78" s="14"/>
      <c r="M78" s="14"/>
      <c r="N78" s="14"/>
      <c r="O78" s="1"/>
      <c r="P78" s="1"/>
      <c r="Q78" s="1"/>
    </row>
    <row r="79" spans="1:17" ht="13.8" x14ac:dyDescent="0.25">
      <c r="A79" s="14"/>
      <c r="B79" s="14"/>
      <c r="C79" s="14"/>
      <c r="D79" s="14"/>
      <c r="E79" s="14"/>
      <c r="F79" s="14"/>
      <c r="G79" s="14"/>
      <c r="H79" s="14"/>
      <c r="I79" s="1"/>
      <c r="J79" s="14"/>
      <c r="K79" s="14"/>
      <c r="L79" s="14"/>
      <c r="M79" s="14"/>
      <c r="N79" s="14"/>
      <c r="O79" s="1"/>
      <c r="P79" s="1"/>
      <c r="Q79" s="1"/>
    </row>
    <row r="80" spans="1:17" ht="13.8" x14ac:dyDescent="0.25">
      <c r="A80" s="14"/>
      <c r="B80" s="14"/>
      <c r="C80" s="14"/>
      <c r="D80" s="14"/>
      <c r="E80" s="14"/>
      <c r="F80" s="14"/>
      <c r="G80" s="14"/>
      <c r="H80" s="14"/>
      <c r="I80" s="1"/>
      <c r="J80" s="14"/>
      <c r="K80" s="14"/>
      <c r="L80" s="14"/>
      <c r="M80" s="14"/>
      <c r="N80" s="14"/>
      <c r="O80" s="1"/>
      <c r="P80" s="1"/>
      <c r="Q80" s="1"/>
    </row>
    <row r="81" spans="1:17" ht="13.8" x14ac:dyDescent="0.25">
      <c r="A81" s="14"/>
      <c r="B81" s="14"/>
      <c r="C81" s="14"/>
      <c r="D81" s="14"/>
      <c r="E81" s="14"/>
      <c r="F81" s="14"/>
      <c r="G81" s="14"/>
      <c r="H81" s="14"/>
      <c r="I81" s="1"/>
      <c r="J81" s="14"/>
      <c r="K81" s="14"/>
      <c r="L81" s="14"/>
      <c r="M81" s="14"/>
      <c r="N81" s="14"/>
      <c r="O81" s="1"/>
      <c r="P81" s="1"/>
      <c r="Q81" s="1"/>
    </row>
    <row r="82" spans="1:17" ht="13.8" x14ac:dyDescent="0.25">
      <c r="A82" s="14"/>
      <c r="B82" s="14"/>
      <c r="C82" s="14"/>
      <c r="D82" s="14"/>
      <c r="E82" s="14"/>
      <c r="F82" s="14"/>
      <c r="G82" s="14"/>
      <c r="H82" s="14"/>
      <c r="I82" s="1"/>
      <c r="J82" s="14"/>
      <c r="K82" s="14"/>
      <c r="L82" s="14"/>
      <c r="M82" s="14"/>
      <c r="N82" s="14"/>
      <c r="O82" s="1"/>
      <c r="P82" s="1"/>
      <c r="Q82" s="1"/>
    </row>
    <row r="83" spans="1:17" ht="13.8" x14ac:dyDescent="0.25">
      <c r="A83" s="14"/>
      <c r="B83" s="14"/>
      <c r="C83" s="14"/>
      <c r="D83" s="14"/>
      <c r="E83" s="14"/>
      <c r="F83" s="14"/>
      <c r="G83" s="14"/>
      <c r="H83" s="14"/>
      <c r="I83" s="1"/>
      <c r="J83" s="14"/>
      <c r="K83" s="14"/>
      <c r="L83" s="14"/>
      <c r="M83" s="14"/>
      <c r="N83" s="14"/>
      <c r="O83" s="1"/>
      <c r="P83" s="1"/>
      <c r="Q83" s="1"/>
    </row>
    <row r="84" spans="1:17" ht="13.8" x14ac:dyDescent="0.25">
      <c r="A84" s="14"/>
      <c r="B84" s="14"/>
      <c r="C84" s="14"/>
      <c r="D84" s="14"/>
      <c r="E84" s="14"/>
      <c r="F84" s="14"/>
      <c r="G84" s="14"/>
      <c r="H84" s="14"/>
      <c r="I84" s="1"/>
      <c r="J84" s="14"/>
      <c r="K84" s="14"/>
      <c r="L84" s="14"/>
      <c r="M84" s="14"/>
      <c r="N84" s="14"/>
      <c r="O84" s="1"/>
      <c r="P84" s="1"/>
      <c r="Q84" s="1"/>
    </row>
    <row r="85" spans="1:17" ht="13.8" x14ac:dyDescent="0.25">
      <c r="A85" s="14"/>
      <c r="B85" s="14"/>
      <c r="C85" s="14"/>
      <c r="D85" s="14"/>
      <c r="E85" s="14"/>
      <c r="F85" s="14"/>
      <c r="G85" s="14"/>
      <c r="H85" s="14"/>
      <c r="I85" s="1"/>
      <c r="J85" s="14"/>
      <c r="K85" s="14"/>
      <c r="L85" s="14"/>
      <c r="M85" s="14"/>
      <c r="N85" s="14"/>
      <c r="O85" s="1"/>
      <c r="P85" s="1"/>
      <c r="Q85" s="1"/>
    </row>
    <row r="86" spans="1:17" ht="13.8" x14ac:dyDescent="0.25">
      <c r="A86" s="14"/>
      <c r="B86" s="14"/>
      <c r="C86" s="14"/>
      <c r="D86" s="14"/>
      <c r="E86" s="14"/>
      <c r="F86" s="14"/>
      <c r="G86" s="14"/>
      <c r="H86" s="14"/>
      <c r="I86" s="1"/>
      <c r="J86" s="14"/>
      <c r="K86" s="14"/>
      <c r="L86" s="14"/>
      <c r="M86" s="14"/>
      <c r="N86" s="14"/>
      <c r="O86" s="1"/>
      <c r="P86" s="1"/>
      <c r="Q86" s="1"/>
    </row>
    <row r="87" spans="1:17" ht="13.8" x14ac:dyDescent="0.25">
      <c r="A87" s="14"/>
      <c r="B87" s="14"/>
      <c r="C87" s="14"/>
      <c r="D87" s="14"/>
      <c r="E87" s="14"/>
      <c r="F87" s="14"/>
      <c r="G87" s="14"/>
      <c r="H87" s="14"/>
      <c r="I87" s="1"/>
      <c r="J87" s="14"/>
      <c r="K87" s="14"/>
      <c r="L87" s="14"/>
      <c r="M87" s="14"/>
      <c r="N87" s="14"/>
      <c r="O87" s="1"/>
      <c r="P87" s="1"/>
      <c r="Q87" s="1"/>
    </row>
    <row r="88" spans="1:17" ht="13.8" x14ac:dyDescent="0.25">
      <c r="A88" s="14"/>
      <c r="B88" s="14"/>
      <c r="C88" s="14"/>
      <c r="D88" s="14"/>
      <c r="E88" s="14"/>
      <c r="F88" s="14"/>
      <c r="G88" s="14"/>
      <c r="H88" s="14"/>
      <c r="I88" s="1"/>
      <c r="J88" s="14"/>
      <c r="K88" s="14"/>
      <c r="L88" s="14"/>
      <c r="M88" s="14"/>
      <c r="N88" s="14"/>
      <c r="O88" s="1"/>
      <c r="P88" s="1"/>
      <c r="Q88" s="1"/>
    </row>
    <row r="89" spans="1:17" ht="13.8" x14ac:dyDescent="0.25">
      <c r="A89" s="14"/>
      <c r="B89" s="14"/>
      <c r="C89" s="14"/>
      <c r="D89" s="14"/>
      <c r="E89" s="14"/>
      <c r="F89" s="14"/>
      <c r="G89" s="14"/>
      <c r="H89" s="14"/>
      <c r="I89" s="1"/>
      <c r="J89" s="14"/>
      <c r="K89" s="14"/>
      <c r="L89" s="14"/>
      <c r="M89" s="14"/>
      <c r="N89" s="14"/>
      <c r="O89" s="1"/>
      <c r="P89" s="1"/>
      <c r="Q89" s="1"/>
    </row>
    <row r="90" spans="1:17" ht="13.8" x14ac:dyDescent="0.25">
      <c r="A90" s="14"/>
      <c r="B90" s="14"/>
      <c r="C90" s="14"/>
      <c r="D90" s="14"/>
      <c r="E90" s="14"/>
      <c r="F90" s="14"/>
      <c r="G90" s="14"/>
      <c r="H90" s="14"/>
      <c r="I90" s="1"/>
      <c r="J90" s="14"/>
      <c r="K90" s="14"/>
      <c r="L90" s="14"/>
      <c r="M90" s="14"/>
      <c r="N90" s="14"/>
      <c r="O90" s="1"/>
      <c r="P90" s="1"/>
      <c r="Q90" s="1"/>
    </row>
    <row r="91" spans="1:17" ht="13.8" x14ac:dyDescent="0.25">
      <c r="A91" s="14"/>
      <c r="B91" s="14"/>
      <c r="C91" s="14"/>
      <c r="D91" s="14"/>
      <c r="E91" s="14"/>
      <c r="F91" s="14"/>
      <c r="G91" s="14"/>
      <c r="H91" s="14"/>
      <c r="I91" s="1"/>
      <c r="J91" s="14"/>
      <c r="K91" s="14"/>
      <c r="L91" s="14"/>
      <c r="M91" s="14"/>
      <c r="N91" s="14"/>
      <c r="O91" s="1"/>
      <c r="P91" s="1"/>
      <c r="Q91" s="1"/>
    </row>
    <row r="92" spans="1:17" ht="13.8" x14ac:dyDescent="0.25">
      <c r="A92" s="14"/>
      <c r="B92" s="14"/>
      <c r="C92" s="14"/>
      <c r="D92" s="14"/>
      <c r="E92" s="14"/>
      <c r="F92" s="14"/>
      <c r="G92" s="14"/>
      <c r="H92" s="14"/>
      <c r="I92" s="1"/>
      <c r="J92" s="14"/>
      <c r="K92" s="14"/>
      <c r="L92" s="14"/>
      <c r="M92" s="14"/>
      <c r="N92" s="14"/>
      <c r="O92" s="1"/>
      <c r="P92" s="1"/>
      <c r="Q92" s="1"/>
    </row>
    <row r="93" spans="1:17" ht="13.8" x14ac:dyDescent="0.25">
      <c r="A93" s="14"/>
      <c r="B93" s="14"/>
      <c r="C93" s="14"/>
      <c r="D93" s="14"/>
      <c r="E93" s="14"/>
      <c r="F93" s="14"/>
      <c r="G93" s="14"/>
      <c r="H93" s="14"/>
      <c r="I93" s="1"/>
      <c r="J93" s="14"/>
      <c r="K93" s="14"/>
      <c r="L93" s="14"/>
      <c r="M93" s="14"/>
      <c r="N93" s="14"/>
      <c r="O93" s="1"/>
      <c r="P93" s="1"/>
      <c r="Q93" s="1"/>
    </row>
    <row r="94" spans="1:17" ht="13.8" x14ac:dyDescent="0.3">
      <c r="N94" s="15"/>
    </row>
    <row r="95" spans="1:17" ht="13.8" x14ac:dyDescent="0.3">
      <c r="N95" s="15"/>
    </row>
    <row r="96" spans="1:17" ht="13.8" x14ac:dyDescent="0.3">
      <c r="N96" s="15"/>
    </row>
    <row r="97" spans="14:14" ht="13.8" x14ac:dyDescent="0.3">
      <c r="N97" s="15"/>
    </row>
    <row r="98" spans="14:14" ht="13.8" x14ac:dyDescent="0.3">
      <c r="N98" s="15"/>
    </row>
    <row r="99" spans="14:14" ht="13.8" x14ac:dyDescent="0.3">
      <c r="N99" s="15"/>
    </row>
    <row r="100" spans="14:14" ht="13.8" x14ac:dyDescent="0.3">
      <c r="N100" s="15"/>
    </row>
    <row r="101" spans="14:14" ht="13.8" x14ac:dyDescent="0.3">
      <c r="N101" s="15"/>
    </row>
    <row r="102" spans="14:14" ht="13.8" x14ac:dyDescent="0.3">
      <c r="N102" s="15"/>
    </row>
    <row r="103" spans="14:14" ht="13.8" x14ac:dyDescent="0.3">
      <c r="N103" s="15"/>
    </row>
    <row r="104" spans="14:14" ht="13.8" x14ac:dyDescent="0.3">
      <c r="N104" s="15"/>
    </row>
    <row r="105" spans="14:14" ht="13.8" x14ac:dyDescent="0.3">
      <c r="N105" s="15"/>
    </row>
    <row r="106" spans="14:14" ht="13.8" x14ac:dyDescent="0.3">
      <c r="N106" s="15"/>
    </row>
    <row r="107" spans="14:14" ht="13.8" x14ac:dyDescent="0.3">
      <c r="N107" s="15"/>
    </row>
    <row r="108" spans="14:14" ht="13.8" x14ac:dyDescent="0.3">
      <c r="N108" s="15"/>
    </row>
    <row r="109" spans="14:14" ht="13.8" x14ac:dyDescent="0.3">
      <c r="N109" s="15"/>
    </row>
    <row r="110" spans="14:14" ht="13.8" x14ac:dyDescent="0.3">
      <c r="N110" s="15"/>
    </row>
    <row r="111" spans="14:14" ht="13.8" x14ac:dyDescent="0.3">
      <c r="N111" s="15"/>
    </row>
    <row r="112" spans="14:14" ht="13.8" x14ac:dyDescent="0.3">
      <c r="N112" s="15"/>
    </row>
    <row r="113" spans="14:14" ht="13.8" x14ac:dyDescent="0.3">
      <c r="N113" s="15"/>
    </row>
    <row r="114" spans="14:14" ht="13.8" x14ac:dyDescent="0.3">
      <c r="N114" s="15"/>
    </row>
    <row r="115" spans="14:14" ht="13.8" x14ac:dyDescent="0.3">
      <c r="N115" s="15"/>
    </row>
    <row r="116" spans="14:14" ht="13.8" x14ac:dyDescent="0.3">
      <c r="N116" s="15"/>
    </row>
    <row r="117" spans="14:14" ht="13.8" x14ac:dyDescent="0.3">
      <c r="N117" s="15"/>
    </row>
    <row r="118" spans="14:14" ht="13.8" x14ac:dyDescent="0.3">
      <c r="N118" s="15"/>
    </row>
    <row r="119" spans="14:14" ht="13.8" x14ac:dyDescent="0.3">
      <c r="N119" s="15"/>
    </row>
    <row r="120" spans="14:14" ht="13.8" x14ac:dyDescent="0.3">
      <c r="N120" s="15"/>
    </row>
    <row r="121" spans="14:14" ht="13.8" x14ac:dyDescent="0.3">
      <c r="N121" s="15"/>
    </row>
    <row r="122" spans="14:14" ht="13.8" x14ac:dyDescent="0.3">
      <c r="N122" s="15"/>
    </row>
    <row r="123" spans="14:14" ht="13.8" x14ac:dyDescent="0.3">
      <c r="N123" s="15"/>
    </row>
    <row r="124" spans="14:14" ht="13.8" x14ac:dyDescent="0.3">
      <c r="N124" s="15"/>
    </row>
    <row r="125" spans="14:14" ht="13.8" x14ac:dyDescent="0.3">
      <c r="N125" s="15"/>
    </row>
    <row r="126" spans="14:14" ht="13.8" x14ac:dyDescent="0.3">
      <c r="N126" s="15"/>
    </row>
    <row r="127" spans="14:14" ht="13.8" x14ac:dyDescent="0.3">
      <c r="N127" s="15"/>
    </row>
    <row r="128" spans="14:14" ht="13.8" x14ac:dyDescent="0.3">
      <c r="N128" s="15"/>
    </row>
    <row r="129" spans="14:14" ht="13.8" x14ac:dyDescent="0.3">
      <c r="N129" s="15"/>
    </row>
    <row r="130" spans="14:14" ht="13.8" x14ac:dyDescent="0.3">
      <c r="N130" s="15"/>
    </row>
    <row r="131" spans="14:14" ht="13.8" x14ac:dyDescent="0.3">
      <c r="N131" s="15"/>
    </row>
    <row r="132" spans="14:14" ht="13.8" x14ac:dyDescent="0.3">
      <c r="N132" s="15"/>
    </row>
    <row r="133" spans="14:14" ht="13.8" x14ac:dyDescent="0.3">
      <c r="N133" s="15"/>
    </row>
    <row r="134" spans="14:14" ht="13.8" x14ac:dyDescent="0.3">
      <c r="N134" s="15"/>
    </row>
    <row r="135" spans="14:14" ht="13.8" x14ac:dyDescent="0.3">
      <c r="N135" s="15"/>
    </row>
    <row r="136" spans="14:14" ht="13.8" x14ac:dyDescent="0.3">
      <c r="N136" s="15"/>
    </row>
    <row r="137" spans="14:14" ht="13.8" x14ac:dyDescent="0.3">
      <c r="N137" s="15"/>
    </row>
    <row r="138" spans="14:14" ht="13.8" x14ac:dyDescent="0.3">
      <c r="N138" s="15"/>
    </row>
    <row r="139" spans="14:14" ht="13.8" x14ac:dyDescent="0.3">
      <c r="N139" s="15"/>
    </row>
    <row r="140" spans="14:14" ht="13.8" x14ac:dyDescent="0.3">
      <c r="N140" s="15"/>
    </row>
    <row r="141" spans="14:14" ht="13.8" x14ac:dyDescent="0.3">
      <c r="N141" s="15"/>
    </row>
    <row r="142" spans="14:14" ht="13.8" x14ac:dyDescent="0.3">
      <c r="N142" s="15"/>
    </row>
    <row r="143" spans="14:14" ht="13.8" x14ac:dyDescent="0.3">
      <c r="N143" s="15"/>
    </row>
    <row r="144" spans="14:14" ht="13.8" x14ac:dyDescent="0.3">
      <c r="N144" s="15"/>
    </row>
    <row r="145" spans="14:14" ht="13.8" x14ac:dyDescent="0.3">
      <c r="N145" s="15"/>
    </row>
    <row r="146" spans="14:14" ht="13.8" x14ac:dyDescent="0.3">
      <c r="N146" s="15"/>
    </row>
    <row r="147" spans="14:14" ht="13.8" x14ac:dyDescent="0.3">
      <c r="N147" s="15"/>
    </row>
    <row r="148" spans="14:14" ht="13.8" x14ac:dyDescent="0.3">
      <c r="N148" s="15"/>
    </row>
    <row r="149" spans="14:14" ht="13.8" x14ac:dyDescent="0.3">
      <c r="N149" s="15"/>
    </row>
    <row r="150" spans="14:14" ht="13.8" x14ac:dyDescent="0.3">
      <c r="N150" s="15"/>
    </row>
    <row r="151" spans="14:14" ht="13.8" x14ac:dyDescent="0.3">
      <c r="N151" s="15"/>
    </row>
    <row r="152" spans="14:14" ht="13.8" x14ac:dyDescent="0.3">
      <c r="N152" s="15"/>
    </row>
    <row r="153" spans="14:14" ht="13.8" x14ac:dyDescent="0.3">
      <c r="N153" s="15"/>
    </row>
    <row r="154" spans="14:14" ht="13.8" x14ac:dyDescent="0.3">
      <c r="N154" s="15"/>
    </row>
    <row r="155" spans="14:14" ht="13.8" x14ac:dyDescent="0.3">
      <c r="N155" s="15"/>
    </row>
    <row r="156" spans="14:14" ht="13.8" x14ac:dyDescent="0.3">
      <c r="N156" s="15"/>
    </row>
    <row r="157" spans="14:14" ht="13.8" x14ac:dyDescent="0.3">
      <c r="N157" s="15"/>
    </row>
    <row r="158" spans="14:14" ht="13.8" x14ac:dyDescent="0.3">
      <c r="N158" s="15"/>
    </row>
    <row r="159" spans="14:14" ht="13.8" x14ac:dyDescent="0.3">
      <c r="N159" s="15"/>
    </row>
    <row r="160" spans="14:14" ht="13.8" x14ac:dyDescent="0.3">
      <c r="N160" s="15"/>
    </row>
    <row r="161" spans="14:14" ht="13.8" x14ac:dyDescent="0.3">
      <c r="N161" s="15"/>
    </row>
    <row r="162" spans="14:14" ht="13.8" x14ac:dyDescent="0.3">
      <c r="N162" s="15"/>
    </row>
    <row r="163" spans="14:14" ht="13.8" x14ac:dyDescent="0.3">
      <c r="N163" s="15"/>
    </row>
    <row r="164" spans="14:14" ht="13.8" x14ac:dyDescent="0.3">
      <c r="N164" s="15"/>
    </row>
    <row r="165" spans="14:14" ht="13.8" x14ac:dyDescent="0.3">
      <c r="N165" s="15"/>
    </row>
    <row r="166" spans="14:14" ht="13.8" x14ac:dyDescent="0.3">
      <c r="N166" s="15"/>
    </row>
    <row r="167" spans="14:14" ht="13.8" x14ac:dyDescent="0.3">
      <c r="N167" s="15"/>
    </row>
    <row r="168" spans="14:14" ht="13.8" x14ac:dyDescent="0.3">
      <c r="N168" s="15"/>
    </row>
    <row r="169" spans="14:14" ht="13.8" x14ac:dyDescent="0.3">
      <c r="N169" s="15"/>
    </row>
    <row r="170" spans="14:14" ht="13.8" x14ac:dyDescent="0.3">
      <c r="N170" s="15"/>
    </row>
    <row r="171" spans="14:14" ht="13.8" x14ac:dyDescent="0.3">
      <c r="N171" s="15"/>
    </row>
    <row r="172" spans="14:14" ht="13.8" x14ac:dyDescent="0.3">
      <c r="N172" s="15"/>
    </row>
    <row r="173" spans="14:14" ht="13.8" x14ac:dyDescent="0.3">
      <c r="N173" s="15"/>
    </row>
    <row r="174" spans="14:14" ht="13.8" x14ac:dyDescent="0.3">
      <c r="N174" s="15"/>
    </row>
    <row r="175" spans="14:14" ht="13.8" x14ac:dyDescent="0.3">
      <c r="N175" s="15"/>
    </row>
    <row r="176" spans="14:14" ht="13.8" x14ac:dyDescent="0.3">
      <c r="N176" s="15"/>
    </row>
    <row r="177" spans="14:14" ht="13.8" x14ac:dyDescent="0.3">
      <c r="N177" s="15"/>
    </row>
    <row r="178" spans="14:14" ht="13.8" x14ac:dyDescent="0.3">
      <c r="N178" s="15"/>
    </row>
    <row r="179" spans="14:14" ht="13.8" x14ac:dyDescent="0.3">
      <c r="N179" s="15"/>
    </row>
    <row r="180" spans="14:14" ht="13.8" x14ac:dyDescent="0.3">
      <c r="N180" s="15"/>
    </row>
    <row r="181" spans="14:14" ht="13.8" x14ac:dyDescent="0.3">
      <c r="N181" s="15"/>
    </row>
    <row r="182" spans="14:14" ht="13.8" x14ac:dyDescent="0.3">
      <c r="N182" s="15"/>
    </row>
    <row r="183" spans="14:14" ht="13.8" x14ac:dyDescent="0.3">
      <c r="N183" s="15"/>
    </row>
    <row r="184" spans="14:14" ht="13.8" x14ac:dyDescent="0.3">
      <c r="N184" s="15"/>
    </row>
    <row r="185" spans="14:14" ht="13.8" x14ac:dyDescent="0.3">
      <c r="N185" s="15"/>
    </row>
    <row r="186" spans="14:14" ht="13.8" x14ac:dyDescent="0.3">
      <c r="N186" s="15"/>
    </row>
    <row r="187" spans="14:14" ht="13.8" x14ac:dyDescent="0.3">
      <c r="N187" s="15"/>
    </row>
    <row r="188" spans="14:14" ht="13.8" x14ac:dyDescent="0.3">
      <c r="N188" s="15"/>
    </row>
    <row r="189" spans="14:14" ht="13.8" x14ac:dyDescent="0.3">
      <c r="N189" s="15"/>
    </row>
    <row r="190" spans="14:14" ht="13.8" x14ac:dyDescent="0.3">
      <c r="N190" s="15"/>
    </row>
    <row r="191" spans="14:14" ht="13.8" x14ac:dyDescent="0.3">
      <c r="N191" s="15"/>
    </row>
    <row r="192" spans="14:14" ht="13.8" x14ac:dyDescent="0.3">
      <c r="N192" s="15"/>
    </row>
    <row r="193" spans="14:14" ht="13.8" x14ac:dyDescent="0.3">
      <c r="N193" s="15"/>
    </row>
    <row r="194" spans="14:14" ht="13.8" x14ac:dyDescent="0.3">
      <c r="N194" s="15"/>
    </row>
    <row r="195" spans="14:14" ht="13.8" x14ac:dyDescent="0.3">
      <c r="N195" s="15"/>
    </row>
    <row r="196" spans="14:14" ht="13.8" x14ac:dyDescent="0.3">
      <c r="N196" s="15"/>
    </row>
    <row r="197" spans="14:14" ht="13.8" x14ac:dyDescent="0.3">
      <c r="N197" s="15"/>
    </row>
    <row r="198" spans="14:14" ht="13.8" x14ac:dyDescent="0.3">
      <c r="N198" s="15"/>
    </row>
    <row r="199" spans="14:14" ht="13.8" x14ac:dyDescent="0.3">
      <c r="N199" s="15"/>
    </row>
    <row r="200" spans="14:14" ht="13.8" x14ac:dyDescent="0.3">
      <c r="N200" s="15"/>
    </row>
    <row r="201" spans="14:14" ht="13.8" x14ac:dyDescent="0.3">
      <c r="N201" s="15"/>
    </row>
    <row r="202" spans="14:14" ht="13.8" x14ac:dyDescent="0.3">
      <c r="N202" s="15"/>
    </row>
    <row r="203" spans="14:14" ht="13.8" x14ac:dyDescent="0.3">
      <c r="N203" s="15"/>
    </row>
    <row r="204" spans="14:14" ht="13.8" x14ac:dyDescent="0.3">
      <c r="N204" s="15"/>
    </row>
    <row r="205" spans="14:14" ht="13.8" x14ac:dyDescent="0.3">
      <c r="N205" s="15"/>
    </row>
    <row r="206" spans="14:14" ht="13.8" x14ac:dyDescent="0.3">
      <c r="N206" s="15"/>
    </row>
    <row r="207" spans="14:14" ht="13.8" x14ac:dyDescent="0.3">
      <c r="N207" s="15"/>
    </row>
    <row r="208" spans="14:14" ht="13.8" x14ac:dyDescent="0.3">
      <c r="N208" s="15"/>
    </row>
    <row r="209" spans="14:14" ht="13.8" x14ac:dyDescent="0.3">
      <c r="N209" s="15"/>
    </row>
    <row r="210" spans="14:14" ht="13.8" x14ac:dyDescent="0.3">
      <c r="N210" s="15"/>
    </row>
    <row r="211" spans="14:14" ht="13.8" x14ac:dyDescent="0.3">
      <c r="N211" s="15"/>
    </row>
    <row r="212" spans="14:14" ht="13.8" x14ac:dyDescent="0.3">
      <c r="N212" s="15"/>
    </row>
    <row r="213" spans="14:14" ht="13.8" x14ac:dyDescent="0.3">
      <c r="N213" s="15"/>
    </row>
    <row r="214" spans="14:14" ht="13.8" x14ac:dyDescent="0.3">
      <c r="N214" s="15"/>
    </row>
    <row r="215" spans="14:14" ht="13.8" x14ac:dyDescent="0.3">
      <c r="N215" s="15"/>
    </row>
    <row r="216" spans="14:14" ht="13.8" x14ac:dyDescent="0.3">
      <c r="N216" s="15"/>
    </row>
    <row r="217" spans="14:14" ht="13.8" x14ac:dyDescent="0.3">
      <c r="N217" s="15"/>
    </row>
    <row r="218" spans="14:14" ht="13.8" x14ac:dyDescent="0.3">
      <c r="N218" s="15"/>
    </row>
    <row r="219" spans="14:14" ht="13.8" x14ac:dyDescent="0.3">
      <c r="N219" s="15"/>
    </row>
    <row r="220" spans="14:14" ht="13.8" x14ac:dyDescent="0.3">
      <c r="N220" s="15"/>
    </row>
    <row r="221" spans="14:14" ht="13.8" x14ac:dyDescent="0.3">
      <c r="N221" s="15"/>
    </row>
    <row r="222" spans="14:14" ht="13.8" x14ac:dyDescent="0.3">
      <c r="N222" s="15"/>
    </row>
    <row r="223" spans="14:14" ht="13.8" x14ac:dyDescent="0.3">
      <c r="N223" s="15"/>
    </row>
    <row r="224" spans="14:14" ht="13.8" x14ac:dyDescent="0.3">
      <c r="N224" s="15"/>
    </row>
    <row r="225" spans="14:14" ht="13.8" x14ac:dyDescent="0.3">
      <c r="N225" s="15"/>
    </row>
    <row r="226" spans="14:14" ht="13.8" x14ac:dyDescent="0.3">
      <c r="N226" s="15"/>
    </row>
    <row r="227" spans="14:14" ht="13.8" x14ac:dyDescent="0.3">
      <c r="N227" s="15"/>
    </row>
    <row r="228" spans="14:14" ht="13.8" x14ac:dyDescent="0.3">
      <c r="N228" s="15"/>
    </row>
    <row r="229" spans="14:14" ht="13.8" x14ac:dyDescent="0.3">
      <c r="N229" s="15"/>
    </row>
    <row r="230" spans="14:14" ht="13.8" x14ac:dyDescent="0.3">
      <c r="N230" s="15"/>
    </row>
    <row r="231" spans="14:14" ht="13.8" x14ac:dyDescent="0.3">
      <c r="N231" s="15"/>
    </row>
    <row r="232" spans="14:14" ht="13.8" x14ac:dyDescent="0.3">
      <c r="N232" s="15"/>
    </row>
    <row r="233" spans="14:14" ht="13.8" x14ac:dyDescent="0.3">
      <c r="N233" s="15"/>
    </row>
    <row r="234" spans="14:14" ht="13.8" x14ac:dyDescent="0.3">
      <c r="N234" s="15"/>
    </row>
    <row r="235" spans="14:14" ht="13.8" x14ac:dyDescent="0.3">
      <c r="N235" s="15"/>
    </row>
    <row r="236" spans="14:14" ht="13.8" x14ac:dyDescent="0.3">
      <c r="N236" s="15"/>
    </row>
    <row r="237" spans="14:14" ht="13.8" x14ac:dyDescent="0.3">
      <c r="N237" s="15"/>
    </row>
    <row r="238" spans="14:14" ht="13.8" x14ac:dyDescent="0.3">
      <c r="N238" s="15"/>
    </row>
    <row r="239" spans="14:14" ht="13.8" x14ac:dyDescent="0.3">
      <c r="N239" s="15"/>
    </row>
    <row r="240" spans="14:14" ht="13.8" x14ac:dyDescent="0.3">
      <c r="N240" s="15"/>
    </row>
    <row r="241" spans="14:14" ht="13.8" x14ac:dyDescent="0.3">
      <c r="N241" s="15"/>
    </row>
    <row r="242" spans="14:14" ht="13.8" x14ac:dyDescent="0.3">
      <c r="N242" s="15"/>
    </row>
    <row r="243" spans="14:14" ht="13.8" x14ac:dyDescent="0.3">
      <c r="N243" s="15"/>
    </row>
    <row r="244" spans="14:14" ht="13.8" x14ac:dyDescent="0.3">
      <c r="N244" s="15"/>
    </row>
    <row r="245" spans="14:14" ht="13.8" x14ac:dyDescent="0.3">
      <c r="N245" s="15"/>
    </row>
    <row r="246" spans="14:14" ht="13.8" x14ac:dyDescent="0.3">
      <c r="N246" s="15"/>
    </row>
    <row r="247" spans="14:14" ht="13.8" x14ac:dyDescent="0.3">
      <c r="N247" s="15"/>
    </row>
    <row r="248" spans="14:14" ht="13.8" x14ac:dyDescent="0.3">
      <c r="N248" s="15"/>
    </row>
    <row r="249" spans="14:14" ht="13.8" x14ac:dyDescent="0.3">
      <c r="N249" s="15"/>
    </row>
    <row r="250" spans="14:14" ht="13.8" x14ac:dyDescent="0.3">
      <c r="N250" s="15"/>
    </row>
    <row r="251" spans="14:14" ht="13.8" x14ac:dyDescent="0.3">
      <c r="N251" s="15"/>
    </row>
    <row r="252" spans="14:14" ht="13.8" x14ac:dyDescent="0.3">
      <c r="N252" s="15"/>
    </row>
    <row r="253" spans="14:14" ht="13.8" x14ac:dyDescent="0.3">
      <c r="N253" s="15"/>
    </row>
    <row r="254" spans="14:14" ht="13.8" x14ac:dyDescent="0.3">
      <c r="N254" s="15"/>
    </row>
    <row r="255" spans="14:14" ht="13.8" x14ac:dyDescent="0.3">
      <c r="N255" s="15"/>
    </row>
    <row r="256" spans="14:14" ht="13.8" x14ac:dyDescent="0.3">
      <c r="N256" s="15"/>
    </row>
    <row r="257" spans="14:14" ht="13.8" x14ac:dyDescent="0.3">
      <c r="N257" s="15"/>
    </row>
    <row r="258" spans="14:14" ht="13.8" x14ac:dyDescent="0.3">
      <c r="N258" s="15"/>
    </row>
    <row r="259" spans="14:14" ht="13.8" x14ac:dyDescent="0.3">
      <c r="N259" s="15"/>
    </row>
    <row r="260" spans="14:14" ht="13.8" x14ac:dyDescent="0.3">
      <c r="N260" s="15"/>
    </row>
    <row r="261" spans="14:14" ht="13.8" x14ac:dyDescent="0.3">
      <c r="N261" s="15"/>
    </row>
    <row r="262" spans="14:14" ht="13.8" x14ac:dyDescent="0.3">
      <c r="N262" s="15"/>
    </row>
    <row r="263" spans="14:14" ht="13.8" x14ac:dyDescent="0.3">
      <c r="N263" s="15"/>
    </row>
    <row r="264" spans="14:14" ht="13.8" x14ac:dyDescent="0.3">
      <c r="N264" s="15"/>
    </row>
    <row r="265" spans="14:14" ht="13.8" x14ac:dyDescent="0.3">
      <c r="N265" s="15"/>
    </row>
    <row r="266" spans="14:14" ht="13.8" x14ac:dyDescent="0.3">
      <c r="N266" s="15"/>
    </row>
    <row r="267" spans="14:14" ht="13.8" x14ac:dyDescent="0.3">
      <c r="N267" s="15"/>
    </row>
    <row r="268" spans="14:14" ht="13.8" x14ac:dyDescent="0.3">
      <c r="N268" s="15"/>
    </row>
    <row r="269" spans="14:14" ht="13.8" x14ac:dyDescent="0.3">
      <c r="N269" s="15"/>
    </row>
    <row r="270" spans="14:14" ht="13.8" x14ac:dyDescent="0.3">
      <c r="N270" s="15"/>
    </row>
    <row r="271" spans="14:14" ht="13.8" x14ac:dyDescent="0.3">
      <c r="N271" s="15"/>
    </row>
    <row r="272" spans="14:14" ht="13.8" x14ac:dyDescent="0.3">
      <c r="N272" s="15"/>
    </row>
    <row r="273" spans="14:14" ht="13.8" x14ac:dyDescent="0.3">
      <c r="N273" s="15"/>
    </row>
    <row r="274" spans="14:14" ht="13.8" x14ac:dyDescent="0.3">
      <c r="N274" s="15"/>
    </row>
    <row r="275" spans="14:14" ht="13.8" x14ac:dyDescent="0.3">
      <c r="N275" s="15"/>
    </row>
    <row r="276" spans="14:14" ht="13.8" x14ac:dyDescent="0.3">
      <c r="N276" s="15"/>
    </row>
    <row r="277" spans="14:14" ht="13.8" x14ac:dyDescent="0.3">
      <c r="N277" s="15"/>
    </row>
    <row r="278" spans="14:14" ht="13.8" x14ac:dyDescent="0.3">
      <c r="N278" s="15"/>
    </row>
    <row r="279" spans="14:14" ht="13.8" x14ac:dyDescent="0.3">
      <c r="N279" s="15"/>
    </row>
    <row r="280" spans="14:14" ht="13.8" x14ac:dyDescent="0.3">
      <c r="N280" s="15"/>
    </row>
    <row r="281" spans="14:14" ht="13.8" x14ac:dyDescent="0.3">
      <c r="N281" s="15"/>
    </row>
    <row r="282" spans="14:14" ht="13.8" x14ac:dyDescent="0.3">
      <c r="N282" s="15"/>
    </row>
    <row r="283" spans="14:14" ht="13.8" x14ac:dyDescent="0.3">
      <c r="N283" s="15"/>
    </row>
    <row r="284" spans="14:14" ht="13.8" x14ac:dyDescent="0.3">
      <c r="N284" s="15"/>
    </row>
    <row r="285" spans="14:14" ht="13.8" x14ac:dyDescent="0.3">
      <c r="N285" s="15"/>
    </row>
    <row r="286" spans="14:14" ht="13.8" x14ac:dyDescent="0.3">
      <c r="N286" s="15"/>
    </row>
    <row r="287" spans="14:14" ht="13.8" x14ac:dyDescent="0.3">
      <c r="N287" s="15"/>
    </row>
    <row r="288" spans="14:14" ht="13.8" x14ac:dyDescent="0.3">
      <c r="N288" s="15"/>
    </row>
    <row r="289" spans="14:14" ht="13.8" x14ac:dyDescent="0.3">
      <c r="N289" s="15"/>
    </row>
    <row r="290" spans="14:14" ht="13.8" x14ac:dyDescent="0.3">
      <c r="N290" s="15"/>
    </row>
    <row r="291" spans="14:14" ht="13.8" x14ac:dyDescent="0.3">
      <c r="N291" s="15"/>
    </row>
    <row r="292" spans="14:14" ht="13.8" x14ac:dyDescent="0.3">
      <c r="N292" s="15"/>
    </row>
    <row r="293" spans="14:14" ht="13.8" x14ac:dyDescent="0.3">
      <c r="N293" s="15"/>
    </row>
    <row r="294" spans="14:14" ht="13.8" x14ac:dyDescent="0.3">
      <c r="N294" s="15"/>
    </row>
    <row r="295" spans="14:14" ht="13.8" x14ac:dyDescent="0.3">
      <c r="N295" s="15"/>
    </row>
    <row r="296" spans="14:14" ht="13.8" x14ac:dyDescent="0.3">
      <c r="N296" s="15"/>
    </row>
    <row r="297" spans="14:14" ht="13.8" x14ac:dyDescent="0.3">
      <c r="N297" s="15"/>
    </row>
    <row r="298" spans="14:14" ht="13.8" x14ac:dyDescent="0.3">
      <c r="N298" s="15"/>
    </row>
    <row r="299" spans="14:14" ht="13.8" x14ac:dyDescent="0.3">
      <c r="N299" s="15"/>
    </row>
    <row r="300" spans="14:14" ht="13.8" x14ac:dyDescent="0.3">
      <c r="N300" s="15"/>
    </row>
    <row r="301" spans="14:14" ht="13.8" x14ac:dyDescent="0.3">
      <c r="N301" s="15"/>
    </row>
    <row r="302" spans="14:14" ht="13.8" x14ac:dyDescent="0.3">
      <c r="N302" s="15"/>
    </row>
    <row r="303" spans="14:14" ht="13.8" x14ac:dyDescent="0.3">
      <c r="N303" s="15"/>
    </row>
    <row r="304" spans="14:14" ht="13.8" x14ac:dyDescent="0.3">
      <c r="N304" s="15"/>
    </row>
    <row r="305" spans="14:14" ht="13.8" x14ac:dyDescent="0.3">
      <c r="N305" s="15"/>
    </row>
    <row r="306" spans="14:14" ht="13.8" x14ac:dyDescent="0.3">
      <c r="N306" s="15"/>
    </row>
    <row r="307" spans="14:14" ht="13.8" x14ac:dyDescent="0.3">
      <c r="N307" s="15"/>
    </row>
    <row r="308" spans="14:14" ht="13.8" x14ac:dyDescent="0.3">
      <c r="N308" s="15"/>
    </row>
    <row r="309" spans="14:14" ht="13.8" x14ac:dyDescent="0.3">
      <c r="N309" s="15"/>
    </row>
    <row r="310" spans="14:14" ht="13.8" x14ac:dyDescent="0.3">
      <c r="N310" s="15"/>
    </row>
    <row r="311" spans="14:14" ht="13.8" x14ac:dyDescent="0.3">
      <c r="N311" s="15"/>
    </row>
    <row r="312" spans="14:14" ht="13.8" x14ac:dyDescent="0.3">
      <c r="N312" s="15"/>
    </row>
    <row r="313" spans="14:14" ht="13.8" x14ac:dyDescent="0.3">
      <c r="N313" s="15"/>
    </row>
    <row r="314" spans="14:14" ht="13.8" x14ac:dyDescent="0.3">
      <c r="N314" s="15"/>
    </row>
    <row r="315" spans="14:14" ht="13.8" x14ac:dyDescent="0.3">
      <c r="N315" s="15"/>
    </row>
    <row r="316" spans="14:14" ht="13.8" x14ac:dyDescent="0.3">
      <c r="N316" s="15"/>
    </row>
    <row r="317" spans="14:14" ht="13.8" x14ac:dyDescent="0.3">
      <c r="N317" s="15"/>
    </row>
    <row r="318" spans="14:14" ht="13.8" x14ac:dyDescent="0.3">
      <c r="N318" s="15"/>
    </row>
    <row r="319" spans="14:14" ht="13.8" x14ac:dyDescent="0.3">
      <c r="N319" s="15"/>
    </row>
    <row r="320" spans="14:14" ht="13.8" x14ac:dyDescent="0.3">
      <c r="N320" s="15"/>
    </row>
    <row r="321" spans="14:14" ht="13.8" x14ac:dyDescent="0.3">
      <c r="N321" s="15"/>
    </row>
    <row r="322" spans="14:14" ht="13.8" x14ac:dyDescent="0.3">
      <c r="N322" s="15"/>
    </row>
    <row r="323" spans="14:14" ht="13.8" x14ac:dyDescent="0.3">
      <c r="N323" s="15"/>
    </row>
    <row r="324" spans="14:14" ht="13.8" x14ac:dyDescent="0.3">
      <c r="N324" s="15"/>
    </row>
    <row r="325" spans="14:14" ht="13.8" x14ac:dyDescent="0.3">
      <c r="N325" s="15"/>
    </row>
    <row r="326" spans="14:14" ht="13.8" x14ac:dyDescent="0.3">
      <c r="N326" s="15"/>
    </row>
    <row r="327" spans="14:14" ht="13.8" x14ac:dyDescent="0.3">
      <c r="N327" s="15"/>
    </row>
    <row r="328" spans="14:14" ht="13.8" x14ac:dyDescent="0.3">
      <c r="N328" s="15"/>
    </row>
    <row r="329" spans="14:14" ht="13.8" x14ac:dyDescent="0.3">
      <c r="N329" s="15"/>
    </row>
    <row r="330" spans="14:14" ht="13.8" x14ac:dyDescent="0.3">
      <c r="N330" s="15"/>
    </row>
    <row r="331" spans="14:14" ht="13.8" x14ac:dyDescent="0.3">
      <c r="N331" s="15"/>
    </row>
    <row r="332" spans="14:14" ht="13.8" x14ac:dyDescent="0.3">
      <c r="N332" s="15"/>
    </row>
    <row r="333" spans="14:14" ht="13.8" x14ac:dyDescent="0.3">
      <c r="N333" s="15"/>
    </row>
    <row r="334" spans="14:14" ht="13.8" x14ac:dyDescent="0.3">
      <c r="N334" s="15"/>
    </row>
    <row r="335" spans="14:14" ht="13.8" x14ac:dyDescent="0.3">
      <c r="N335" s="15"/>
    </row>
    <row r="336" spans="14:14" ht="13.8" x14ac:dyDescent="0.3">
      <c r="N336" s="15"/>
    </row>
    <row r="337" spans="14:14" ht="13.8" x14ac:dyDescent="0.3">
      <c r="N337" s="15"/>
    </row>
    <row r="338" spans="14:14" ht="13.8" x14ac:dyDescent="0.3">
      <c r="N338" s="15"/>
    </row>
    <row r="339" spans="14:14" ht="13.8" x14ac:dyDescent="0.3">
      <c r="N339" s="15"/>
    </row>
    <row r="340" spans="14:14" ht="13.8" x14ac:dyDescent="0.3">
      <c r="N340" s="15"/>
    </row>
    <row r="341" spans="14:14" ht="13.8" x14ac:dyDescent="0.3">
      <c r="N341" s="15"/>
    </row>
    <row r="342" spans="14:14" ht="13.8" x14ac:dyDescent="0.3">
      <c r="N342" s="15"/>
    </row>
    <row r="343" spans="14:14" ht="13.8" x14ac:dyDescent="0.3">
      <c r="N343" s="15"/>
    </row>
    <row r="344" spans="14:14" ht="13.8" x14ac:dyDescent="0.3">
      <c r="N344" s="15"/>
    </row>
    <row r="345" spans="14:14" ht="13.8" x14ac:dyDescent="0.3">
      <c r="N345" s="15"/>
    </row>
    <row r="346" spans="14:14" ht="13.8" x14ac:dyDescent="0.3">
      <c r="N346" s="15"/>
    </row>
    <row r="347" spans="14:14" ht="13.8" x14ac:dyDescent="0.3">
      <c r="N347" s="15"/>
    </row>
    <row r="348" spans="14:14" ht="13.8" x14ac:dyDescent="0.3">
      <c r="N348" s="15"/>
    </row>
    <row r="349" spans="14:14" ht="13.8" x14ac:dyDescent="0.3">
      <c r="N349" s="15"/>
    </row>
    <row r="350" spans="14:14" ht="13.8" x14ac:dyDescent="0.3">
      <c r="N350" s="15"/>
    </row>
    <row r="351" spans="14:14" ht="13.8" x14ac:dyDescent="0.3">
      <c r="N351" s="15"/>
    </row>
    <row r="352" spans="14:14" ht="13.8" x14ac:dyDescent="0.3">
      <c r="N352" s="15"/>
    </row>
    <row r="353" spans="14:14" ht="13.8" x14ac:dyDescent="0.3">
      <c r="N353" s="15"/>
    </row>
    <row r="354" spans="14:14" ht="13.8" x14ac:dyDescent="0.3">
      <c r="N354" s="15"/>
    </row>
    <row r="355" spans="14:14" ht="13.8" x14ac:dyDescent="0.3">
      <c r="N355" s="15"/>
    </row>
    <row r="356" spans="14:14" ht="13.8" x14ac:dyDescent="0.3">
      <c r="N356" s="15"/>
    </row>
    <row r="357" spans="14:14" ht="13.8" x14ac:dyDescent="0.3">
      <c r="N357" s="15"/>
    </row>
    <row r="358" spans="14:14" ht="13.8" x14ac:dyDescent="0.3">
      <c r="N358" s="15"/>
    </row>
    <row r="359" spans="14:14" ht="13.8" x14ac:dyDescent="0.3">
      <c r="N359" s="15"/>
    </row>
    <row r="360" spans="14:14" ht="13.8" x14ac:dyDescent="0.3">
      <c r="N360" s="15"/>
    </row>
    <row r="361" spans="14:14" ht="13.8" x14ac:dyDescent="0.3">
      <c r="N361" s="15"/>
    </row>
    <row r="362" spans="14:14" ht="13.8" x14ac:dyDescent="0.3">
      <c r="N362" s="15"/>
    </row>
    <row r="363" spans="14:14" ht="13.8" x14ac:dyDescent="0.3">
      <c r="N363" s="15"/>
    </row>
    <row r="364" spans="14:14" ht="13.8" x14ac:dyDescent="0.3">
      <c r="N364" s="15"/>
    </row>
    <row r="365" spans="14:14" ht="13.8" x14ac:dyDescent="0.3">
      <c r="N365" s="15"/>
    </row>
    <row r="366" spans="14:14" ht="13.8" x14ac:dyDescent="0.3">
      <c r="N366" s="15"/>
    </row>
    <row r="367" spans="14:14" ht="13.8" x14ac:dyDescent="0.3">
      <c r="N367" s="15"/>
    </row>
    <row r="368" spans="14:14" ht="13.8" x14ac:dyDescent="0.3">
      <c r="N368" s="15"/>
    </row>
    <row r="369" spans="14:14" ht="13.8" x14ac:dyDescent="0.3">
      <c r="N369" s="15"/>
    </row>
    <row r="370" spans="14:14" ht="13.8" x14ac:dyDescent="0.3">
      <c r="N370" s="15"/>
    </row>
    <row r="371" spans="14:14" ht="13.8" x14ac:dyDescent="0.3">
      <c r="N371" s="15"/>
    </row>
    <row r="372" spans="14:14" ht="13.8" x14ac:dyDescent="0.3">
      <c r="N372" s="15"/>
    </row>
    <row r="373" spans="14:14" ht="13.8" x14ac:dyDescent="0.3">
      <c r="N373" s="15"/>
    </row>
    <row r="374" spans="14:14" ht="13.8" x14ac:dyDescent="0.3">
      <c r="N374" s="15"/>
    </row>
    <row r="375" spans="14:14" ht="13.8" x14ac:dyDescent="0.3">
      <c r="N375" s="15"/>
    </row>
    <row r="376" spans="14:14" ht="13.8" x14ac:dyDescent="0.3">
      <c r="N376" s="15"/>
    </row>
    <row r="377" spans="14:14" ht="13.8" x14ac:dyDescent="0.3">
      <c r="N377" s="15"/>
    </row>
    <row r="378" spans="14:14" ht="13.8" x14ac:dyDescent="0.3">
      <c r="N378" s="15"/>
    </row>
    <row r="379" spans="14:14" ht="13.8" x14ac:dyDescent="0.3">
      <c r="N379" s="15"/>
    </row>
    <row r="380" spans="14:14" ht="13.8" x14ac:dyDescent="0.3">
      <c r="N380" s="15"/>
    </row>
    <row r="381" spans="14:14" ht="13.8" x14ac:dyDescent="0.3">
      <c r="N381" s="15"/>
    </row>
    <row r="382" spans="14:14" ht="13.8" x14ac:dyDescent="0.3">
      <c r="N382" s="15"/>
    </row>
    <row r="383" spans="14:14" ht="13.8" x14ac:dyDescent="0.3">
      <c r="N383" s="15"/>
    </row>
    <row r="384" spans="14:14" ht="13.8" x14ac:dyDescent="0.3">
      <c r="N384" s="15"/>
    </row>
    <row r="385" spans="14:14" ht="13.8" x14ac:dyDescent="0.3">
      <c r="N385" s="15"/>
    </row>
    <row r="386" spans="14:14" ht="13.8" x14ac:dyDescent="0.3">
      <c r="N386" s="15"/>
    </row>
    <row r="387" spans="14:14" ht="13.8" x14ac:dyDescent="0.3">
      <c r="N387" s="15"/>
    </row>
    <row r="388" spans="14:14" ht="13.8" x14ac:dyDescent="0.3">
      <c r="N388" s="15"/>
    </row>
    <row r="389" spans="14:14" ht="13.8" x14ac:dyDescent="0.3">
      <c r="N389" s="15"/>
    </row>
    <row r="390" spans="14:14" ht="13.8" x14ac:dyDescent="0.3">
      <c r="N390" s="15"/>
    </row>
    <row r="391" spans="14:14" ht="13.8" x14ac:dyDescent="0.3">
      <c r="N391" s="15"/>
    </row>
    <row r="392" spans="14:14" ht="13.8" x14ac:dyDescent="0.3">
      <c r="N392" s="15"/>
    </row>
    <row r="393" spans="14:14" ht="13.8" x14ac:dyDescent="0.3">
      <c r="N393" s="15"/>
    </row>
    <row r="394" spans="14:14" ht="13.8" x14ac:dyDescent="0.3">
      <c r="N394" s="15"/>
    </row>
    <row r="395" spans="14:14" ht="13.8" x14ac:dyDescent="0.3">
      <c r="N395" s="15"/>
    </row>
    <row r="396" spans="14:14" ht="13.8" x14ac:dyDescent="0.3">
      <c r="N396" s="15"/>
    </row>
    <row r="397" spans="14:14" ht="13.8" x14ac:dyDescent="0.3">
      <c r="N397" s="15"/>
    </row>
    <row r="398" spans="14:14" ht="13.8" x14ac:dyDescent="0.3">
      <c r="N398" s="15"/>
    </row>
    <row r="399" spans="14:14" ht="13.8" x14ac:dyDescent="0.3">
      <c r="N399" s="15"/>
    </row>
    <row r="400" spans="14:14" ht="13.8" x14ac:dyDescent="0.3">
      <c r="N400" s="15"/>
    </row>
    <row r="401" spans="14:14" ht="13.8" x14ac:dyDescent="0.3">
      <c r="N401" s="15"/>
    </row>
    <row r="402" spans="14:14" ht="13.8" x14ac:dyDescent="0.3">
      <c r="N402" s="15"/>
    </row>
    <row r="403" spans="14:14" ht="13.8" x14ac:dyDescent="0.3">
      <c r="N403" s="15"/>
    </row>
    <row r="404" spans="14:14" ht="13.8" x14ac:dyDescent="0.3">
      <c r="N404" s="15"/>
    </row>
    <row r="405" spans="14:14" ht="13.8" x14ac:dyDescent="0.3">
      <c r="N405" s="15"/>
    </row>
    <row r="406" spans="14:14" ht="13.8" x14ac:dyDescent="0.3">
      <c r="N406" s="15"/>
    </row>
    <row r="407" spans="14:14" ht="13.8" x14ac:dyDescent="0.3">
      <c r="N407" s="15"/>
    </row>
    <row r="408" spans="14:14" ht="13.8" x14ac:dyDescent="0.3">
      <c r="N408" s="15"/>
    </row>
    <row r="409" spans="14:14" ht="13.8" x14ac:dyDescent="0.3">
      <c r="N409" s="15"/>
    </row>
    <row r="410" spans="14:14" ht="13.8" x14ac:dyDescent="0.3">
      <c r="N410" s="15"/>
    </row>
    <row r="411" spans="14:14" ht="13.8" x14ac:dyDescent="0.3">
      <c r="N411" s="15"/>
    </row>
    <row r="412" spans="14:14" ht="13.8" x14ac:dyDescent="0.3">
      <c r="N412" s="15"/>
    </row>
    <row r="413" spans="14:14" ht="13.8" x14ac:dyDescent="0.3">
      <c r="N413" s="15"/>
    </row>
    <row r="414" spans="14:14" ht="13.8" x14ac:dyDescent="0.3">
      <c r="N414" s="15"/>
    </row>
    <row r="415" spans="14:14" ht="13.8" x14ac:dyDescent="0.3">
      <c r="N415" s="15"/>
    </row>
    <row r="416" spans="14:14" ht="13.8" x14ac:dyDescent="0.3">
      <c r="N416" s="15"/>
    </row>
    <row r="417" spans="14:14" ht="13.8" x14ac:dyDescent="0.3">
      <c r="N417" s="15"/>
    </row>
    <row r="418" spans="14:14" ht="13.8" x14ac:dyDescent="0.3">
      <c r="N418" s="15"/>
    </row>
    <row r="419" spans="14:14" ht="13.8" x14ac:dyDescent="0.3">
      <c r="N419" s="15"/>
    </row>
    <row r="420" spans="14:14" ht="13.8" x14ac:dyDescent="0.3">
      <c r="N420" s="15"/>
    </row>
    <row r="421" spans="14:14" ht="13.8" x14ac:dyDescent="0.3">
      <c r="N421" s="15"/>
    </row>
    <row r="422" spans="14:14" ht="13.8" x14ac:dyDescent="0.3">
      <c r="N422" s="15"/>
    </row>
    <row r="423" spans="14:14" ht="13.8" x14ac:dyDescent="0.3">
      <c r="N423" s="15"/>
    </row>
    <row r="424" spans="14:14" ht="13.8" x14ac:dyDescent="0.3">
      <c r="N424" s="15"/>
    </row>
    <row r="425" spans="14:14" ht="13.8" x14ac:dyDescent="0.3">
      <c r="N425" s="15"/>
    </row>
    <row r="426" spans="14:14" ht="13.8" x14ac:dyDescent="0.3">
      <c r="N426" s="15"/>
    </row>
    <row r="427" spans="14:14" ht="13.8" x14ac:dyDescent="0.3">
      <c r="N427" s="15"/>
    </row>
    <row r="428" spans="14:14" ht="13.8" x14ac:dyDescent="0.3">
      <c r="N428" s="15"/>
    </row>
    <row r="429" spans="14:14" ht="13.8" x14ac:dyDescent="0.3">
      <c r="N429" s="15"/>
    </row>
    <row r="430" spans="14:14" ht="13.8" x14ac:dyDescent="0.3">
      <c r="N430" s="15"/>
    </row>
    <row r="431" spans="14:14" ht="13.8" x14ac:dyDescent="0.3">
      <c r="N431" s="15"/>
    </row>
    <row r="432" spans="14:14" ht="13.8" x14ac:dyDescent="0.3">
      <c r="N432" s="15"/>
    </row>
    <row r="433" spans="14:14" ht="13.8" x14ac:dyDescent="0.3">
      <c r="N433" s="15"/>
    </row>
    <row r="434" spans="14:14" ht="13.8" x14ac:dyDescent="0.3">
      <c r="N434" s="15"/>
    </row>
    <row r="435" spans="14:14" ht="13.8" x14ac:dyDescent="0.3">
      <c r="N435" s="15"/>
    </row>
    <row r="436" spans="14:14" ht="13.8" x14ac:dyDescent="0.3">
      <c r="N436" s="15"/>
    </row>
    <row r="437" spans="14:14" ht="13.8" x14ac:dyDescent="0.3">
      <c r="N437" s="15"/>
    </row>
    <row r="438" spans="14:14" ht="13.8" x14ac:dyDescent="0.3">
      <c r="N438" s="15"/>
    </row>
    <row r="439" spans="14:14" ht="13.8" x14ac:dyDescent="0.3">
      <c r="N439" s="15"/>
    </row>
    <row r="440" spans="14:14" ht="13.8" x14ac:dyDescent="0.3">
      <c r="N440" s="15"/>
    </row>
    <row r="441" spans="14:14" ht="13.8" x14ac:dyDescent="0.3">
      <c r="N441" s="15"/>
    </row>
    <row r="442" spans="14:14" ht="13.8" x14ac:dyDescent="0.3">
      <c r="N442" s="15"/>
    </row>
    <row r="443" spans="14:14" ht="13.8" x14ac:dyDescent="0.3">
      <c r="N443" s="15"/>
    </row>
    <row r="444" spans="14:14" ht="13.8" x14ac:dyDescent="0.3">
      <c r="N444" s="15"/>
    </row>
    <row r="445" spans="14:14" ht="13.8" x14ac:dyDescent="0.3">
      <c r="N445" s="15"/>
    </row>
    <row r="446" spans="14:14" ht="13.8" x14ac:dyDescent="0.3">
      <c r="N446" s="15"/>
    </row>
    <row r="447" spans="14:14" ht="13.8" x14ac:dyDescent="0.3">
      <c r="N447" s="15"/>
    </row>
    <row r="448" spans="14:14" ht="13.8" x14ac:dyDescent="0.3">
      <c r="N448" s="15"/>
    </row>
    <row r="449" spans="14:14" ht="13.8" x14ac:dyDescent="0.3">
      <c r="N449" s="15"/>
    </row>
    <row r="450" spans="14:14" ht="13.8" x14ac:dyDescent="0.3">
      <c r="N450" s="15"/>
    </row>
    <row r="451" spans="14:14" ht="13.8" x14ac:dyDescent="0.3">
      <c r="N451" s="15"/>
    </row>
    <row r="452" spans="14:14" ht="13.8" x14ac:dyDescent="0.3">
      <c r="N452" s="15"/>
    </row>
    <row r="453" spans="14:14" ht="13.8" x14ac:dyDescent="0.3">
      <c r="N453" s="15"/>
    </row>
    <row r="454" spans="14:14" ht="13.8" x14ac:dyDescent="0.3">
      <c r="N454" s="15"/>
    </row>
    <row r="455" spans="14:14" ht="13.8" x14ac:dyDescent="0.3">
      <c r="N455" s="15"/>
    </row>
    <row r="456" spans="14:14" ht="13.8" x14ac:dyDescent="0.3">
      <c r="N456" s="15"/>
    </row>
    <row r="457" spans="14:14" ht="13.8" x14ac:dyDescent="0.3">
      <c r="N457" s="15"/>
    </row>
    <row r="458" spans="14:14" ht="13.8" x14ac:dyDescent="0.3">
      <c r="N458" s="15"/>
    </row>
    <row r="459" spans="14:14" ht="13.8" x14ac:dyDescent="0.3">
      <c r="N459" s="15"/>
    </row>
    <row r="460" spans="14:14" ht="13.8" x14ac:dyDescent="0.3">
      <c r="N460" s="15"/>
    </row>
    <row r="461" spans="14:14" ht="13.8" x14ac:dyDescent="0.3">
      <c r="N461" s="15"/>
    </row>
    <row r="462" spans="14:14" ht="13.8" x14ac:dyDescent="0.3">
      <c r="N462" s="15"/>
    </row>
    <row r="463" spans="14:14" ht="13.8" x14ac:dyDescent="0.3">
      <c r="N463" s="15"/>
    </row>
    <row r="464" spans="14:14" ht="13.8" x14ac:dyDescent="0.3">
      <c r="N464" s="15"/>
    </row>
    <row r="465" spans="14:14" ht="13.8" x14ac:dyDescent="0.3">
      <c r="N465" s="15"/>
    </row>
    <row r="466" spans="14:14" ht="13.8" x14ac:dyDescent="0.3">
      <c r="N466" s="15"/>
    </row>
    <row r="467" spans="14:14" ht="13.8" x14ac:dyDescent="0.3">
      <c r="N467" s="15"/>
    </row>
    <row r="468" spans="14:14" ht="13.8" x14ac:dyDescent="0.3">
      <c r="N468" s="15"/>
    </row>
    <row r="469" spans="14:14" ht="13.8" x14ac:dyDescent="0.3">
      <c r="N469" s="15"/>
    </row>
    <row r="470" spans="14:14" ht="13.8" x14ac:dyDescent="0.3">
      <c r="N470" s="15"/>
    </row>
    <row r="471" spans="14:14" ht="13.8" x14ac:dyDescent="0.3">
      <c r="N471" s="15"/>
    </row>
    <row r="472" spans="14:14" ht="13.8" x14ac:dyDescent="0.3">
      <c r="N472" s="15"/>
    </row>
    <row r="473" spans="14:14" ht="13.8" x14ac:dyDescent="0.3">
      <c r="N473" s="15"/>
    </row>
    <row r="474" spans="14:14" ht="13.8" x14ac:dyDescent="0.3">
      <c r="N474" s="15"/>
    </row>
    <row r="475" spans="14:14" ht="13.8" x14ac:dyDescent="0.3">
      <c r="N475" s="15"/>
    </row>
    <row r="476" spans="14:14" ht="13.8" x14ac:dyDescent="0.3">
      <c r="N476" s="15"/>
    </row>
    <row r="477" spans="14:14" ht="13.8" x14ac:dyDescent="0.3">
      <c r="N477" s="15"/>
    </row>
    <row r="478" spans="14:14" ht="13.8" x14ac:dyDescent="0.3">
      <c r="N478" s="15"/>
    </row>
    <row r="479" spans="14:14" ht="13.8" x14ac:dyDescent="0.3">
      <c r="N479" s="15"/>
    </row>
    <row r="480" spans="14:14" ht="13.8" x14ac:dyDescent="0.3">
      <c r="N480" s="15"/>
    </row>
    <row r="481" spans="14:14" ht="13.8" x14ac:dyDescent="0.3">
      <c r="N481" s="15"/>
    </row>
    <row r="482" spans="14:14" ht="13.8" x14ac:dyDescent="0.3">
      <c r="N482" s="15"/>
    </row>
    <row r="483" spans="14:14" ht="13.8" x14ac:dyDescent="0.3">
      <c r="N483" s="15"/>
    </row>
    <row r="484" spans="14:14" ht="13.8" x14ac:dyDescent="0.3">
      <c r="N484" s="15"/>
    </row>
    <row r="485" spans="14:14" ht="13.8" x14ac:dyDescent="0.3">
      <c r="N485" s="15"/>
    </row>
    <row r="486" spans="14:14" ht="13.8" x14ac:dyDescent="0.3">
      <c r="N486" s="15"/>
    </row>
    <row r="487" spans="14:14" ht="13.8" x14ac:dyDescent="0.3">
      <c r="N487" s="15"/>
    </row>
    <row r="488" spans="14:14" ht="13.8" x14ac:dyDescent="0.3">
      <c r="N488" s="15"/>
    </row>
    <row r="489" spans="14:14" ht="13.8" x14ac:dyDescent="0.3">
      <c r="N489" s="15"/>
    </row>
    <row r="490" spans="14:14" ht="13.8" x14ac:dyDescent="0.3">
      <c r="N490" s="15"/>
    </row>
    <row r="491" spans="14:14" ht="13.8" x14ac:dyDescent="0.3">
      <c r="N491" s="15"/>
    </row>
    <row r="492" spans="14:14" ht="13.8" x14ac:dyDescent="0.3">
      <c r="N492" s="15"/>
    </row>
    <row r="493" spans="14:14" ht="13.8" x14ac:dyDescent="0.3">
      <c r="N493" s="15"/>
    </row>
    <row r="494" spans="14:14" ht="13.8" x14ac:dyDescent="0.3">
      <c r="N494" s="15"/>
    </row>
    <row r="495" spans="14:14" ht="13.8" x14ac:dyDescent="0.3">
      <c r="N495" s="15"/>
    </row>
    <row r="496" spans="14:14" ht="13.8" x14ac:dyDescent="0.3">
      <c r="N496" s="15"/>
    </row>
    <row r="497" spans="14:14" ht="13.8" x14ac:dyDescent="0.3">
      <c r="N497" s="15"/>
    </row>
    <row r="498" spans="14:14" ht="13.8" x14ac:dyDescent="0.3">
      <c r="N498" s="15"/>
    </row>
    <row r="499" spans="14:14" ht="13.8" x14ac:dyDescent="0.3">
      <c r="N499" s="15"/>
    </row>
    <row r="500" spans="14:14" ht="13.8" x14ac:dyDescent="0.3">
      <c r="N500" s="15"/>
    </row>
    <row r="501" spans="14:14" ht="13.8" x14ac:dyDescent="0.3">
      <c r="N501" s="15"/>
    </row>
    <row r="502" spans="14:14" ht="13.8" x14ac:dyDescent="0.3">
      <c r="N502" s="15"/>
    </row>
    <row r="503" spans="14:14" ht="13.8" x14ac:dyDescent="0.3">
      <c r="N503" s="15"/>
    </row>
    <row r="504" spans="14:14" ht="13.8" x14ac:dyDescent="0.3">
      <c r="N504" s="15"/>
    </row>
    <row r="505" spans="14:14" ht="13.8" x14ac:dyDescent="0.3">
      <c r="N505" s="15"/>
    </row>
    <row r="506" spans="14:14" ht="13.8" x14ac:dyDescent="0.3">
      <c r="N506" s="15"/>
    </row>
    <row r="507" spans="14:14" ht="13.8" x14ac:dyDescent="0.3">
      <c r="N507" s="15"/>
    </row>
    <row r="508" spans="14:14" ht="13.8" x14ac:dyDescent="0.3">
      <c r="N508" s="15"/>
    </row>
    <row r="509" spans="14:14" ht="13.8" x14ac:dyDescent="0.3">
      <c r="N509" s="15"/>
    </row>
    <row r="510" spans="14:14" ht="13.8" x14ac:dyDescent="0.3">
      <c r="N510" s="15"/>
    </row>
    <row r="511" spans="14:14" ht="13.8" x14ac:dyDescent="0.3">
      <c r="N511" s="15"/>
    </row>
    <row r="512" spans="14:14" ht="13.8" x14ac:dyDescent="0.3">
      <c r="N512" s="15"/>
    </row>
    <row r="513" spans="14:14" ht="13.8" x14ac:dyDescent="0.3">
      <c r="N513" s="15"/>
    </row>
    <row r="514" spans="14:14" ht="13.8" x14ac:dyDescent="0.3">
      <c r="N514" s="15"/>
    </row>
    <row r="515" spans="14:14" ht="13.8" x14ac:dyDescent="0.3">
      <c r="N515" s="15"/>
    </row>
    <row r="516" spans="14:14" ht="13.8" x14ac:dyDescent="0.3">
      <c r="N516" s="15"/>
    </row>
    <row r="517" spans="14:14" ht="13.8" x14ac:dyDescent="0.3">
      <c r="N517" s="15"/>
    </row>
    <row r="518" spans="14:14" ht="13.8" x14ac:dyDescent="0.3">
      <c r="N518" s="15"/>
    </row>
    <row r="519" spans="14:14" ht="13.8" x14ac:dyDescent="0.3">
      <c r="N519" s="15"/>
    </row>
    <row r="520" spans="14:14" ht="13.8" x14ac:dyDescent="0.3">
      <c r="N520" s="15"/>
    </row>
    <row r="521" spans="14:14" ht="13.8" x14ac:dyDescent="0.3">
      <c r="N521" s="15"/>
    </row>
    <row r="522" spans="14:14" ht="13.8" x14ac:dyDescent="0.3">
      <c r="N522" s="15"/>
    </row>
    <row r="523" spans="14:14" ht="13.8" x14ac:dyDescent="0.3">
      <c r="N523" s="15"/>
    </row>
    <row r="524" spans="14:14" ht="13.8" x14ac:dyDescent="0.3">
      <c r="N524" s="15"/>
    </row>
    <row r="525" spans="14:14" ht="13.8" x14ac:dyDescent="0.3">
      <c r="N525" s="15"/>
    </row>
    <row r="526" spans="14:14" ht="13.8" x14ac:dyDescent="0.3">
      <c r="N526" s="15"/>
    </row>
    <row r="527" spans="14:14" ht="13.8" x14ac:dyDescent="0.3">
      <c r="N527" s="15"/>
    </row>
    <row r="528" spans="14:14" ht="13.8" x14ac:dyDescent="0.3">
      <c r="N528" s="15"/>
    </row>
    <row r="529" spans="14:14" ht="13.8" x14ac:dyDescent="0.3">
      <c r="N529" s="15"/>
    </row>
    <row r="530" spans="14:14" ht="13.8" x14ac:dyDescent="0.3">
      <c r="N530" s="15"/>
    </row>
    <row r="531" spans="14:14" ht="13.8" x14ac:dyDescent="0.3">
      <c r="N531" s="15"/>
    </row>
    <row r="532" spans="14:14" ht="13.8" x14ac:dyDescent="0.3">
      <c r="N532" s="15"/>
    </row>
    <row r="533" spans="14:14" ht="13.8" x14ac:dyDescent="0.3">
      <c r="N533" s="15"/>
    </row>
    <row r="534" spans="14:14" ht="13.8" x14ac:dyDescent="0.3">
      <c r="N534" s="15"/>
    </row>
    <row r="535" spans="14:14" ht="13.8" x14ac:dyDescent="0.3">
      <c r="N535" s="15"/>
    </row>
    <row r="536" spans="14:14" ht="13.8" x14ac:dyDescent="0.3">
      <c r="N536" s="15"/>
    </row>
    <row r="537" spans="14:14" ht="13.8" x14ac:dyDescent="0.3">
      <c r="N537" s="15"/>
    </row>
    <row r="538" spans="14:14" ht="13.8" x14ac:dyDescent="0.3">
      <c r="N538" s="15"/>
    </row>
    <row r="539" spans="14:14" ht="13.8" x14ac:dyDescent="0.3">
      <c r="N539" s="15"/>
    </row>
    <row r="540" spans="14:14" ht="13.8" x14ac:dyDescent="0.3">
      <c r="N540" s="15"/>
    </row>
    <row r="541" spans="14:14" ht="13.8" x14ac:dyDescent="0.3">
      <c r="N541" s="15"/>
    </row>
    <row r="542" spans="14:14" ht="13.8" x14ac:dyDescent="0.3">
      <c r="N542" s="15"/>
    </row>
    <row r="543" spans="14:14" ht="13.8" x14ac:dyDescent="0.3">
      <c r="N543" s="15"/>
    </row>
    <row r="544" spans="14:14" ht="13.8" x14ac:dyDescent="0.3">
      <c r="N544" s="15"/>
    </row>
    <row r="545" spans="14:14" ht="13.8" x14ac:dyDescent="0.3">
      <c r="N545" s="15"/>
    </row>
    <row r="546" spans="14:14" ht="13.8" x14ac:dyDescent="0.3">
      <c r="N546" s="15"/>
    </row>
    <row r="547" spans="14:14" ht="13.8" x14ac:dyDescent="0.3">
      <c r="N547" s="15"/>
    </row>
    <row r="548" spans="14:14" ht="13.8" x14ac:dyDescent="0.3">
      <c r="N548" s="15"/>
    </row>
    <row r="549" spans="14:14" ht="13.8" x14ac:dyDescent="0.3">
      <c r="N549" s="15"/>
    </row>
    <row r="550" spans="14:14" ht="13.8" x14ac:dyDescent="0.3">
      <c r="N550" s="15"/>
    </row>
    <row r="551" spans="14:14" ht="13.8" x14ac:dyDescent="0.3">
      <c r="N551" s="15"/>
    </row>
    <row r="552" spans="14:14" ht="13.8" x14ac:dyDescent="0.3">
      <c r="N552" s="15"/>
    </row>
    <row r="553" spans="14:14" ht="13.8" x14ac:dyDescent="0.3">
      <c r="N553" s="15"/>
    </row>
    <row r="554" spans="14:14" ht="13.8" x14ac:dyDescent="0.3">
      <c r="N554" s="15"/>
    </row>
    <row r="555" spans="14:14" ht="13.8" x14ac:dyDescent="0.3">
      <c r="N555" s="15"/>
    </row>
    <row r="556" spans="14:14" ht="13.8" x14ac:dyDescent="0.3">
      <c r="N556" s="15"/>
    </row>
    <row r="557" spans="14:14" ht="13.8" x14ac:dyDescent="0.3">
      <c r="N557" s="15"/>
    </row>
    <row r="558" spans="14:14" ht="13.8" x14ac:dyDescent="0.3">
      <c r="N558" s="15"/>
    </row>
    <row r="559" spans="14:14" ht="13.8" x14ac:dyDescent="0.3">
      <c r="N559" s="15"/>
    </row>
    <row r="560" spans="14:14" ht="13.8" x14ac:dyDescent="0.3">
      <c r="N560" s="15"/>
    </row>
    <row r="561" spans="14:14" ht="13.8" x14ac:dyDescent="0.3">
      <c r="N561" s="15"/>
    </row>
    <row r="562" spans="14:14" ht="13.8" x14ac:dyDescent="0.3">
      <c r="N562" s="15"/>
    </row>
    <row r="563" spans="14:14" ht="13.8" x14ac:dyDescent="0.3">
      <c r="N563" s="15"/>
    </row>
    <row r="564" spans="14:14" ht="13.8" x14ac:dyDescent="0.3">
      <c r="N564" s="15"/>
    </row>
    <row r="565" spans="14:14" ht="13.8" x14ac:dyDescent="0.3">
      <c r="N565" s="15"/>
    </row>
    <row r="566" spans="14:14" ht="13.8" x14ac:dyDescent="0.3">
      <c r="N566" s="15"/>
    </row>
    <row r="567" spans="14:14" ht="13.8" x14ac:dyDescent="0.3">
      <c r="N567" s="15"/>
    </row>
    <row r="568" spans="14:14" ht="13.8" x14ac:dyDescent="0.3">
      <c r="N568" s="15"/>
    </row>
    <row r="569" spans="14:14" ht="13.8" x14ac:dyDescent="0.3">
      <c r="N569" s="15"/>
    </row>
    <row r="570" spans="14:14" ht="13.8" x14ac:dyDescent="0.3">
      <c r="N570" s="15"/>
    </row>
    <row r="571" spans="14:14" ht="13.8" x14ac:dyDescent="0.3">
      <c r="N571" s="15"/>
    </row>
    <row r="572" spans="14:14" ht="13.8" x14ac:dyDescent="0.3">
      <c r="N572" s="15"/>
    </row>
    <row r="573" spans="14:14" ht="13.8" x14ac:dyDescent="0.3">
      <c r="N573" s="15"/>
    </row>
    <row r="574" spans="14:14" ht="13.8" x14ac:dyDescent="0.3">
      <c r="N574" s="15"/>
    </row>
    <row r="575" spans="14:14" ht="13.8" x14ac:dyDescent="0.3">
      <c r="N575" s="15"/>
    </row>
    <row r="576" spans="14:14" ht="13.8" x14ac:dyDescent="0.3">
      <c r="N576" s="15"/>
    </row>
    <row r="577" spans="14:14" ht="13.8" x14ac:dyDescent="0.3">
      <c r="N577" s="15"/>
    </row>
    <row r="578" spans="14:14" ht="13.8" x14ac:dyDescent="0.3">
      <c r="N578" s="15"/>
    </row>
    <row r="579" spans="14:14" ht="13.8" x14ac:dyDescent="0.3">
      <c r="N579" s="15"/>
    </row>
    <row r="580" spans="14:14" ht="13.8" x14ac:dyDescent="0.3">
      <c r="N580" s="15"/>
    </row>
    <row r="581" spans="14:14" ht="13.8" x14ac:dyDescent="0.3">
      <c r="N581" s="15"/>
    </row>
    <row r="582" spans="14:14" ht="13.8" x14ac:dyDescent="0.3">
      <c r="N582" s="15"/>
    </row>
    <row r="583" spans="14:14" ht="13.8" x14ac:dyDescent="0.3">
      <c r="N583" s="15"/>
    </row>
    <row r="584" spans="14:14" ht="13.8" x14ac:dyDescent="0.3">
      <c r="N584" s="15"/>
    </row>
    <row r="585" spans="14:14" ht="13.8" x14ac:dyDescent="0.3">
      <c r="N585" s="15"/>
    </row>
    <row r="586" spans="14:14" ht="13.8" x14ac:dyDescent="0.3">
      <c r="N586" s="15"/>
    </row>
    <row r="587" spans="14:14" ht="13.8" x14ac:dyDescent="0.3">
      <c r="N587" s="15"/>
    </row>
    <row r="588" spans="14:14" ht="13.8" x14ac:dyDescent="0.3">
      <c r="N588" s="15"/>
    </row>
    <row r="589" spans="14:14" ht="13.8" x14ac:dyDescent="0.3">
      <c r="N589" s="15"/>
    </row>
    <row r="590" spans="14:14" ht="13.8" x14ac:dyDescent="0.3">
      <c r="N590" s="15"/>
    </row>
    <row r="591" spans="14:14" ht="13.8" x14ac:dyDescent="0.3">
      <c r="N591" s="15"/>
    </row>
    <row r="592" spans="14:14" ht="13.8" x14ac:dyDescent="0.3">
      <c r="N592" s="15"/>
    </row>
    <row r="593" spans="14:14" ht="13.8" x14ac:dyDescent="0.3">
      <c r="N593" s="15"/>
    </row>
    <row r="594" spans="14:14" ht="13.8" x14ac:dyDescent="0.3">
      <c r="N594" s="15"/>
    </row>
    <row r="595" spans="14:14" ht="13.8" x14ac:dyDescent="0.3">
      <c r="N595" s="15"/>
    </row>
    <row r="596" spans="14:14" ht="13.8" x14ac:dyDescent="0.3">
      <c r="N596" s="15"/>
    </row>
    <row r="597" spans="14:14" ht="13.8" x14ac:dyDescent="0.3">
      <c r="N597" s="15"/>
    </row>
    <row r="598" spans="14:14" ht="13.8" x14ac:dyDescent="0.3">
      <c r="N598" s="15"/>
    </row>
    <row r="599" spans="14:14" ht="13.8" x14ac:dyDescent="0.3">
      <c r="N599" s="15"/>
    </row>
    <row r="600" spans="14:14" ht="13.8" x14ac:dyDescent="0.3">
      <c r="N600" s="15"/>
    </row>
    <row r="601" spans="14:14" ht="13.8" x14ac:dyDescent="0.3">
      <c r="N601" s="15"/>
    </row>
    <row r="602" spans="14:14" ht="13.8" x14ac:dyDescent="0.3">
      <c r="N602" s="15"/>
    </row>
    <row r="603" spans="14:14" ht="13.8" x14ac:dyDescent="0.3">
      <c r="N603" s="15"/>
    </row>
    <row r="604" spans="14:14" ht="13.8" x14ac:dyDescent="0.3">
      <c r="N604" s="15"/>
    </row>
    <row r="605" spans="14:14" ht="13.8" x14ac:dyDescent="0.3">
      <c r="N605" s="15"/>
    </row>
    <row r="606" spans="14:14" ht="13.8" x14ac:dyDescent="0.3">
      <c r="N606" s="15"/>
    </row>
    <row r="607" spans="14:14" ht="13.8" x14ac:dyDescent="0.3">
      <c r="N607" s="15"/>
    </row>
    <row r="608" spans="14:14" ht="13.8" x14ac:dyDescent="0.3">
      <c r="N608" s="15"/>
    </row>
    <row r="609" spans="14:14" ht="13.8" x14ac:dyDescent="0.3">
      <c r="N609" s="15"/>
    </row>
    <row r="610" spans="14:14" ht="13.8" x14ac:dyDescent="0.3">
      <c r="N610" s="15"/>
    </row>
    <row r="611" spans="14:14" ht="13.8" x14ac:dyDescent="0.3">
      <c r="N611" s="15"/>
    </row>
    <row r="612" spans="14:14" ht="13.8" x14ac:dyDescent="0.3">
      <c r="N612" s="15"/>
    </row>
    <row r="613" spans="14:14" ht="13.8" x14ac:dyDescent="0.3">
      <c r="N613" s="15"/>
    </row>
    <row r="614" spans="14:14" ht="13.8" x14ac:dyDescent="0.3">
      <c r="N614" s="15"/>
    </row>
    <row r="615" spans="14:14" ht="13.8" x14ac:dyDescent="0.3">
      <c r="N615" s="15"/>
    </row>
    <row r="616" spans="14:14" ht="13.8" x14ac:dyDescent="0.3">
      <c r="N616" s="15"/>
    </row>
    <row r="617" spans="14:14" ht="13.8" x14ac:dyDescent="0.3">
      <c r="N617" s="15"/>
    </row>
    <row r="618" spans="14:14" ht="13.8" x14ac:dyDescent="0.3">
      <c r="N618" s="15"/>
    </row>
    <row r="619" spans="14:14" ht="13.8" x14ac:dyDescent="0.3">
      <c r="N619" s="15"/>
    </row>
    <row r="620" spans="14:14" ht="13.8" x14ac:dyDescent="0.3">
      <c r="N620" s="15"/>
    </row>
    <row r="621" spans="14:14" ht="13.8" x14ac:dyDescent="0.3">
      <c r="N621" s="15"/>
    </row>
    <row r="622" spans="14:14" ht="13.8" x14ac:dyDescent="0.3">
      <c r="N622" s="15"/>
    </row>
    <row r="623" spans="14:14" ht="13.8" x14ac:dyDescent="0.3">
      <c r="N623" s="15"/>
    </row>
    <row r="624" spans="14:14" ht="13.8" x14ac:dyDescent="0.3">
      <c r="N624" s="15"/>
    </row>
    <row r="625" spans="14:14" ht="13.8" x14ac:dyDescent="0.3">
      <c r="N625" s="15"/>
    </row>
    <row r="626" spans="14:14" ht="13.8" x14ac:dyDescent="0.3">
      <c r="N626" s="15"/>
    </row>
    <row r="627" spans="14:14" ht="13.8" x14ac:dyDescent="0.3">
      <c r="N627" s="15"/>
    </row>
    <row r="628" spans="14:14" ht="13.8" x14ac:dyDescent="0.3">
      <c r="N628" s="15"/>
    </row>
    <row r="629" spans="14:14" ht="13.8" x14ac:dyDescent="0.3">
      <c r="N629" s="15"/>
    </row>
    <row r="630" spans="14:14" ht="13.8" x14ac:dyDescent="0.3">
      <c r="N630" s="15"/>
    </row>
    <row r="631" spans="14:14" ht="13.8" x14ac:dyDescent="0.3">
      <c r="N631" s="15"/>
    </row>
    <row r="632" spans="14:14" ht="13.8" x14ac:dyDescent="0.3">
      <c r="N632" s="15"/>
    </row>
    <row r="633" spans="14:14" ht="13.8" x14ac:dyDescent="0.3">
      <c r="N633" s="15"/>
    </row>
    <row r="634" spans="14:14" ht="13.8" x14ac:dyDescent="0.3">
      <c r="N634" s="15"/>
    </row>
    <row r="635" spans="14:14" ht="13.8" x14ac:dyDescent="0.3">
      <c r="N635" s="15"/>
    </row>
    <row r="636" spans="14:14" ht="13.8" x14ac:dyDescent="0.3">
      <c r="N636" s="15"/>
    </row>
    <row r="637" spans="14:14" ht="13.8" x14ac:dyDescent="0.3">
      <c r="N637" s="15"/>
    </row>
    <row r="638" spans="14:14" ht="13.8" x14ac:dyDescent="0.3">
      <c r="N638" s="15"/>
    </row>
    <row r="639" spans="14:14" ht="13.8" x14ac:dyDescent="0.3">
      <c r="N639" s="15"/>
    </row>
    <row r="640" spans="14:14" ht="13.8" x14ac:dyDescent="0.3">
      <c r="N640" s="15"/>
    </row>
    <row r="641" spans="14:14" ht="13.8" x14ac:dyDescent="0.3">
      <c r="N641" s="15"/>
    </row>
    <row r="642" spans="14:14" ht="13.8" x14ac:dyDescent="0.3">
      <c r="N642" s="15"/>
    </row>
    <row r="643" spans="14:14" ht="13.8" x14ac:dyDescent="0.3">
      <c r="N643" s="15"/>
    </row>
    <row r="644" spans="14:14" ht="13.8" x14ac:dyDescent="0.3">
      <c r="N644" s="15"/>
    </row>
    <row r="645" spans="14:14" ht="13.8" x14ac:dyDescent="0.3">
      <c r="N645" s="15"/>
    </row>
    <row r="646" spans="14:14" ht="13.8" x14ac:dyDescent="0.3">
      <c r="N646" s="15"/>
    </row>
    <row r="647" spans="14:14" ht="13.8" x14ac:dyDescent="0.3">
      <c r="N647" s="15"/>
    </row>
    <row r="648" spans="14:14" ht="13.8" x14ac:dyDescent="0.3">
      <c r="N648" s="15"/>
    </row>
    <row r="649" spans="14:14" ht="13.8" x14ac:dyDescent="0.3">
      <c r="N649" s="15"/>
    </row>
    <row r="650" spans="14:14" ht="13.8" x14ac:dyDescent="0.3">
      <c r="N650" s="15"/>
    </row>
    <row r="651" spans="14:14" ht="13.8" x14ac:dyDescent="0.3">
      <c r="N651" s="15"/>
    </row>
    <row r="652" spans="14:14" ht="13.8" x14ac:dyDescent="0.3">
      <c r="N652" s="15"/>
    </row>
    <row r="653" spans="14:14" ht="13.8" x14ac:dyDescent="0.3">
      <c r="N653" s="15"/>
    </row>
    <row r="654" spans="14:14" ht="13.8" x14ac:dyDescent="0.3">
      <c r="N654" s="15"/>
    </row>
    <row r="655" spans="14:14" ht="13.8" x14ac:dyDescent="0.3">
      <c r="N655" s="15"/>
    </row>
    <row r="656" spans="14:14" ht="13.8" x14ac:dyDescent="0.3">
      <c r="N656" s="15"/>
    </row>
    <row r="657" spans="14:14" ht="13.8" x14ac:dyDescent="0.3">
      <c r="N657" s="15"/>
    </row>
    <row r="658" spans="14:14" ht="13.8" x14ac:dyDescent="0.3">
      <c r="N658" s="15"/>
    </row>
    <row r="659" spans="14:14" ht="13.8" x14ac:dyDescent="0.3">
      <c r="N659" s="15"/>
    </row>
    <row r="660" spans="14:14" ht="13.8" x14ac:dyDescent="0.3">
      <c r="N660" s="15"/>
    </row>
    <row r="661" spans="14:14" ht="13.8" x14ac:dyDescent="0.3">
      <c r="N661" s="15"/>
    </row>
    <row r="662" spans="14:14" ht="13.8" x14ac:dyDescent="0.3">
      <c r="N662" s="15"/>
    </row>
    <row r="663" spans="14:14" ht="13.8" x14ac:dyDescent="0.3">
      <c r="N663" s="15"/>
    </row>
    <row r="664" spans="14:14" ht="13.8" x14ac:dyDescent="0.3">
      <c r="N664" s="15"/>
    </row>
    <row r="665" spans="14:14" ht="13.8" x14ac:dyDescent="0.3">
      <c r="N665" s="15"/>
    </row>
    <row r="666" spans="14:14" ht="13.8" x14ac:dyDescent="0.3">
      <c r="N666" s="15"/>
    </row>
    <row r="667" spans="14:14" ht="13.8" x14ac:dyDescent="0.3">
      <c r="N667" s="15"/>
    </row>
    <row r="668" spans="14:14" ht="13.8" x14ac:dyDescent="0.3">
      <c r="N668" s="15"/>
    </row>
    <row r="669" spans="14:14" ht="13.8" x14ac:dyDescent="0.3">
      <c r="N669" s="15"/>
    </row>
    <row r="670" spans="14:14" ht="13.8" x14ac:dyDescent="0.3">
      <c r="N670" s="15"/>
    </row>
    <row r="671" spans="14:14" ht="13.8" x14ac:dyDescent="0.3">
      <c r="N671" s="15"/>
    </row>
    <row r="672" spans="14:14" ht="13.8" x14ac:dyDescent="0.3">
      <c r="N672" s="15"/>
    </row>
    <row r="673" spans="14:14" ht="13.8" x14ac:dyDescent="0.3">
      <c r="N673" s="15"/>
    </row>
    <row r="674" spans="14:14" ht="13.8" x14ac:dyDescent="0.3">
      <c r="N674" s="15"/>
    </row>
    <row r="675" spans="14:14" ht="13.8" x14ac:dyDescent="0.3">
      <c r="N675" s="15"/>
    </row>
    <row r="676" spans="14:14" ht="13.8" x14ac:dyDescent="0.3">
      <c r="N676" s="15"/>
    </row>
    <row r="677" spans="14:14" ht="13.8" x14ac:dyDescent="0.3">
      <c r="N677" s="15"/>
    </row>
    <row r="678" spans="14:14" ht="13.8" x14ac:dyDescent="0.3">
      <c r="N678" s="15"/>
    </row>
    <row r="679" spans="14:14" ht="13.8" x14ac:dyDescent="0.3">
      <c r="N679" s="15"/>
    </row>
    <row r="680" spans="14:14" ht="13.8" x14ac:dyDescent="0.3">
      <c r="N680" s="15"/>
    </row>
    <row r="681" spans="14:14" ht="13.8" x14ac:dyDescent="0.3">
      <c r="N681" s="15"/>
    </row>
    <row r="682" spans="14:14" ht="13.8" x14ac:dyDescent="0.3">
      <c r="N682" s="15"/>
    </row>
    <row r="683" spans="14:14" ht="13.8" x14ac:dyDescent="0.3">
      <c r="N683" s="15"/>
    </row>
    <row r="684" spans="14:14" ht="13.8" x14ac:dyDescent="0.3">
      <c r="N684" s="15"/>
    </row>
    <row r="685" spans="14:14" ht="13.8" x14ac:dyDescent="0.3">
      <c r="N685" s="15"/>
    </row>
    <row r="686" spans="14:14" ht="13.8" x14ac:dyDescent="0.3">
      <c r="N686" s="15"/>
    </row>
    <row r="687" spans="14:14" ht="13.8" x14ac:dyDescent="0.3">
      <c r="N687" s="15"/>
    </row>
    <row r="688" spans="14:14" ht="13.8" x14ac:dyDescent="0.3">
      <c r="N688" s="15"/>
    </row>
    <row r="689" spans="14:14" ht="13.8" x14ac:dyDescent="0.3">
      <c r="N689" s="15"/>
    </row>
    <row r="690" spans="14:14" ht="13.8" x14ac:dyDescent="0.3">
      <c r="N690" s="15"/>
    </row>
    <row r="691" spans="14:14" ht="13.8" x14ac:dyDescent="0.3">
      <c r="N691" s="15"/>
    </row>
    <row r="692" spans="14:14" ht="13.8" x14ac:dyDescent="0.3">
      <c r="N692" s="15"/>
    </row>
    <row r="693" spans="14:14" ht="13.8" x14ac:dyDescent="0.3">
      <c r="N693" s="15"/>
    </row>
    <row r="694" spans="14:14" ht="13.8" x14ac:dyDescent="0.3">
      <c r="N694" s="15"/>
    </row>
    <row r="695" spans="14:14" ht="13.8" x14ac:dyDescent="0.3">
      <c r="N695" s="15"/>
    </row>
    <row r="696" spans="14:14" ht="13.8" x14ac:dyDescent="0.3">
      <c r="N696" s="15"/>
    </row>
    <row r="697" spans="14:14" ht="13.8" x14ac:dyDescent="0.3">
      <c r="N697" s="15"/>
    </row>
    <row r="698" spans="14:14" ht="13.8" x14ac:dyDescent="0.3">
      <c r="N698" s="15"/>
    </row>
    <row r="699" spans="14:14" ht="13.8" x14ac:dyDescent="0.3">
      <c r="N699" s="15"/>
    </row>
    <row r="700" spans="14:14" ht="13.8" x14ac:dyDescent="0.3">
      <c r="N700" s="15"/>
    </row>
    <row r="701" spans="14:14" ht="13.8" x14ac:dyDescent="0.3">
      <c r="N701" s="15"/>
    </row>
    <row r="702" spans="14:14" ht="13.8" x14ac:dyDescent="0.3">
      <c r="N702" s="15"/>
    </row>
    <row r="703" spans="14:14" ht="13.8" x14ac:dyDescent="0.3">
      <c r="N703" s="15"/>
    </row>
    <row r="704" spans="14:14" ht="13.8" x14ac:dyDescent="0.3">
      <c r="N704" s="15"/>
    </row>
    <row r="705" spans="14:14" ht="13.8" x14ac:dyDescent="0.3">
      <c r="N705" s="15"/>
    </row>
    <row r="706" spans="14:14" ht="13.8" x14ac:dyDescent="0.3">
      <c r="N706" s="15"/>
    </row>
    <row r="707" spans="14:14" ht="13.8" x14ac:dyDescent="0.3">
      <c r="N707" s="15"/>
    </row>
    <row r="708" spans="14:14" ht="13.8" x14ac:dyDescent="0.3">
      <c r="N708" s="15"/>
    </row>
    <row r="709" spans="14:14" ht="13.8" x14ac:dyDescent="0.3">
      <c r="N709" s="15"/>
    </row>
    <row r="710" spans="14:14" ht="13.8" x14ac:dyDescent="0.3">
      <c r="N710" s="15"/>
    </row>
    <row r="711" spans="14:14" ht="13.8" x14ac:dyDescent="0.3">
      <c r="N711" s="15"/>
    </row>
    <row r="712" spans="14:14" ht="13.8" x14ac:dyDescent="0.3">
      <c r="N712" s="15"/>
    </row>
    <row r="713" spans="14:14" ht="13.8" x14ac:dyDescent="0.3">
      <c r="N713" s="15"/>
    </row>
    <row r="714" spans="14:14" ht="13.8" x14ac:dyDescent="0.3">
      <c r="N714" s="15"/>
    </row>
    <row r="715" spans="14:14" ht="13.8" x14ac:dyDescent="0.3">
      <c r="N715" s="15"/>
    </row>
    <row r="716" spans="14:14" ht="13.8" x14ac:dyDescent="0.3">
      <c r="N716" s="15"/>
    </row>
    <row r="717" spans="14:14" ht="13.8" x14ac:dyDescent="0.3">
      <c r="N717" s="15"/>
    </row>
    <row r="718" spans="14:14" ht="13.8" x14ac:dyDescent="0.3">
      <c r="N718" s="15"/>
    </row>
    <row r="719" spans="14:14" ht="13.8" x14ac:dyDescent="0.3">
      <c r="N719" s="15"/>
    </row>
    <row r="720" spans="14:14" ht="13.8" x14ac:dyDescent="0.3">
      <c r="N720" s="15"/>
    </row>
    <row r="721" spans="14:14" ht="13.8" x14ac:dyDescent="0.3">
      <c r="N721" s="15"/>
    </row>
    <row r="722" spans="14:14" ht="13.8" x14ac:dyDescent="0.3">
      <c r="N722" s="15"/>
    </row>
    <row r="723" spans="14:14" ht="13.8" x14ac:dyDescent="0.3">
      <c r="N723" s="15"/>
    </row>
    <row r="724" spans="14:14" ht="13.8" x14ac:dyDescent="0.3">
      <c r="N724" s="15"/>
    </row>
    <row r="725" spans="14:14" ht="13.8" x14ac:dyDescent="0.3">
      <c r="N725" s="15"/>
    </row>
    <row r="726" spans="14:14" ht="13.8" x14ac:dyDescent="0.3">
      <c r="N726" s="15"/>
    </row>
    <row r="727" spans="14:14" ht="13.8" x14ac:dyDescent="0.3">
      <c r="N727" s="15"/>
    </row>
    <row r="728" spans="14:14" ht="13.8" x14ac:dyDescent="0.3">
      <c r="N728" s="15"/>
    </row>
    <row r="729" spans="14:14" ht="13.8" x14ac:dyDescent="0.3">
      <c r="N729" s="15"/>
    </row>
    <row r="730" spans="14:14" ht="13.8" x14ac:dyDescent="0.3">
      <c r="N730" s="15"/>
    </row>
    <row r="731" spans="14:14" ht="13.8" x14ac:dyDescent="0.3">
      <c r="N731" s="15"/>
    </row>
    <row r="732" spans="14:14" ht="13.8" x14ac:dyDescent="0.3">
      <c r="N732" s="15"/>
    </row>
    <row r="733" spans="14:14" ht="13.8" x14ac:dyDescent="0.3">
      <c r="N733" s="15"/>
    </row>
    <row r="734" spans="14:14" ht="13.8" x14ac:dyDescent="0.3">
      <c r="N734" s="15"/>
    </row>
    <row r="735" spans="14:14" ht="13.8" x14ac:dyDescent="0.3">
      <c r="N735" s="15"/>
    </row>
    <row r="736" spans="14:14" ht="13.8" x14ac:dyDescent="0.3">
      <c r="N736" s="15"/>
    </row>
    <row r="737" spans="14:14" ht="13.8" x14ac:dyDescent="0.3">
      <c r="N737" s="15"/>
    </row>
    <row r="738" spans="14:14" ht="13.8" x14ac:dyDescent="0.3">
      <c r="N738" s="15"/>
    </row>
    <row r="739" spans="14:14" ht="13.8" x14ac:dyDescent="0.3">
      <c r="N739" s="15"/>
    </row>
    <row r="740" spans="14:14" ht="13.8" x14ac:dyDescent="0.3">
      <c r="N740" s="15"/>
    </row>
    <row r="741" spans="14:14" ht="13.8" x14ac:dyDescent="0.3">
      <c r="N741" s="15"/>
    </row>
    <row r="742" spans="14:14" ht="13.8" x14ac:dyDescent="0.3">
      <c r="N742" s="15"/>
    </row>
    <row r="743" spans="14:14" ht="13.8" x14ac:dyDescent="0.3">
      <c r="N743" s="15"/>
    </row>
    <row r="744" spans="14:14" ht="13.8" x14ac:dyDescent="0.3">
      <c r="N744" s="15"/>
    </row>
    <row r="745" spans="14:14" ht="13.8" x14ac:dyDescent="0.3">
      <c r="N745" s="15"/>
    </row>
    <row r="746" spans="14:14" ht="13.8" x14ac:dyDescent="0.3">
      <c r="N746" s="15"/>
    </row>
    <row r="747" spans="14:14" ht="13.8" x14ac:dyDescent="0.3">
      <c r="N747" s="15"/>
    </row>
    <row r="748" spans="14:14" ht="13.8" x14ac:dyDescent="0.3">
      <c r="N748" s="15"/>
    </row>
    <row r="749" spans="14:14" ht="13.8" x14ac:dyDescent="0.3">
      <c r="N749" s="15"/>
    </row>
    <row r="750" spans="14:14" ht="13.8" x14ac:dyDescent="0.3">
      <c r="N750" s="15"/>
    </row>
    <row r="751" spans="14:14" ht="13.8" x14ac:dyDescent="0.3">
      <c r="N751" s="15"/>
    </row>
    <row r="752" spans="14:14" ht="13.8" x14ac:dyDescent="0.3">
      <c r="N752" s="15"/>
    </row>
    <row r="753" spans="14:14" ht="13.8" x14ac:dyDescent="0.3">
      <c r="N753" s="15"/>
    </row>
    <row r="754" spans="14:14" ht="13.8" x14ac:dyDescent="0.3">
      <c r="N754" s="15"/>
    </row>
    <row r="755" spans="14:14" ht="13.8" x14ac:dyDescent="0.3">
      <c r="N755" s="15"/>
    </row>
    <row r="756" spans="14:14" ht="13.8" x14ac:dyDescent="0.3">
      <c r="N756" s="15"/>
    </row>
    <row r="757" spans="14:14" ht="13.8" x14ac:dyDescent="0.3">
      <c r="N757" s="15"/>
    </row>
    <row r="758" spans="14:14" ht="13.8" x14ac:dyDescent="0.3">
      <c r="N758" s="15"/>
    </row>
    <row r="759" spans="14:14" ht="13.8" x14ac:dyDescent="0.3">
      <c r="N759" s="15"/>
    </row>
    <row r="760" spans="14:14" ht="13.8" x14ac:dyDescent="0.3">
      <c r="N760" s="15"/>
    </row>
    <row r="761" spans="14:14" ht="13.8" x14ac:dyDescent="0.3">
      <c r="N761" s="15"/>
    </row>
    <row r="762" spans="14:14" ht="13.8" x14ac:dyDescent="0.3">
      <c r="N762" s="15"/>
    </row>
    <row r="763" spans="14:14" ht="13.8" x14ac:dyDescent="0.3">
      <c r="N763" s="15"/>
    </row>
    <row r="764" spans="14:14" ht="13.8" x14ac:dyDescent="0.3">
      <c r="N764" s="15"/>
    </row>
    <row r="765" spans="14:14" ht="13.8" x14ac:dyDescent="0.3">
      <c r="N765" s="15"/>
    </row>
    <row r="766" spans="14:14" ht="13.8" x14ac:dyDescent="0.3">
      <c r="N766" s="15"/>
    </row>
    <row r="767" spans="14:14" ht="13.8" x14ac:dyDescent="0.3">
      <c r="N767" s="15"/>
    </row>
    <row r="768" spans="14:14" ht="13.8" x14ac:dyDescent="0.3">
      <c r="N768" s="15"/>
    </row>
    <row r="769" spans="14:14" ht="13.8" x14ac:dyDescent="0.3">
      <c r="N769" s="15"/>
    </row>
    <row r="770" spans="14:14" ht="13.8" x14ac:dyDescent="0.3">
      <c r="N770" s="15"/>
    </row>
    <row r="771" spans="14:14" ht="13.8" x14ac:dyDescent="0.3">
      <c r="N771" s="15"/>
    </row>
    <row r="772" spans="14:14" ht="13.8" x14ac:dyDescent="0.3">
      <c r="N772" s="15"/>
    </row>
    <row r="773" spans="14:14" ht="13.8" x14ac:dyDescent="0.3">
      <c r="N773" s="15"/>
    </row>
    <row r="774" spans="14:14" ht="13.8" x14ac:dyDescent="0.3">
      <c r="N774" s="15"/>
    </row>
    <row r="775" spans="14:14" ht="13.8" x14ac:dyDescent="0.3">
      <c r="N775" s="15"/>
    </row>
    <row r="776" spans="14:14" ht="13.8" x14ac:dyDescent="0.3">
      <c r="N776" s="15"/>
    </row>
    <row r="777" spans="14:14" ht="13.8" x14ac:dyDescent="0.3">
      <c r="N777" s="15"/>
    </row>
    <row r="778" spans="14:14" ht="13.8" x14ac:dyDescent="0.3">
      <c r="N778" s="15"/>
    </row>
    <row r="779" spans="14:14" ht="13.8" x14ac:dyDescent="0.3">
      <c r="N779" s="15"/>
    </row>
    <row r="780" spans="14:14" ht="13.8" x14ac:dyDescent="0.3">
      <c r="N780" s="15"/>
    </row>
    <row r="781" spans="14:14" ht="13.8" x14ac:dyDescent="0.3">
      <c r="N781" s="15"/>
    </row>
    <row r="782" spans="14:14" ht="13.8" x14ac:dyDescent="0.3">
      <c r="N782" s="15"/>
    </row>
    <row r="783" spans="14:14" ht="13.8" x14ac:dyDescent="0.3">
      <c r="N783" s="15"/>
    </row>
    <row r="784" spans="14:14" ht="13.8" x14ac:dyDescent="0.3">
      <c r="N784" s="15"/>
    </row>
    <row r="785" spans="14:14" ht="13.8" x14ac:dyDescent="0.3">
      <c r="N785" s="15"/>
    </row>
    <row r="786" spans="14:14" ht="13.8" x14ac:dyDescent="0.3">
      <c r="N786" s="15"/>
    </row>
    <row r="787" spans="14:14" ht="13.8" x14ac:dyDescent="0.3">
      <c r="N787" s="15"/>
    </row>
    <row r="788" spans="14:14" ht="13.8" x14ac:dyDescent="0.3">
      <c r="N788" s="15"/>
    </row>
    <row r="789" spans="14:14" ht="13.8" x14ac:dyDescent="0.3">
      <c r="N789" s="15"/>
    </row>
    <row r="790" spans="14:14" ht="13.8" x14ac:dyDescent="0.3">
      <c r="N790" s="15"/>
    </row>
    <row r="791" spans="14:14" ht="13.8" x14ac:dyDescent="0.3">
      <c r="N791" s="15"/>
    </row>
    <row r="792" spans="14:14" ht="13.8" x14ac:dyDescent="0.3">
      <c r="N792" s="15"/>
    </row>
    <row r="793" spans="14:14" ht="13.8" x14ac:dyDescent="0.3">
      <c r="N793" s="15"/>
    </row>
    <row r="794" spans="14:14" ht="13.8" x14ac:dyDescent="0.3">
      <c r="N794" s="15"/>
    </row>
    <row r="795" spans="14:14" ht="13.8" x14ac:dyDescent="0.3">
      <c r="N795" s="15"/>
    </row>
    <row r="796" spans="14:14" ht="13.8" x14ac:dyDescent="0.3">
      <c r="N796" s="15"/>
    </row>
    <row r="797" spans="14:14" ht="13.8" x14ac:dyDescent="0.3">
      <c r="N797" s="15"/>
    </row>
    <row r="798" spans="14:14" ht="13.8" x14ac:dyDescent="0.3">
      <c r="N798" s="15"/>
    </row>
    <row r="799" spans="14:14" ht="13.8" x14ac:dyDescent="0.3">
      <c r="N799" s="15"/>
    </row>
    <row r="800" spans="14:14" ht="13.8" x14ac:dyDescent="0.3">
      <c r="N800" s="15"/>
    </row>
    <row r="801" spans="14:14" ht="13.8" x14ac:dyDescent="0.3">
      <c r="N801" s="15"/>
    </row>
    <row r="802" spans="14:14" ht="13.8" x14ac:dyDescent="0.3">
      <c r="N802" s="15"/>
    </row>
    <row r="803" spans="14:14" ht="13.8" x14ac:dyDescent="0.3">
      <c r="N803" s="15"/>
    </row>
    <row r="804" spans="14:14" ht="13.8" x14ac:dyDescent="0.3">
      <c r="N804" s="15"/>
    </row>
    <row r="805" spans="14:14" ht="13.8" x14ac:dyDescent="0.3">
      <c r="N805" s="15"/>
    </row>
    <row r="806" spans="14:14" ht="13.8" x14ac:dyDescent="0.3">
      <c r="N806" s="15"/>
    </row>
    <row r="807" spans="14:14" ht="13.8" x14ac:dyDescent="0.3">
      <c r="N807" s="15"/>
    </row>
    <row r="808" spans="14:14" ht="13.8" x14ac:dyDescent="0.3">
      <c r="N808" s="15"/>
    </row>
    <row r="809" spans="14:14" ht="13.8" x14ac:dyDescent="0.3">
      <c r="N809" s="15"/>
    </row>
    <row r="810" spans="14:14" ht="13.8" x14ac:dyDescent="0.3">
      <c r="N810" s="15"/>
    </row>
    <row r="811" spans="14:14" ht="13.8" x14ac:dyDescent="0.3">
      <c r="N811" s="15"/>
    </row>
    <row r="812" spans="14:14" ht="13.8" x14ac:dyDescent="0.3">
      <c r="N812" s="15"/>
    </row>
    <row r="813" spans="14:14" ht="13.8" x14ac:dyDescent="0.3">
      <c r="N813" s="15"/>
    </row>
    <row r="814" spans="14:14" ht="13.8" x14ac:dyDescent="0.3">
      <c r="N814" s="15"/>
    </row>
    <row r="815" spans="14:14" ht="13.8" x14ac:dyDescent="0.3">
      <c r="N815" s="15"/>
    </row>
    <row r="816" spans="14:14" ht="13.8" x14ac:dyDescent="0.3">
      <c r="N816" s="15"/>
    </row>
    <row r="817" spans="14:14" ht="13.8" x14ac:dyDescent="0.3">
      <c r="N817" s="15"/>
    </row>
    <row r="818" spans="14:14" ht="13.8" x14ac:dyDescent="0.3">
      <c r="N818" s="15"/>
    </row>
    <row r="819" spans="14:14" ht="13.8" x14ac:dyDescent="0.3">
      <c r="N819" s="15"/>
    </row>
  </sheetData>
  <mergeCells count="20">
    <mergeCell ref="A25:G25"/>
    <mergeCell ref="A26:H26"/>
    <mergeCell ref="A5:E5"/>
    <mergeCell ref="A6:H6"/>
    <mergeCell ref="A7:H7"/>
    <mergeCell ref="A8:H8"/>
    <mergeCell ref="A15:E15"/>
    <mergeCell ref="A16:E16"/>
    <mergeCell ref="A17:E17"/>
    <mergeCell ref="F5:H5"/>
    <mergeCell ref="A20:C20"/>
    <mergeCell ref="A21:H21"/>
    <mergeCell ref="A22:H22"/>
    <mergeCell ref="A24:G24"/>
    <mergeCell ref="A1:H1"/>
    <mergeCell ref="A2:H2"/>
    <mergeCell ref="A3:E3"/>
    <mergeCell ref="F3:H3"/>
    <mergeCell ref="A4:E4"/>
    <mergeCell ref="F4:H4"/>
  </mergeCells>
  <printOptions horizontalCentered="1"/>
  <pageMargins left="0.25" right="0.25" top="0.75" bottom="0.75" header="0" footer="0"/>
  <pageSetup paperSize="9" fitToHeight="0" pageOrder="overThenDown"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Z819"/>
  <sheetViews>
    <sheetView workbookViewId="0"/>
  </sheetViews>
  <sheetFormatPr defaultColWidth="12.5546875" defaultRowHeight="15.75" customHeight="1" x14ac:dyDescent="0.25"/>
  <cols>
    <col min="1" max="1" width="5.5546875" customWidth="1"/>
    <col min="2" max="2" width="11.44140625" customWidth="1"/>
    <col min="3" max="3" width="51" customWidth="1"/>
    <col min="4" max="4" width="7.5546875" customWidth="1"/>
    <col min="5" max="5" width="7.109375" customWidth="1"/>
    <col min="6" max="6" width="16.44140625" customWidth="1"/>
    <col min="7" max="7" width="13" customWidth="1"/>
    <col min="8" max="8" width="15.88671875" customWidth="1"/>
    <col min="9" max="9" width="10" customWidth="1"/>
    <col min="10" max="11" width="12.33203125" customWidth="1"/>
    <col min="12" max="12" width="11.109375" customWidth="1"/>
    <col min="13" max="13" width="12.33203125" customWidth="1"/>
    <col min="14" max="14" width="12.44140625" customWidth="1"/>
    <col min="15" max="16" width="11" customWidth="1"/>
    <col min="17" max="17" width="16.6640625" customWidth="1"/>
    <col min="18" max="26" width="11" customWidth="1"/>
  </cols>
  <sheetData>
    <row r="1" spans="1:26" ht="133.5" customHeight="1" x14ac:dyDescent="0.3">
      <c r="A1" s="94"/>
      <c r="B1" s="95"/>
      <c r="C1" s="95"/>
      <c r="D1" s="95"/>
      <c r="E1" s="95"/>
      <c r="F1" s="95"/>
      <c r="G1" s="95"/>
      <c r="H1" s="95"/>
      <c r="N1" s="15"/>
    </row>
    <row r="2" spans="1:26" ht="65.25" customHeight="1" x14ac:dyDescent="0.25">
      <c r="A2" s="96" t="s">
        <v>128</v>
      </c>
      <c r="B2" s="95"/>
      <c r="C2" s="95"/>
      <c r="D2" s="95"/>
      <c r="E2" s="95"/>
      <c r="F2" s="95"/>
      <c r="G2" s="95"/>
      <c r="H2" s="95"/>
      <c r="I2" s="1"/>
      <c r="J2" s="1"/>
      <c r="K2" s="1"/>
      <c r="L2" s="1"/>
      <c r="M2" s="1"/>
      <c r="N2" s="1"/>
      <c r="O2" s="1"/>
      <c r="P2" s="1"/>
      <c r="Q2" s="1"/>
    </row>
    <row r="3" spans="1:26" ht="13.8" x14ac:dyDescent="0.3">
      <c r="A3" s="97" t="s">
        <v>129</v>
      </c>
      <c r="B3" s="95"/>
      <c r="C3" s="95"/>
      <c r="D3" s="95"/>
      <c r="E3" s="95"/>
      <c r="F3" s="97" t="s">
        <v>1</v>
      </c>
      <c r="G3" s="95"/>
      <c r="H3" s="95"/>
      <c r="I3" s="3"/>
      <c r="J3" s="3"/>
      <c r="K3" s="3"/>
      <c r="L3" s="3"/>
      <c r="M3" s="3"/>
      <c r="N3" s="3"/>
      <c r="O3" s="3"/>
      <c r="P3" s="3"/>
      <c r="Q3" s="3"/>
      <c r="R3" s="4"/>
      <c r="S3" s="4"/>
      <c r="T3" s="4"/>
      <c r="U3" s="4"/>
      <c r="V3" s="4"/>
      <c r="W3" s="4"/>
      <c r="X3" s="4"/>
      <c r="Y3" s="4"/>
      <c r="Z3" s="4"/>
    </row>
    <row r="4" spans="1:26" ht="33.75" customHeight="1" x14ac:dyDescent="0.3">
      <c r="A4" s="97" t="s">
        <v>130</v>
      </c>
      <c r="B4" s="95"/>
      <c r="C4" s="95"/>
      <c r="D4" s="95"/>
      <c r="E4" s="95"/>
      <c r="F4" s="97" t="s">
        <v>3</v>
      </c>
      <c r="G4" s="95"/>
      <c r="H4" s="95"/>
      <c r="I4" s="3"/>
      <c r="J4" s="3"/>
      <c r="K4" s="3"/>
      <c r="L4" s="3"/>
      <c r="M4" s="3"/>
      <c r="N4" s="3"/>
      <c r="O4" s="3"/>
      <c r="P4" s="3"/>
      <c r="Q4" s="3"/>
      <c r="R4" s="4"/>
      <c r="S4" s="4"/>
      <c r="T4" s="4"/>
      <c r="U4" s="4"/>
      <c r="V4" s="4"/>
      <c r="W4" s="4"/>
      <c r="X4" s="4"/>
      <c r="Y4" s="4"/>
      <c r="Z4" s="4"/>
    </row>
    <row r="5" spans="1:26" ht="24.75" customHeight="1" x14ac:dyDescent="0.3">
      <c r="A5" s="97" t="s">
        <v>131</v>
      </c>
      <c r="B5" s="95"/>
      <c r="C5" s="95"/>
      <c r="D5" s="95"/>
      <c r="E5" s="95"/>
      <c r="F5" s="97" t="s">
        <v>4</v>
      </c>
      <c r="G5" s="95"/>
      <c r="H5" s="95"/>
      <c r="I5" s="3"/>
      <c r="J5" s="3"/>
      <c r="K5" s="3"/>
      <c r="L5" s="3"/>
      <c r="M5" s="3"/>
      <c r="N5" s="3"/>
      <c r="O5" s="3"/>
      <c r="P5" s="3"/>
      <c r="Q5" s="3"/>
      <c r="R5" s="4"/>
      <c r="S5" s="4"/>
      <c r="T5" s="4"/>
      <c r="U5" s="4"/>
      <c r="V5" s="4"/>
      <c r="W5" s="4"/>
      <c r="X5" s="4"/>
      <c r="Y5" s="4"/>
      <c r="Z5" s="4"/>
    </row>
    <row r="6" spans="1:26" ht="24.75" customHeight="1" x14ac:dyDescent="0.3">
      <c r="A6" s="107" t="s">
        <v>45</v>
      </c>
      <c r="B6" s="95"/>
      <c r="C6" s="95"/>
      <c r="D6" s="95"/>
      <c r="E6" s="95"/>
      <c r="F6" s="95"/>
      <c r="G6" s="95"/>
      <c r="H6" s="95"/>
      <c r="I6" s="3"/>
      <c r="J6" s="3"/>
      <c r="K6" s="3"/>
      <c r="L6" s="3"/>
      <c r="M6" s="3"/>
      <c r="N6" s="3"/>
      <c r="O6" s="3"/>
      <c r="P6" s="3"/>
      <c r="Q6" s="3"/>
      <c r="R6" s="4"/>
      <c r="S6" s="4"/>
      <c r="T6" s="4"/>
      <c r="U6" s="4"/>
      <c r="V6" s="4"/>
      <c r="W6" s="4"/>
      <c r="X6" s="4"/>
      <c r="Y6" s="4"/>
      <c r="Z6" s="4"/>
    </row>
    <row r="7" spans="1:26" ht="24.75" customHeight="1" x14ac:dyDescent="0.3">
      <c r="A7" s="97"/>
      <c r="B7" s="95"/>
      <c r="C7" s="95"/>
      <c r="D7" s="95"/>
      <c r="E7" s="95"/>
      <c r="F7" s="95"/>
      <c r="G7" s="95"/>
      <c r="H7" s="95"/>
      <c r="I7" s="3"/>
      <c r="J7" s="3"/>
      <c r="K7" s="3"/>
      <c r="L7" s="3"/>
      <c r="M7" s="3"/>
      <c r="N7" s="3"/>
      <c r="R7" s="4"/>
      <c r="S7" s="4"/>
      <c r="T7" s="4"/>
      <c r="U7" s="4"/>
      <c r="V7" s="4"/>
      <c r="W7" s="4"/>
      <c r="X7" s="4"/>
      <c r="Y7" s="4"/>
      <c r="Z7" s="4"/>
    </row>
    <row r="8" spans="1:26" ht="24" customHeight="1" x14ac:dyDescent="0.3">
      <c r="A8" s="101"/>
      <c r="B8" s="102"/>
      <c r="C8" s="102"/>
      <c r="D8" s="102"/>
      <c r="E8" s="102"/>
      <c r="F8" s="102"/>
      <c r="G8" s="102"/>
      <c r="H8" s="103"/>
      <c r="I8" s="10"/>
      <c r="J8" s="9"/>
      <c r="K8" s="9"/>
      <c r="L8" s="9"/>
      <c r="M8" s="9"/>
      <c r="N8" s="16"/>
      <c r="O8" s="17" t="s">
        <v>47</v>
      </c>
      <c r="P8" s="18" t="e">
        <f>#REF!</f>
        <v>#REF!</v>
      </c>
      <c r="Q8" s="3"/>
      <c r="R8" s="10"/>
      <c r="S8" s="10"/>
      <c r="T8" s="10"/>
      <c r="U8" s="10"/>
      <c r="V8" s="10"/>
      <c r="W8" s="10"/>
      <c r="X8" s="10"/>
      <c r="Y8" s="10"/>
      <c r="Z8" s="10"/>
    </row>
    <row r="9" spans="1:26" ht="36" customHeight="1" x14ac:dyDescent="0.3">
      <c r="A9" s="19" t="s">
        <v>5</v>
      </c>
      <c r="B9" s="19" t="s">
        <v>48</v>
      </c>
      <c r="C9" s="19" t="s">
        <v>49</v>
      </c>
      <c r="D9" s="19" t="s">
        <v>50</v>
      </c>
      <c r="E9" s="19" t="s">
        <v>6</v>
      </c>
      <c r="F9" s="19" t="s">
        <v>7</v>
      </c>
      <c r="G9" s="19" t="s">
        <v>51</v>
      </c>
      <c r="H9" s="19" t="s">
        <v>52</v>
      </c>
      <c r="I9" s="20"/>
      <c r="J9" s="19" t="s">
        <v>53</v>
      </c>
      <c r="K9" s="19" t="s">
        <v>51</v>
      </c>
      <c r="L9" s="19" t="s">
        <v>54</v>
      </c>
      <c r="M9" s="19" t="s">
        <v>55</v>
      </c>
      <c r="N9" s="21"/>
      <c r="O9" s="17" t="s">
        <v>56</v>
      </c>
      <c r="P9" s="22">
        <v>0</v>
      </c>
      <c r="Q9" s="23"/>
      <c r="R9" s="20"/>
      <c r="S9" s="20"/>
      <c r="T9" s="20"/>
      <c r="U9" s="20"/>
      <c r="V9" s="20"/>
      <c r="W9" s="20"/>
      <c r="X9" s="20"/>
      <c r="Y9" s="20"/>
      <c r="Z9" s="20"/>
    </row>
    <row r="10" spans="1:26" ht="27.6" x14ac:dyDescent="0.3">
      <c r="A10" s="7">
        <v>1</v>
      </c>
      <c r="B10" s="33" t="s">
        <v>8</v>
      </c>
      <c r="C10" s="25" t="s">
        <v>132</v>
      </c>
      <c r="D10" s="7" t="s">
        <v>9</v>
      </c>
      <c r="E10" s="13">
        <v>1</v>
      </c>
      <c r="F10" s="13">
        <v>4250000</v>
      </c>
      <c r="G10" s="13">
        <f t="shared" ref="G10:G16" si="0">E10*F10</f>
        <v>4250000</v>
      </c>
      <c r="H10" s="26" t="s">
        <v>10</v>
      </c>
      <c r="I10" s="13"/>
      <c r="J10" s="9">
        <v>4123000</v>
      </c>
      <c r="K10" s="9">
        <f t="shared" ref="K10:K16" si="1">J10*E10</f>
        <v>4123000</v>
      </c>
      <c r="L10" s="9">
        <f t="shared" ref="L10:M10" si="2">F10-J10</f>
        <v>127000</v>
      </c>
      <c r="M10" s="9">
        <f t="shared" si="2"/>
        <v>127000</v>
      </c>
      <c r="N10" s="16">
        <f t="shared" ref="N10:N17" si="3">M10/G10</f>
        <v>2.9882352941176471E-2</v>
      </c>
      <c r="O10" s="17" t="s">
        <v>58</v>
      </c>
      <c r="P10" s="22">
        <v>0</v>
      </c>
      <c r="Q10" s="27">
        <f t="shared" ref="Q10:Q11" si="4">P10/G17</f>
        <v>0</v>
      </c>
      <c r="R10" s="10"/>
      <c r="S10" s="10"/>
      <c r="T10" s="10"/>
      <c r="U10" s="10"/>
      <c r="V10" s="10"/>
      <c r="W10" s="10"/>
      <c r="X10" s="10"/>
      <c r="Y10" s="10"/>
      <c r="Z10" s="10"/>
    </row>
    <row r="11" spans="1:26" ht="31.2" x14ac:dyDescent="0.3">
      <c r="A11" s="7">
        <f t="shared" ref="A11:A16" si="5">A10+1</f>
        <v>2</v>
      </c>
      <c r="B11" s="33" t="s">
        <v>133</v>
      </c>
      <c r="C11" s="25" t="s">
        <v>134</v>
      </c>
      <c r="D11" s="7" t="s">
        <v>9</v>
      </c>
      <c r="E11" s="13">
        <v>1</v>
      </c>
      <c r="F11" s="13">
        <v>650000</v>
      </c>
      <c r="G11" s="13">
        <f t="shared" si="0"/>
        <v>650000</v>
      </c>
      <c r="H11" s="26" t="s">
        <v>20</v>
      </c>
      <c r="I11" s="13"/>
      <c r="J11" s="9">
        <v>590000</v>
      </c>
      <c r="K11" s="9">
        <f t="shared" si="1"/>
        <v>590000</v>
      </c>
      <c r="L11" s="9">
        <f t="shared" ref="L11:M11" si="6">F11-J11</f>
        <v>60000</v>
      </c>
      <c r="M11" s="9">
        <f t="shared" si="6"/>
        <v>60000</v>
      </c>
      <c r="N11" s="16">
        <f t="shared" si="3"/>
        <v>9.2307692307692313E-2</v>
      </c>
      <c r="O11" s="17" t="s">
        <v>58</v>
      </c>
      <c r="P11" s="22">
        <v>0</v>
      </c>
      <c r="Q11" s="27" t="e">
        <f t="shared" si="4"/>
        <v>#DIV/0!</v>
      </c>
      <c r="R11" s="10"/>
      <c r="S11" s="10"/>
      <c r="T11" s="10"/>
      <c r="U11" s="10"/>
      <c r="V11" s="10"/>
      <c r="W11" s="10"/>
      <c r="X11" s="10"/>
      <c r="Y11" s="10"/>
      <c r="Z11" s="10"/>
    </row>
    <row r="12" spans="1:26" ht="31.2" x14ac:dyDescent="0.3">
      <c r="A12" s="7">
        <f t="shared" si="5"/>
        <v>3</v>
      </c>
      <c r="B12" s="33" t="s">
        <v>59</v>
      </c>
      <c r="C12" s="25" t="s">
        <v>135</v>
      </c>
      <c r="D12" s="7" t="s">
        <v>9</v>
      </c>
      <c r="E12" s="13">
        <v>1</v>
      </c>
      <c r="F12" s="13">
        <v>2550000</v>
      </c>
      <c r="G12" s="13">
        <f t="shared" si="0"/>
        <v>2550000</v>
      </c>
      <c r="H12" s="26" t="s">
        <v>10</v>
      </c>
      <c r="I12" s="13"/>
      <c r="J12" s="9">
        <v>2514000</v>
      </c>
      <c r="K12" s="9">
        <f t="shared" si="1"/>
        <v>2514000</v>
      </c>
      <c r="L12" s="9">
        <f t="shared" ref="L12:M12" si="7">F12-J12</f>
        <v>36000</v>
      </c>
      <c r="M12" s="9">
        <f t="shared" si="7"/>
        <v>36000</v>
      </c>
      <c r="N12" s="16">
        <f t="shared" si="3"/>
        <v>1.411764705882353E-2</v>
      </c>
      <c r="O12" s="17" t="s">
        <v>58</v>
      </c>
      <c r="P12" s="22">
        <v>0</v>
      </c>
      <c r="Q12" s="27" t="e">
        <f>P12/#REF!</f>
        <v>#REF!</v>
      </c>
      <c r="R12" s="10"/>
      <c r="S12" s="10"/>
      <c r="T12" s="10"/>
      <c r="U12" s="10"/>
      <c r="V12" s="10"/>
      <c r="W12" s="10"/>
      <c r="X12" s="10"/>
      <c r="Y12" s="10"/>
      <c r="Z12" s="10"/>
    </row>
    <row r="13" spans="1:26" ht="31.2" x14ac:dyDescent="0.3">
      <c r="A13" s="7">
        <f t="shared" si="5"/>
        <v>4</v>
      </c>
      <c r="B13" s="33" t="s">
        <v>63</v>
      </c>
      <c r="C13" s="25" t="s">
        <v>136</v>
      </c>
      <c r="D13" s="7" t="s">
        <v>9</v>
      </c>
      <c r="E13" s="13">
        <v>1</v>
      </c>
      <c r="F13" s="13">
        <v>790000</v>
      </c>
      <c r="G13" s="13">
        <f t="shared" si="0"/>
        <v>790000</v>
      </c>
      <c r="H13" s="26" t="s">
        <v>10</v>
      </c>
      <c r="I13" s="13"/>
      <c r="J13" s="9">
        <v>730000</v>
      </c>
      <c r="K13" s="9">
        <f t="shared" si="1"/>
        <v>730000</v>
      </c>
      <c r="L13" s="9">
        <f t="shared" ref="L13:M13" si="8">F13-J13</f>
        <v>60000</v>
      </c>
      <c r="M13" s="9">
        <f t="shared" si="8"/>
        <v>60000</v>
      </c>
      <c r="N13" s="16">
        <f t="shared" si="3"/>
        <v>7.5949367088607597E-2</v>
      </c>
      <c r="O13" s="10"/>
      <c r="P13" s="10"/>
      <c r="Q13" s="10"/>
      <c r="R13" s="10"/>
      <c r="S13" s="10"/>
      <c r="T13" s="10"/>
      <c r="U13" s="10"/>
      <c r="V13" s="10"/>
      <c r="W13" s="10"/>
      <c r="X13" s="10"/>
      <c r="Y13" s="10"/>
      <c r="Z13" s="10"/>
    </row>
    <row r="14" spans="1:26" ht="31.2" x14ac:dyDescent="0.3">
      <c r="A14" s="7">
        <f t="shared" si="5"/>
        <v>5</v>
      </c>
      <c r="B14" s="33" t="s">
        <v>69</v>
      </c>
      <c r="C14" s="25" t="s">
        <v>137</v>
      </c>
      <c r="D14" s="7" t="s">
        <v>9</v>
      </c>
      <c r="E14" s="13">
        <v>1</v>
      </c>
      <c r="F14" s="13">
        <v>500000</v>
      </c>
      <c r="G14" s="13">
        <f t="shared" si="0"/>
        <v>500000</v>
      </c>
      <c r="H14" s="26" t="s">
        <v>20</v>
      </c>
      <c r="I14" s="10"/>
      <c r="J14" s="9">
        <v>445000</v>
      </c>
      <c r="K14" s="9">
        <f t="shared" si="1"/>
        <v>445000</v>
      </c>
      <c r="L14" s="9">
        <f t="shared" ref="L14:M14" si="9">F14-J14</f>
        <v>55000</v>
      </c>
      <c r="M14" s="9">
        <f t="shared" si="9"/>
        <v>55000</v>
      </c>
      <c r="N14" s="16">
        <f t="shared" si="3"/>
        <v>0.11</v>
      </c>
      <c r="O14" s="10"/>
      <c r="P14" s="10"/>
      <c r="Q14" s="10"/>
      <c r="R14" s="10"/>
      <c r="S14" s="10"/>
      <c r="T14" s="10"/>
      <c r="U14" s="10"/>
      <c r="V14" s="10"/>
      <c r="W14" s="10"/>
      <c r="X14" s="10"/>
      <c r="Y14" s="10"/>
      <c r="Z14" s="10"/>
    </row>
    <row r="15" spans="1:26" ht="46.8" x14ac:dyDescent="0.3">
      <c r="A15" s="7">
        <f t="shared" si="5"/>
        <v>6</v>
      </c>
      <c r="B15" s="33" t="s">
        <v>17</v>
      </c>
      <c r="C15" s="25" t="s">
        <v>138</v>
      </c>
      <c r="D15" s="7" t="s">
        <v>9</v>
      </c>
      <c r="E15" s="13">
        <v>1</v>
      </c>
      <c r="F15" s="13">
        <v>5400000</v>
      </c>
      <c r="G15" s="13">
        <f t="shared" si="0"/>
        <v>5400000</v>
      </c>
      <c r="H15" s="26" t="s">
        <v>139</v>
      </c>
      <c r="I15" s="10"/>
      <c r="J15" s="9">
        <v>4000000</v>
      </c>
      <c r="K15" s="9">
        <f t="shared" si="1"/>
        <v>4000000</v>
      </c>
      <c r="L15" s="9">
        <f t="shared" ref="L15:M15" si="10">F15-J15</f>
        <v>1400000</v>
      </c>
      <c r="M15" s="9">
        <f t="shared" si="10"/>
        <v>1400000</v>
      </c>
      <c r="N15" s="16">
        <f t="shared" si="3"/>
        <v>0.25925925925925924</v>
      </c>
      <c r="O15" s="10"/>
      <c r="P15" s="10"/>
      <c r="Q15" s="10"/>
      <c r="R15" s="10"/>
      <c r="S15" s="10"/>
      <c r="T15" s="10"/>
      <c r="U15" s="10"/>
      <c r="V15" s="10"/>
      <c r="W15" s="10"/>
      <c r="X15" s="10"/>
      <c r="Y15" s="10"/>
      <c r="Z15" s="10"/>
    </row>
    <row r="16" spans="1:26" ht="31.2" x14ac:dyDescent="0.3">
      <c r="A16" s="7">
        <f t="shared" si="5"/>
        <v>7</v>
      </c>
      <c r="B16" s="33" t="s">
        <v>140</v>
      </c>
      <c r="C16" s="25" t="s">
        <v>141</v>
      </c>
      <c r="D16" s="7" t="s">
        <v>9</v>
      </c>
      <c r="E16" s="13">
        <v>1</v>
      </c>
      <c r="F16" s="13">
        <v>1900000</v>
      </c>
      <c r="G16" s="13">
        <f t="shared" si="0"/>
        <v>1900000</v>
      </c>
      <c r="H16" s="26" t="s">
        <v>10</v>
      </c>
      <c r="I16" s="10"/>
      <c r="J16" s="9">
        <v>1797000</v>
      </c>
      <c r="K16" s="9">
        <f t="shared" si="1"/>
        <v>1797000</v>
      </c>
      <c r="L16" s="9">
        <f t="shared" ref="L16:M16" si="11">F16-J16</f>
        <v>103000</v>
      </c>
      <c r="M16" s="9">
        <f t="shared" si="11"/>
        <v>103000</v>
      </c>
      <c r="N16" s="16">
        <f t="shared" si="3"/>
        <v>5.4210526315789473E-2</v>
      </c>
      <c r="O16" s="10"/>
      <c r="P16" s="10"/>
      <c r="Q16" s="10"/>
      <c r="R16" s="10"/>
      <c r="S16" s="10"/>
      <c r="T16" s="10"/>
      <c r="U16" s="10"/>
      <c r="V16" s="10"/>
      <c r="W16" s="10"/>
      <c r="X16" s="10"/>
      <c r="Y16" s="10"/>
      <c r="Z16" s="10"/>
    </row>
    <row r="17" spans="1:26" ht="24.75" customHeight="1" x14ac:dyDescent="0.3">
      <c r="A17" s="104" t="s">
        <v>51</v>
      </c>
      <c r="B17" s="102"/>
      <c r="C17" s="102"/>
      <c r="D17" s="102"/>
      <c r="E17" s="103"/>
      <c r="F17" s="19"/>
      <c r="G17" s="28">
        <f>SUM(G10:G16)</f>
        <v>16040000</v>
      </c>
      <c r="H17" s="19"/>
      <c r="I17" s="20"/>
      <c r="J17" s="21">
        <f t="shared" ref="J17:L17" si="12">SUM(J10:J14)</f>
        <v>8402000</v>
      </c>
      <c r="K17" s="21">
        <f t="shared" si="12"/>
        <v>8402000</v>
      </c>
      <c r="L17" s="21">
        <f t="shared" si="12"/>
        <v>338000</v>
      </c>
      <c r="M17" s="21">
        <f>SUM(M10:M16)</f>
        <v>1841000</v>
      </c>
      <c r="N17" s="29">
        <f t="shared" si="3"/>
        <v>0.11477556109725685</v>
      </c>
      <c r="O17" s="20"/>
      <c r="P17" s="20"/>
      <c r="Q17" s="20"/>
      <c r="R17" s="20"/>
      <c r="S17" s="20"/>
      <c r="T17" s="20"/>
      <c r="U17" s="20"/>
      <c r="V17" s="20"/>
      <c r="W17" s="20"/>
      <c r="X17" s="20"/>
      <c r="Y17" s="20"/>
      <c r="Z17" s="20"/>
    </row>
    <row r="18" spans="1:26" ht="24.6" x14ac:dyDescent="0.4">
      <c r="A18" s="31"/>
      <c r="B18" s="31"/>
      <c r="C18" s="31"/>
      <c r="D18" s="31"/>
      <c r="E18" s="31"/>
      <c r="F18" s="31"/>
      <c r="G18" s="31"/>
      <c r="H18" s="31"/>
      <c r="I18" s="1"/>
      <c r="J18" s="14"/>
      <c r="K18" s="14"/>
      <c r="L18" s="14"/>
      <c r="M18" s="14"/>
      <c r="N18" s="14"/>
      <c r="O18" s="1"/>
      <c r="P18" s="1"/>
      <c r="Q18" s="1"/>
    </row>
    <row r="19" spans="1:26" ht="24.6" x14ac:dyDescent="0.4">
      <c r="A19" s="31" t="s">
        <v>124</v>
      </c>
      <c r="B19" s="31"/>
      <c r="C19" s="31"/>
      <c r="D19" s="31"/>
      <c r="E19" s="31"/>
      <c r="F19" s="31"/>
      <c r="G19" s="31"/>
      <c r="H19" s="31"/>
      <c r="I19" s="1"/>
      <c r="J19" s="14"/>
      <c r="K19" s="14"/>
      <c r="L19" s="14"/>
      <c r="M19" s="14"/>
      <c r="N19" s="14"/>
      <c r="O19" s="1"/>
      <c r="P19" s="1"/>
      <c r="Q19" s="1"/>
    </row>
    <row r="20" spans="1:26" ht="24.6" x14ac:dyDescent="0.4">
      <c r="A20" s="105" t="s">
        <v>125</v>
      </c>
      <c r="B20" s="95"/>
      <c r="C20" s="95"/>
      <c r="D20" s="31"/>
      <c r="E20" s="31"/>
      <c r="F20" s="31"/>
      <c r="G20" s="31"/>
      <c r="H20" s="31"/>
      <c r="I20" s="1"/>
      <c r="J20" s="14"/>
      <c r="K20" s="14"/>
      <c r="L20" s="14"/>
      <c r="M20" s="14"/>
      <c r="N20" s="14"/>
      <c r="O20" s="1"/>
      <c r="P20" s="1"/>
      <c r="Q20" s="1"/>
    </row>
    <row r="21" spans="1:26" ht="24.6" x14ac:dyDescent="0.4">
      <c r="A21" s="105" t="s">
        <v>126</v>
      </c>
      <c r="B21" s="95"/>
      <c r="C21" s="95"/>
      <c r="D21" s="95"/>
      <c r="E21" s="95"/>
      <c r="F21" s="95"/>
      <c r="G21" s="95"/>
      <c r="H21" s="95"/>
      <c r="I21" s="1"/>
      <c r="J21" s="14"/>
      <c r="K21" s="14"/>
      <c r="L21" s="14"/>
      <c r="M21" s="14"/>
      <c r="N21" s="14"/>
      <c r="O21" s="1"/>
      <c r="P21" s="1"/>
      <c r="Q21" s="1"/>
    </row>
    <row r="22" spans="1:26" ht="24.6" x14ac:dyDescent="0.4">
      <c r="A22" s="105"/>
      <c r="B22" s="95"/>
      <c r="C22" s="95"/>
      <c r="D22" s="95"/>
      <c r="E22" s="95"/>
      <c r="F22" s="95"/>
      <c r="G22" s="95"/>
      <c r="H22" s="95"/>
      <c r="I22" s="1"/>
      <c r="J22" s="14"/>
      <c r="K22" s="14"/>
      <c r="L22" s="14"/>
      <c r="M22" s="14"/>
      <c r="N22" s="14"/>
      <c r="O22" s="1"/>
      <c r="P22" s="1"/>
      <c r="Q22" s="1"/>
    </row>
    <row r="23" spans="1:26" ht="15.6" x14ac:dyDescent="0.25">
      <c r="A23" s="2"/>
      <c r="B23" s="2"/>
      <c r="C23" s="2"/>
      <c r="D23" s="2"/>
      <c r="E23" s="2"/>
      <c r="F23" s="2"/>
      <c r="G23" s="2"/>
      <c r="H23" s="2"/>
      <c r="I23" s="1"/>
      <c r="J23" s="14"/>
      <c r="K23" s="14"/>
      <c r="O23" s="14"/>
      <c r="P23" s="14"/>
      <c r="Q23" s="14"/>
      <c r="R23" s="14"/>
      <c r="S23" s="1"/>
      <c r="T23" s="1"/>
      <c r="U23" s="1"/>
    </row>
    <row r="24" spans="1:26" ht="15.6" x14ac:dyDescent="0.25">
      <c r="A24" s="98" t="s">
        <v>39</v>
      </c>
      <c r="B24" s="95"/>
      <c r="C24" s="95"/>
      <c r="D24" s="95"/>
      <c r="E24" s="95"/>
      <c r="F24" s="95"/>
      <c r="G24" s="95"/>
      <c r="H24" s="2"/>
      <c r="I24" s="1"/>
      <c r="J24" s="14"/>
      <c r="K24" s="14"/>
      <c r="O24" s="14"/>
      <c r="P24" s="14"/>
      <c r="Q24" s="14"/>
      <c r="R24" s="14"/>
      <c r="S24" s="1"/>
      <c r="T24" s="1"/>
      <c r="U24" s="1"/>
    </row>
    <row r="25" spans="1:26" ht="15.6" x14ac:dyDescent="0.25">
      <c r="A25" s="98" t="s">
        <v>40</v>
      </c>
      <c r="B25" s="95"/>
      <c r="C25" s="95"/>
      <c r="D25" s="95"/>
      <c r="E25" s="95"/>
      <c r="F25" s="95"/>
      <c r="G25" s="95"/>
      <c r="H25" s="2"/>
      <c r="I25" s="1"/>
      <c r="J25" s="14"/>
      <c r="K25" s="14"/>
      <c r="O25" s="14"/>
      <c r="P25" s="14"/>
      <c r="Q25" s="14"/>
      <c r="R25" s="14"/>
      <c r="S25" s="1"/>
      <c r="T25" s="1"/>
      <c r="U25" s="1"/>
    </row>
    <row r="26" spans="1:26" ht="13.8" x14ac:dyDescent="0.25">
      <c r="A26" s="99" t="s">
        <v>142</v>
      </c>
      <c r="B26" s="95"/>
      <c r="C26" s="95"/>
      <c r="D26" s="95"/>
      <c r="E26" s="95"/>
      <c r="F26" s="95"/>
      <c r="G26" s="95"/>
      <c r="H26" s="95"/>
      <c r="I26" s="1"/>
      <c r="J26" s="14"/>
      <c r="K26" s="14"/>
      <c r="O26" s="14"/>
      <c r="P26" s="14"/>
      <c r="Q26" s="14"/>
      <c r="R26" s="14"/>
      <c r="S26" s="1"/>
      <c r="T26" s="1"/>
      <c r="U26" s="1"/>
    </row>
    <row r="27" spans="1:26" ht="13.8" x14ac:dyDescent="0.25">
      <c r="A27" s="14"/>
      <c r="B27" s="14"/>
      <c r="C27" s="14"/>
      <c r="D27" s="14"/>
      <c r="E27" s="14"/>
      <c r="F27" s="14"/>
      <c r="G27" s="14"/>
      <c r="H27" s="14"/>
      <c r="I27" s="1"/>
      <c r="J27" s="14"/>
      <c r="K27" s="14"/>
      <c r="L27" s="14"/>
      <c r="M27" s="14"/>
      <c r="N27" s="14"/>
      <c r="O27" s="1"/>
      <c r="P27" s="1"/>
      <c r="Q27" s="1"/>
    </row>
    <row r="28" spans="1:26" ht="13.8" x14ac:dyDescent="0.25">
      <c r="A28" s="14"/>
      <c r="B28" s="14"/>
      <c r="C28" s="14"/>
      <c r="D28" s="14"/>
      <c r="E28" s="14"/>
      <c r="F28" s="14"/>
      <c r="G28" s="14"/>
      <c r="H28" s="14"/>
      <c r="I28" s="1"/>
      <c r="J28" s="14"/>
      <c r="K28" s="14"/>
      <c r="L28" s="14"/>
      <c r="M28" s="14"/>
      <c r="N28" s="14"/>
      <c r="O28" s="1"/>
      <c r="P28" s="1"/>
      <c r="Q28" s="1"/>
    </row>
    <row r="29" spans="1:26" ht="13.8" x14ac:dyDescent="0.25">
      <c r="A29" s="14"/>
      <c r="B29" s="14"/>
      <c r="C29" s="14"/>
      <c r="D29" s="14"/>
      <c r="E29" s="14"/>
      <c r="F29" s="14"/>
      <c r="G29" s="14"/>
      <c r="H29" s="14"/>
      <c r="I29" s="1"/>
      <c r="J29" s="14"/>
      <c r="K29" s="14"/>
      <c r="L29" s="14"/>
      <c r="M29" s="14"/>
      <c r="N29" s="14"/>
      <c r="O29" s="1"/>
      <c r="P29" s="1"/>
      <c r="Q29" s="1"/>
    </row>
    <row r="30" spans="1:26" ht="13.8" x14ac:dyDescent="0.25">
      <c r="A30" s="14"/>
      <c r="B30" s="14"/>
      <c r="C30" s="14"/>
      <c r="D30" s="14"/>
      <c r="E30" s="14"/>
      <c r="F30" s="14"/>
      <c r="G30" s="14"/>
      <c r="H30" s="14"/>
      <c r="I30" s="1"/>
      <c r="J30" s="14"/>
      <c r="K30" s="14"/>
      <c r="L30" s="14"/>
      <c r="M30" s="14"/>
      <c r="N30" s="14"/>
      <c r="O30" s="1"/>
      <c r="P30" s="1"/>
      <c r="Q30" s="1"/>
    </row>
    <row r="31" spans="1:26" ht="13.8" x14ac:dyDescent="0.25">
      <c r="A31" s="14"/>
      <c r="B31" s="14"/>
      <c r="C31" s="14"/>
      <c r="D31" s="14"/>
      <c r="E31" s="14"/>
      <c r="F31" s="14"/>
      <c r="G31" s="14"/>
      <c r="H31" s="14"/>
      <c r="I31" s="1"/>
      <c r="J31" s="14"/>
      <c r="K31" s="14"/>
      <c r="L31" s="14"/>
      <c r="M31" s="14"/>
      <c r="N31" s="14"/>
      <c r="O31" s="1"/>
      <c r="P31" s="1"/>
      <c r="Q31" s="1"/>
    </row>
    <row r="32" spans="1:26" ht="13.8" x14ac:dyDescent="0.25">
      <c r="A32" s="14"/>
      <c r="B32" s="14"/>
      <c r="C32" s="14"/>
      <c r="D32" s="14"/>
      <c r="E32" s="14"/>
      <c r="F32" s="14"/>
      <c r="G32" s="14"/>
      <c r="H32" s="14"/>
      <c r="I32" s="1"/>
      <c r="J32" s="14"/>
      <c r="K32" s="14"/>
      <c r="L32" s="14"/>
      <c r="M32" s="14"/>
      <c r="N32" s="14"/>
      <c r="O32" s="1"/>
      <c r="P32" s="1"/>
      <c r="Q32" s="1"/>
    </row>
    <row r="33" spans="1:17" ht="13.8" x14ac:dyDescent="0.25">
      <c r="A33" s="14"/>
      <c r="B33" s="14"/>
      <c r="C33" s="14"/>
      <c r="D33" s="14"/>
      <c r="E33" s="14"/>
      <c r="F33" s="14"/>
      <c r="G33" s="14"/>
      <c r="H33" s="14"/>
      <c r="I33" s="1"/>
      <c r="J33" s="14"/>
      <c r="K33" s="14"/>
      <c r="L33" s="14"/>
      <c r="M33" s="14"/>
      <c r="N33" s="14"/>
      <c r="O33" s="1"/>
      <c r="P33" s="1"/>
      <c r="Q33" s="1"/>
    </row>
    <row r="34" spans="1:17" ht="13.8" x14ac:dyDescent="0.25">
      <c r="A34" s="14"/>
      <c r="B34" s="14"/>
      <c r="C34" s="14"/>
      <c r="D34" s="14"/>
      <c r="E34" s="14"/>
      <c r="F34" s="14"/>
      <c r="G34" s="14"/>
      <c r="H34" s="14"/>
      <c r="I34" s="1"/>
      <c r="J34" s="14"/>
      <c r="K34" s="14"/>
      <c r="L34" s="14"/>
      <c r="M34" s="14"/>
      <c r="N34" s="14"/>
      <c r="O34" s="1"/>
      <c r="P34" s="1"/>
      <c r="Q34" s="1"/>
    </row>
    <row r="35" spans="1:17" ht="13.8" x14ac:dyDescent="0.25">
      <c r="A35" s="14"/>
      <c r="B35" s="14"/>
      <c r="C35" s="14"/>
      <c r="D35" s="14"/>
      <c r="E35" s="14"/>
      <c r="F35" s="14"/>
      <c r="G35" s="14"/>
      <c r="H35" s="14"/>
      <c r="I35" s="1"/>
      <c r="J35" s="14"/>
      <c r="K35" s="14"/>
      <c r="L35" s="14"/>
      <c r="M35" s="14"/>
      <c r="N35" s="14"/>
      <c r="O35" s="1"/>
      <c r="P35" s="1"/>
      <c r="Q35" s="1"/>
    </row>
    <row r="36" spans="1:17" ht="13.8" x14ac:dyDescent="0.25">
      <c r="A36" s="14"/>
      <c r="B36" s="14"/>
      <c r="C36" s="14"/>
      <c r="D36" s="14"/>
      <c r="E36" s="14"/>
      <c r="F36" s="14"/>
      <c r="G36" s="14"/>
      <c r="H36" s="14"/>
      <c r="I36" s="1"/>
      <c r="J36" s="14"/>
      <c r="K36" s="14"/>
      <c r="L36" s="14"/>
      <c r="M36" s="14"/>
      <c r="N36" s="14"/>
      <c r="O36" s="1"/>
      <c r="P36" s="1"/>
      <c r="Q36" s="1"/>
    </row>
    <row r="37" spans="1:17" ht="13.8" x14ac:dyDescent="0.25">
      <c r="A37" s="14"/>
      <c r="B37" s="14"/>
      <c r="C37" s="14"/>
      <c r="D37" s="14"/>
      <c r="E37" s="14"/>
      <c r="F37" s="14"/>
      <c r="G37" s="14"/>
      <c r="H37" s="14"/>
      <c r="I37" s="1"/>
      <c r="J37" s="14"/>
      <c r="K37" s="14"/>
      <c r="L37" s="14"/>
      <c r="M37" s="14"/>
      <c r="N37" s="14"/>
      <c r="O37" s="1"/>
      <c r="P37" s="1"/>
      <c r="Q37" s="1"/>
    </row>
    <row r="38" spans="1:17" ht="13.8" x14ac:dyDescent="0.25">
      <c r="A38" s="14"/>
      <c r="B38" s="14"/>
      <c r="C38" s="14"/>
      <c r="D38" s="14"/>
      <c r="E38" s="14"/>
      <c r="F38" s="14"/>
      <c r="G38" s="14"/>
      <c r="H38" s="14"/>
      <c r="I38" s="1"/>
      <c r="J38" s="14"/>
      <c r="K38" s="14"/>
      <c r="L38" s="14"/>
      <c r="M38" s="14"/>
      <c r="N38" s="14"/>
      <c r="O38" s="1"/>
      <c r="P38" s="1"/>
      <c r="Q38" s="1"/>
    </row>
    <row r="39" spans="1:17" ht="13.8" x14ac:dyDescent="0.25">
      <c r="A39" s="14"/>
      <c r="B39" s="14"/>
      <c r="C39" s="14"/>
      <c r="D39" s="14"/>
      <c r="E39" s="14"/>
      <c r="F39" s="14"/>
      <c r="G39" s="14"/>
      <c r="H39" s="14"/>
      <c r="I39" s="1"/>
      <c r="J39" s="14"/>
      <c r="K39" s="14"/>
      <c r="L39" s="14"/>
      <c r="M39" s="14"/>
      <c r="N39" s="14"/>
      <c r="O39" s="1"/>
      <c r="P39" s="1"/>
      <c r="Q39" s="1"/>
    </row>
    <row r="40" spans="1:17" ht="13.8" x14ac:dyDescent="0.25">
      <c r="A40" s="14"/>
      <c r="B40" s="14"/>
      <c r="C40" s="14"/>
      <c r="D40" s="14"/>
      <c r="E40" s="14"/>
      <c r="F40" s="14"/>
      <c r="G40" s="14"/>
      <c r="H40" s="14"/>
      <c r="I40" s="1"/>
      <c r="J40" s="14"/>
      <c r="K40" s="14"/>
      <c r="L40" s="14"/>
      <c r="M40" s="14"/>
      <c r="N40" s="14"/>
      <c r="O40" s="1"/>
      <c r="P40" s="1"/>
      <c r="Q40" s="1"/>
    </row>
    <row r="41" spans="1:17" ht="13.8" x14ac:dyDescent="0.25">
      <c r="A41" s="14"/>
      <c r="B41" s="14"/>
      <c r="C41" s="14"/>
      <c r="D41" s="14"/>
      <c r="E41" s="14"/>
      <c r="F41" s="14"/>
      <c r="G41" s="14"/>
      <c r="H41" s="14"/>
      <c r="I41" s="1"/>
      <c r="J41" s="14"/>
      <c r="K41" s="14"/>
      <c r="L41" s="14"/>
      <c r="M41" s="14"/>
      <c r="N41" s="14"/>
      <c r="O41" s="1"/>
      <c r="P41" s="1"/>
      <c r="Q41" s="1"/>
    </row>
    <row r="42" spans="1:17" ht="13.8" x14ac:dyDescent="0.25">
      <c r="A42" s="14"/>
      <c r="B42" s="14"/>
      <c r="C42" s="14"/>
      <c r="D42" s="14"/>
      <c r="E42" s="14"/>
      <c r="F42" s="14"/>
      <c r="G42" s="14"/>
      <c r="H42" s="14"/>
      <c r="I42" s="1"/>
      <c r="J42" s="14"/>
      <c r="K42" s="14"/>
      <c r="L42" s="14"/>
      <c r="M42" s="14"/>
      <c r="N42" s="14"/>
      <c r="O42" s="1"/>
      <c r="P42" s="1"/>
      <c r="Q42" s="1"/>
    </row>
    <row r="43" spans="1:17" ht="13.8" x14ac:dyDescent="0.25">
      <c r="A43" s="14"/>
      <c r="B43" s="14"/>
      <c r="C43" s="14"/>
      <c r="D43" s="14"/>
      <c r="E43" s="14"/>
      <c r="F43" s="14"/>
      <c r="G43" s="14"/>
      <c r="H43" s="14"/>
      <c r="I43" s="1"/>
      <c r="J43" s="14"/>
      <c r="K43" s="14"/>
      <c r="L43" s="14"/>
      <c r="M43" s="14"/>
      <c r="N43" s="14"/>
      <c r="O43" s="1"/>
      <c r="P43" s="1"/>
      <c r="Q43" s="1"/>
    </row>
    <row r="44" spans="1:17" ht="13.8" x14ac:dyDescent="0.25">
      <c r="A44" s="14"/>
      <c r="B44" s="14"/>
      <c r="C44" s="14"/>
      <c r="D44" s="14"/>
      <c r="E44" s="14"/>
      <c r="F44" s="14"/>
      <c r="G44" s="14"/>
      <c r="H44" s="14"/>
      <c r="I44" s="1"/>
      <c r="J44" s="14"/>
      <c r="K44" s="14"/>
      <c r="L44" s="14"/>
      <c r="M44" s="14"/>
      <c r="N44" s="14"/>
      <c r="O44" s="1"/>
      <c r="P44" s="1"/>
      <c r="Q44" s="1"/>
    </row>
    <row r="45" spans="1:17" ht="13.8" x14ac:dyDescent="0.25">
      <c r="A45" s="14"/>
      <c r="B45" s="14"/>
      <c r="C45" s="14"/>
      <c r="D45" s="14"/>
      <c r="E45" s="14"/>
      <c r="F45" s="14"/>
      <c r="G45" s="14"/>
      <c r="H45" s="14"/>
      <c r="I45" s="1"/>
      <c r="J45" s="14"/>
      <c r="K45" s="14"/>
      <c r="L45" s="14"/>
      <c r="M45" s="14"/>
      <c r="N45" s="14"/>
      <c r="O45" s="1"/>
      <c r="P45" s="1"/>
      <c r="Q45" s="1"/>
    </row>
    <row r="46" spans="1:17" ht="13.8" x14ac:dyDescent="0.25">
      <c r="A46" s="14"/>
      <c r="B46" s="14"/>
      <c r="C46" s="14"/>
      <c r="D46" s="14"/>
      <c r="E46" s="14"/>
      <c r="F46" s="14"/>
      <c r="G46" s="14"/>
      <c r="H46" s="14"/>
      <c r="I46" s="1"/>
      <c r="J46" s="14"/>
      <c r="K46" s="14"/>
      <c r="L46" s="14"/>
      <c r="M46" s="14"/>
      <c r="N46" s="14"/>
      <c r="O46" s="1"/>
      <c r="P46" s="1"/>
      <c r="Q46" s="1"/>
    </row>
    <row r="47" spans="1:17" ht="13.8" x14ac:dyDescent="0.25">
      <c r="A47" s="14"/>
      <c r="B47" s="14"/>
      <c r="C47" s="14"/>
      <c r="D47" s="14"/>
      <c r="E47" s="14"/>
      <c r="F47" s="14"/>
      <c r="G47" s="14"/>
      <c r="H47" s="14"/>
      <c r="I47" s="1"/>
      <c r="J47" s="14"/>
      <c r="K47" s="14"/>
      <c r="L47" s="14"/>
      <c r="M47" s="14"/>
      <c r="N47" s="14"/>
      <c r="O47" s="1"/>
      <c r="P47" s="1"/>
      <c r="Q47" s="1"/>
    </row>
    <row r="48" spans="1:17" ht="13.8" x14ac:dyDescent="0.25">
      <c r="A48" s="14"/>
      <c r="B48" s="14"/>
      <c r="C48" s="14"/>
      <c r="D48" s="14"/>
      <c r="E48" s="14"/>
      <c r="F48" s="14"/>
      <c r="G48" s="14"/>
      <c r="H48" s="14"/>
      <c r="I48" s="1"/>
      <c r="J48" s="14"/>
      <c r="K48" s="14"/>
      <c r="L48" s="14"/>
      <c r="M48" s="14"/>
      <c r="N48" s="14"/>
      <c r="O48" s="1"/>
      <c r="P48" s="1"/>
      <c r="Q48" s="1"/>
    </row>
    <row r="49" spans="1:17" ht="13.8" x14ac:dyDescent="0.25">
      <c r="A49" s="14"/>
      <c r="B49" s="14"/>
      <c r="C49" s="14"/>
      <c r="D49" s="14"/>
      <c r="E49" s="14"/>
      <c r="F49" s="14"/>
      <c r="G49" s="14"/>
      <c r="H49" s="14"/>
      <c r="I49" s="1"/>
      <c r="J49" s="14"/>
      <c r="K49" s="14"/>
      <c r="L49" s="14"/>
      <c r="M49" s="14"/>
      <c r="N49" s="14"/>
      <c r="O49" s="1"/>
      <c r="P49" s="1"/>
      <c r="Q49" s="1"/>
    </row>
    <row r="50" spans="1:17" ht="13.8" x14ac:dyDescent="0.25">
      <c r="A50" s="14"/>
      <c r="B50" s="14"/>
      <c r="C50" s="14"/>
      <c r="D50" s="14"/>
      <c r="E50" s="14"/>
      <c r="F50" s="14"/>
      <c r="G50" s="14"/>
      <c r="H50" s="14"/>
      <c r="I50" s="1"/>
      <c r="J50" s="14"/>
      <c r="K50" s="14"/>
      <c r="L50" s="14"/>
      <c r="M50" s="14"/>
      <c r="N50" s="14"/>
      <c r="O50" s="1"/>
      <c r="P50" s="1"/>
      <c r="Q50" s="1"/>
    </row>
    <row r="51" spans="1:17" ht="13.8" x14ac:dyDescent="0.25">
      <c r="A51" s="14"/>
      <c r="B51" s="14"/>
      <c r="C51" s="14"/>
      <c r="D51" s="14"/>
      <c r="E51" s="14"/>
      <c r="F51" s="14"/>
      <c r="G51" s="14"/>
      <c r="H51" s="14"/>
      <c r="I51" s="1"/>
      <c r="J51" s="14"/>
      <c r="K51" s="14"/>
      <c r="L51" s="14"/>
      <c r="M51" s="14"/>
      <c r="N51" s="14"/>
      <c r="O51" s="1"/>
      <c r="P51" s="1"/>
      <c r="Q51" s="1"/>
    </row>
    <row r="52" spans="1:17" ht="13.8" x14ac:dyDescent="0.25">
      <c r="A52" s="14"/>
      <c r="B52" s="14"/>
      <c r="C52" s="14"/>
      <c r="D52" s="14"/>
      <c r="E52" s="14"/>
      <c r="F52" s="14"/>
      <c r="G52" s="14"/>
      <c r="H52" s="14"/>
      <c r="I52" s="1"/>
      <c r="J52" s="14"/>
      <c r="K52" s="14"/>
      <c r="L52" s="14"/>
      <c r="M52" s="14"/>
      <c r="N52" s="14"/>
      <c r="O52" s="1"/>
      <c r="P52" s="1"/>
      <c r="Q52" s="1"/>
    </row>
    <row r="53" spans="1:17" ht="13.8" x14ac:dyDescent="0.25">
      <c r="A53" s="14"/>
      <c r="B53" s="14"/>
      <c r="C53" s="14"/>
      <c r="D53" s="14"/>
      <c r="E53" s="14"/>
      <c r="F53" s="14"/>
      <c r="G53" s="14"/>
      <c r="H53" s="14"/>
      <c r="I53" s="1"/>
      <c r="J53" s="14"/>
      <c r="K53" s="14"/>
      <c r="L53" s="14"/>
      <c r="M53" s="14"/>
      <c r="N53" s="14"/>
      <c r="O53" s="1"/>
      <c r="P53" s="1"/>
      <c r="Q53" s="1"/>
    </row>
    <row r="54" spans="1:17" ht="13.8" x14ac:dyDescent="0.25">
      <c r="A54" s="14"/>
      <c r="B54" s="14"/>
      <c r="C54" s="14"/>
      <c r="D54" s="14"/>
      <c r="E54" s="14"/>
      <c r="F54" s="14"/>
      <c r="G54" s="14"/>
      <c r="H54" s="14"/>
      <c r="I54" s="1"/>
      <c r="J54" s="14"/>
      <c r="K54" s="14"/>
      <c r="L54" s="14"/>
      <c r="M54" s="14"/>
      <c r="N54" s="14"/>
      <c r="O54" s="1"/>
      <c r="P54" s="1"/>
      <c r="Q54" s="1"/>
    </row>
    <row r="55" spans="1:17" ht="13.8" x14ac:dyDescent="0.25">
      <c r="A55" s="14"/>
      <c r="B55" s="14"/>
      <c r="C55" s="14"/>
      <c r="D55" s="14"/>
      <c r="E55" s="14"/>
      <c r="F55" s="14"/>
      <c r="G55" s="14"/>
      <c r="H55" s="14"/>
      <c r="I55" s="1"/>
      <c r="J55" s="14"/>
      <c r="K55" s="14"/>
      <c r="L55" s="14"/>
      <c r="M55" s="14"/>
      <c r="N55" s="14"/>
      <c r="O55" s="1"/>
      <c r="P55" s="1"/>
      <c r="Q55" s="1"/>
    </row>
    <row r="56" spans="1:17" ht="13.8" x14ac:dyDescent="0.25">
      <c r="A56" s="14"/>
      <c r="B56" s="14"/>
      <c r="C56" s="14"/>
      <c r="D56" s="14"/>
      <c r="E56" s="14"/>
      <c r="F56" s="14"/>
      <c r="G56" s="14"/>
      <c r="H56" s="14"/>
      <c r="I56" s="1"/>
      <c r="J56" s="14"/>
      <c r="K56" s="14"/>
      <c r="L56" s="14"/>
      <c r="M56" s="14"/>
      <c r="N56" s="14"/>
      <c r="O56" s="1"/>
      <c r="P56" s="1"/>
      <c r="Q56" s="1"/>
    </row>
    <row r="57" spans="1:17" ht="13.8" x14ac:dyDescent="0.25">
      <c r="A57" s="14"/>
      <c r="B57" s="14"/>
      <c r="C57" s="14"/>
      <c r="D57" s="14"/>
      <c r="E57" s="14"/>
      <c r="F57" s="14"/>
      <c r="G57" s="14"/>
      <c r="H57" s="14"/>
      <c r="I57" s="1"/>
      <c r="J57" s="14"/>
      <c r="K57" s="14"/>
      <c r="L57" s="14"/>
      <c r="M57" s="14"/>
      <c r="N57" s="14"/>
      <c r="O57" s="1"/>
      <c r="P57" s="1"/>
      <c r="Q57" s="1"/>
    </row>
    <row r="58" spans="1:17" ht="13.8" x14ac:dyDescent="0.25">
      <c r="A58" s="14"/>
      <c r="B58" s="14"/>
      <c r="C58" s="14"/>
      <c r="D58" s="14"/>
      <c r="E58" s="14"/>
      <c r="F58" s="14"/>
      <c r="G58" s="14"/>
      <c r="H58" s="14"/>
      <c r="I58" s="1"/>
      <c r="J58" s="14"/>
      <c r="K58" s="14"/>
      <c r="L58" s="14"/>
      <c r="M58" s="14"/>
      <c r="N58" s="14"/>
      <c r="O58" s="1"/>
      <c r="P58" s="1"/>
      <c r="Q58" s="1"/>
    </row>
    <row r="59" spans="1:17" ht="13.8" x14ac:dyDescent="0.25">
      <c r="A59" s="14"/>
      <c r="B59" s="14"/>
      <c r="C59" s="14"/>
      <c r="D59" s="14"/>
      <c r="E59" s="14"/>
      <c r="F59" s="14"/>
      <c r="G59" s="14"/>
      <c r="H59" s="14"/>
      <c r="I59" s="1"/>
      <c r="J59" s="14"/>
      <c r="K59" s="14"/>
      <c r="L59" s="14"/>
      <c r="M59" s="14"/>
      <c r="N59" s="14"/>
      <c r="O59" s="1"/>
      <c r="P59" s="1"/>
      <c r="Q59" s="1"/>
    </row>
    <row r="60" spans="1:17" ht="13.8" x14ac:dyDescent="0.25">
      <c r="A60" s="14"/>
      <c r="B60" s="14"/>
      <c r="C60" s="14"/>
      <c r="D60" s="14"/>
      <c r="E60" s="14"/>
      <c r="F60" s="14"/>
      <c r="G60" s="14"/>
      <c r="H60" s="14"/>
      <c r="I60" s="1"/>
      <c r="J60" s="14"/>
      <c r="K60" s="14"/>
      <c r="L60" s="14"/>
      <c r="M60" s="14"/>
      <c r="N60" s="14"/>
      <c r="O60" s="1"/>
      <c r="P60" s="1"/>
      <c r="Q60" s="1"/>
    </row>
    <row r="61" spans="1:17" ht="13.8" x14ac:dyDescent="0.25">
      <c r="A61" s="14"/>
      <c r="B61" s="14"/>
      <c r="C61" s="14"/>
      <c r="D61" s="14"/>
      <c r="E61" s="14"/>
      <c r="F61" s="14"/>
      <c r="G61" s="14"/>
      <c r="H61" s="14"/>
      <c r="I61" s="1"/>
      <c r="J61" s="14"/>
      <c r="K61" s="14"/>
      <c r="L61" s="14"/>
      <c r="M61" s="14"/>
      <c r="N61" s="14"/>
      <c r="O61" s="1"/>
      <c r="P61" s="1"/>
      <c r="Q61" s="1"/>
    </row>
    <row r="62" spans="1:17" ht="13.8" x14ac:dyDescent="0.25">
      <c r="A62" s="14"/>
      <c r="B62" s="14"/>
      <c r="C62" s="14"/>
      <c r="D62" s="14"/>
      <c r="E62" s="14"/>
      <c r="F62" s="14"/>
      <c r="G62" s="14"/>
      <c r="H62" s="14"/>
      <c r="I62" s="1"/>
      <c r="J62" s="14"/>
      <c r="K62" s="14"/>
      <c r="L62" s="14"/>
      <c r="M62" s="14"/>
      <c r="N62" s="14"/>
      <c r="O62" s="1"/>
      <c r="P62" s="1"/>
      <c r="Q62" s="1"/>
    </row>
    <row r="63" spans="1:17" ht="13.8" x14ac:dyDescent="0.25">
      <c r="A63" s="14"/>
      <c r="B63" s="14"/>
      <c r="C63" s="14"/>
      <c r="D63" s="14"/>
      <c r="E63" s="14"/>
      <c r="F63" s="14"/>
      <c r="G63" s="14"/>
      <c r="H63" s="14"/>
      <c r="I63" s="1"/>
      <c r="J63" s="14"/>
      <c r="K63" s="14"/>
      <c r="L63" s="14"/>
      <c r="M63" s="14"/>
      <c r="N63" s="14"/>
      <c r="O63" s="1"/>
      <c r="P63" s="1"/>
      <c r="Q63" s="1"/>
    </row>
    <row r="64" spans="1:17" ht="13.8" x14ac:dyDescent="0.25">
      <c r="A64" s="14"/>
      <c r="B64" s="14"/>
      <c r="C64" s="14"/>
      <c r="D64" s="14"/>
      <c r="E64" s="14"/>
      <c r="F64" s="14"/>
      <c r="G64" s="14"/>
      <c r="H64" s="14"/>
      <c r="I64" s="1"/>
      <c r="J64" s="14"/>
      <c r="K64" s="14"/>
      <c r="L64" s="14"/>
      <c r="M64" s="14"/>
      <c r="N64" s="14"/>
      <c r="O64" s="1"/>
      <c r="P64" s="1"/>
      <c r="Q64" s="1"/>
    </row>
    <row r="65" spans="1:17" ht="13.8" x14ac:dyDescent="0.25">
      <c r="A65" s="14"/>
      <c r="B65" s="14"/>
      <c r="C65" s="14"/>
      <c r="D65" s="14"/>
      <c r="E65" s="14"/>
      <c r="F65" s="14"/>
      <c r="G65" s="14"/>
      <c r="H65" s="14"/>
      <c r="I65" s="1"/>
      <c r="J65" s="14"/>
      <c r="K65" s="14"/>
      <c r="L65" s="14"/>
      <c r="M65" s="14"/>
      <c r="N65" s="14"/>
      <c r="O65" s="1"/>
      <c r="P65" s="1"/>
      <c r="Q65" s="1"/>
    </row>
    <row r="66" spans="1:17" ht="13.8" x14ac:dyDescent="0.25">
      <c r="A66" s="14"/>
      <c r="B66" s="14"/>
      <c r="C66" s="14"/>
      <c r="D66" s="14"/>
      <c r="E66" s="14"/>
      <c r="F66" s="14"/>
      <c r="G66" s="14"/>
      <c r="H66" s="14"/>
      <c r="I66" s="1"/>
      <c r="J66" s="14"/>
      <c r="K66" s="14"/>
      <c r="L66" s="14"/>
      <c r="M66" s="14"/>
      <c r="N66" s="14"/>
      <c r="O66" s="1"/>
      <c r="P66" s="1"/>
      <c r="Q66" s="1"/>
    </row>
    <row r="67" spans="1:17" ht="13.8" x14ac:dyDescent="0.25">
      <c r="A67" s="14"/>
      <c r="B67" s="14"/>
      <c r="C67" s="14"/>
      <c r="D67" s="14"/>
      <c r="E67" s="14"/>
      <c r="F67" s="14"/>
      <c r="G67" s="14"/>
      <c r="H67" s="14"/>
      <c r="I67" s="1"/>
      <c r="J67" s="14"/>
      <c r="K67" s="14"/>
      <c r="L67" s="14"/>
      <c r="M67" s="14"/>
      <c r="N67" s="14"/>
      <c r="O67" s="1"/>
      <c r="P67" s="1"/>
      <c r="Q67" s="1"/>
    </row>
    <row r="68" spans="1:17" ht="13.8" x14ac:dyDescent="0.25">
      <c r="A68" s="14"/>
      <c r="B68" s="14"/>
      <c r="C68" s="14"/>
      <c r="D68" s="14"/>
      <c r="E68" s="14"/>
      <c r="F68" s="14"/>
      <c r="G68" s="14"/>
      <c r="H68" s="14"/>
      <c r="I68" s="1"/>
      <c r="J68" s="14"/>
      <c r="K68" s="14"/>
      <c r="L68" s="14"/>
      <c r="M68" s="14"/>
      <c r="N68" s="14"/>
      <c r="O68" s="1"/>
      <c r="P68" s="1"/>
      <c r="Q68" s="1"/>
    </row>
    <row r="69" spans="1:17" ht="13.8" x14ac:dyDescent="0.25">
      <c r="A69" s="14"/>
      <c r="B69" s="14"/>
      <c r="C69" s="14"/>
      <c r="D69" s="14"/>
      <c r="E69" s="14"/>
      <c r="F69" s="14"/>
      <c r="G69" s="14"/>
      <c r="H69" s="14"/>
      <c r="I69" s="1"/>
      <c r="J69" s="14"/>
      <c r="K69" s="14"/>
      <c r="L69" s="14"/>
      <c r="M69" s="14"/>
      <c r="N69" s="14"/>
      <c r="O69" s="1"/>
      <c r="P69" s="1"/>
      <c r="Q69" s="1"/>
    </row>
    <row r="70" spans="1:17" ht="13.8" x14ac:dyDescent="0.25">
      <c r="A70" s="14"/>
      <c r="B70" s="14"/>
      <c r="C70" s="14"/>
      <c r="D70" s="14"/>
      <c r="E70" s="14"/>
      <c r="F70" s="14"/>
      <c r="G70" s="14"/>
      <c r="H70" s="14"/>
      <c r="I70" s="1"/>
      <c r="J70" s="14"/>
      <c r="K70" s="14"/>
      <c r="L70" s="14"/>
      <c r="M70" s="14"/>
      <c r="N70" s="14"/>
      <c r="O70" s="1"/>
      <c r="P70" s="1"/>
      <c r="Q70" s="1"/>
    </row>
    <row r="71" spans="1:17" ht="13.8" x14ac:dyDescent="0.25">
      <c r="A71" s="14"/>
      <c r="B71" s="14"/>
      <c r="C71" s="14"/>
      <c r="D71" s="14"/>
      <c r="E71" s="14"/>
      <c r="F71" s="14"/>
      <c r="G71" s="14"/>
      <c r="H71" s="14"/>
      <c r="I71" s="1"/>
      <c r="J71" s="14"/>
      <c r="K71" s="14"/>
      <c r="L71" s="14"/>
      <c r="M71" s="14"/>
      <c r="N71" s="14"/>
      <c r="O71" s="1"/>
      <c r="P71" s="1"/>
      <c r="Q71" s="1"/>
    </row>
    <row r="72" spans="1:17" ht="13.8" x14ac:dyDescent="0.25">
      <c r="A72" s="14"/>
      <c r="B72" s="14"/>
      <c r="C72" s="14"/>
      <c r="D72" s="14"/>
      <c r="E72" s="14"/>
      <c r="F72" s="14"/>
      <c r="G72" s="14"/>
      <c r="H72" s="14"/>
      <c r="I72" s="1"/>
      <c r="J72" s="14"/>
      <c r="K72" s="14"/>
      <c r="L72" s="14"/>
      <c r="M72" s="14"/>
      <c r="N72" s="14"/>
      <c r="O72" s="1"/>
      <c r="P72" s="1"/>
      <c r="Q72" s="1"/>
    </row>
    <row r="73" spans="1:17" ht="13.8" x14ac:dyDescent="0.25">
      <c r="A73" s="14"/>
      <c r="B73" s="14"/>
      <c r="C73" s="14"/>
      <c r="D73" s="14"/>
      <c r="E73" s="14"/>
      <c r="F73" s="14"/>
      <c r="G73" s="14"/>
      <c r="H73" s="14"/>
      <c r="I73" s="1"/>
      <c r="J73" s="14"/>
      <c r="K73" s="14"/>
      <c r="L73" s="14"/>
      <c r="M73" s="14"/>
      <c r="N73" s="14"/>
      <c r="O73" s="1"/>
      <c r="P73" s="1"/>
      <c r="Q73" s="1"/>
    </row>
    <row r="74" spans="1:17" ht="13.8" x14ac:dyDescent="0.25">
      <c r="A74" s="14"/>
      <c r="B74" s="14"/>
      <c r="C74" s="14"/>
      <c r="D74" s="14"/>
      <c r="E74" s="14"/>
      <c r="F74" s="14"/>
      <c r="G74" s="14"/>
      <c r="H74" s="14"/>
      <c r="I74" s="1"/>
      <c r="J74" s="14"/>
      <c r="K74" s="14"/>
      <c r="L74" s="14"/>
      <c r="M74" s="14"/>
      <c r="N74" s="14"/>
      <c r="O74" s="1"/>
      <c r="P74" s="1"/>
      <c r="Q74" s="1"/>
    </row>
    <row r="75" spans="1:17" ht="13.8" x14ac:dyDescent="0.25">
      <c r="A75" s="14"/>
      <c r="B75" s="14"/>
      <c r="C75" s="14"/>
      <c r="D75" s="14"/>
      <c r="E75" s="14"/>
      <c r="F75" s="14"/>
      <c r="G75" s="14"/>
      <c r="H75" s="14"/>
      <c r="I75" s="1"/>
      <c r="J75" s="14"/>
      <c r="K75" s="14"/>
      <c r="L75" s="14"/>
      <c r="M75" s="14"/>
      <c r="N75" s="14"/>
      <c r="O75" s="1"/>
      <c r="P75" s="1"/>
      <c r="Q75" s="1"/>
    </row>
    <row r="76" spans="1:17" ht="13.8" x14ac:dyDescent="0.25">
      <c r="A76" s="14"/>
      <c r="B76" s="14"/>
      <c r="C76" s="14"/>
      <c r="D76" s="14"/>
      <c r="E76" s="14"/>
      <c r="F76" s="14"/>
      <c r="G76" s="14"/>
      <c r="H76" s="14"/>
      <c r="I76" s="1"/>
      <c r="J76" s="14"/>
      <c r="K76" s="14"/>
      <c r="L76" s="14"/>
      <c r="M76" s="14"/>
      <c r="N76" s="14"/>
      <c r="O76" s="1"/>
      <c r="P76" s="1"/>
      <c r="Q76" s="1"/>
    </row>
    <row r="77" spans="1:17" ht="13.8" x14ac:dyDescent="0.25">
      <c r="A77" s="14"/>
      <c r="B77" s="14"/>
      <c r="C77" s="14"/>
      <c r="D77" s="14"/>
      <c r="E77" s="14"/>
      <c r="F77" s="14"/>
      <c r="G77" s="14"/>
      <c r="H77" s="14"/>
      <c r="I77" s="1"/>
      <c r="J77" s="14"/>
      <c r="K77" s="14"/>
      <c r="L77" s="14"/>
      <c r="M77" s="14"/>
      <c r="N77" s="14"/>
      <c r="O77" s="1"/>
      <c r="P77" s="1"/>
      <c r="Q77" s="1"/>
    </row>
    <row r="78" spans="1:17" ht="13.8" x14ac:dyDescent="0.25">
      <c r="A78" s="14"/>
      <c r="B78" s="14"/>
      <c r="C78" s="14"/>
      <c r="D78" s="14"/>
      <c r="E78" s="14"/>
      <c r="F78" s="14"/>
      <c r="G78" s="14"/>
      <c r="H78" s="14"/>
      <c r="I78" s="1"/>
      <c r="J78" s="14"/>
      <c r="K78" s="14"/>
      <c r="L78" s="14"/>
      <c r="M78" s="14"/>
      <c r="N78" s="14"/>
      <c r="O78" s="1"/>
      <c r="P78" s="1"/>
      <c r="Q78" s="1"/>
    </row>
    <row r="79" spans="1:17" ht="13.8" x14ac:dyDescent="0.25">
      <c r="A79" s="14"/>
      <c r="B79" s="14"/>
      <c r="C79" s="14"/>
      <c r="D79" s="14"/>
      <c r="E79" s="14"/>
      <c r="F79" s="14"/>
      <c r="G79" s="14"/>
      <c r="H79" s="14"/>
      <c r="I79" s="1"/>
      <c r="J79" s="14"/>
      <c r="K79" s="14"/>
      <c r="L79" s="14"/>
      <c r="M79" s="14"/>
      <c r="N79" s="14"/>
      <c r="O79" s="1"/>
      <c r="P79" s="1"/>
      <c r="Q79" s="1"/>
    </row>
    <row r="80" spans="1:17" ht="13.8" x14ac:dyDescent="0.25">
      <c r="A80" s="14"/>
      <c r="B80" s="14"/>
      <c r="C80" s="14"/>
      <c r="D80" s="14"/>
      <c r="E80" s="14"/>
      <c r="F80" s="14"/>
      <c r="G80" s="14"/>
      <c r="H80" s="14"/>
      <c r="I80" s="1"/>
      <c r="J80" s="14"/>
      <c r="K80" s="14"/>
      <c r="L80" s="14"/>
      <c r="M80" s="14"/>
      <c r="N80" s="14"/>
      <c r="O80" s="1"/>
      <c r="P80" s="1"/>
      <c r="Q80" s="1"/>
    </row>
    <row r="81" spans="1:17" ht="13.8" x14ac:dyDescent="0.25">
      <c r="A81" s="14"/>
      <c r="B81" s="14"/>
      <c r="C81" s="14"/>
      <c r="D81" s="14"/>
      <c r="E81" s="14"/>
      <c r="F81" s="14"/>
      <c r="G81" s="14"/>
      <c r="H81" s="14"/>
      <c r="I81" s="1"/>
      <c r="J81" s="14"/>
      <c r="K81" s="14"/>
      <c r="L81" s="14"/>
      <c r="M81" s="14"/>
      <c r="N81" s="14"/>
      <c r="O81" s="1"/>
      <c r="P81" s="1"/>
      <c r="Q81" s="1"/>
    </row>
    <row r="82" spans="1:17" ht="13.8" x14ac:dyDescent="0.25">
      <c r="A82" s="14"/>
      <c r="B82" s="14"/>
      <c r="C82" s="14"/>
      <c r="D82" s="14"/>
      <c r="E82" s="14"/>
      <c r="F82" s="14"/>
      <c r="G82" s="14"/>
      <c r="H82" s="14"/>
      <c r="I82" s="1"/>
      <c r="J82" s="14"/>
      <c r="K82" s="14"/>
      <c r="L82" s="14"/>
      <c r="M82" s="14"/>
      <c r="N82" s="14"/>
      <c r="O82" s="1"/>
      <c r="P82" s="1"/>
      <c r="Q82" s="1"/>
    </row>
    <row r="83" spans="1:17" ht="13.8" x14ac:dyDescent="0.25">
      <c r="A83" s="14"/>
      <c r="B83" s="14"/>
      <c r="C83" s="14"/>
      <c r="D83" s="14"/>
      <c r="E83" s="14"/>
      <c r="F83" s="14"/>
      <c r="G83" s="14"/>
      <c r="H83" s="14"/>
      <c r="I83" s="1"/>
      <c r="J83" s="14"/>
      <c r="K83" s="14"/>
      <c r="L83" s="14"/>
      <c r="M83" s="14"/>
      <c r="N83" s="14"/>
      <c r="O83" s="1"/>
      <c r="P83" s="1"/>
      <c r="Q83" s="1"/>
    </row>
    <row r="84" spans="1:17" ht="13.8" x14ac:dyDescent="0.25">
      <c r="A84" s="14"/>
      <c r="B84" s="14"/>
      <c r="C84" s="14"/>
      <c r="D84" s="14"/>
      <c r="E84" s="14"/>
      <c r="F84" s="14"/>
      <c r="G84" s="14"/>
      <c r="H84" s="14"/>
      <c r="I84" s="1"/>
      <c r="J84" s="14"/>
      <c r="K84" s="14"/>
      <c r="L84" s="14"/>
      <c r="M84" s="14"/>
      <c r="N84" s="14"/>
      <c r="O84" s="1"/>
      <c r="P84" s="1"/>
      <c r="Q84" s="1"/>
    </row>
    <row r="85" spans="1:17" ht="13.8" x14ac:dyDescent="0.25">
      <c r="A85" s="14"/>
      <c r="B85" s="14"/>
      <c r="C85" s="14"/>
      <c r="D85" s="14"/>
      <c r="E85" s="14"/>
      <c r="F85" s="14"/>
      <c r="G85" s="14"/>
      <c r="H85" s="14"/>
      <c r="I85" s="1"/>
      <c r="J85" s="14"/>
      <c r="K85" s="14"/>
      <c r="L85" s="14"/>
      <c r="M85" s="14"/>
      <c r="N85" s="14"/>
      <c r="O85" s="1"/>
      <c r="P85" s="1"/>
      <c r="Q85" s="1"/>
    </row>
    <row r="86" spans="1:17" ht="13.8" x14ac:dyDescent="0.25">
      <c r="A86" s="14"/>
      <c r="B86" s="14"/>
      <c r="C86" s="14"/>
      <c r="D86" s="14"/>
      <c r="E86" s="14"/>
      <c r="F86" s="14"/>
      <c r="G86" s="14"/>
      <c r="H86" s="14"/>
      <c r="I86" s="1"/>
      <c r="J86" s="14"/>
      <c r="K86" s="14"/>
      <c r="L86" s="14"/>
      <c r="M86" s="14"/>
      <c r="N86" s="14"/>
      <c r="O86" s="1"/>
      <c r="P86" s="1"/>
      <c r="Q86" s="1"/>
    </row>
    <row r="87" spans="1:17" ht="13.8" x14ac:dyDescent="0.25">
      <c r="A87" s="14"/>
      <c r="B87" s="14"/>
      <c r="C87" s="14"/>
      <c r="D87" s="14"/>
      <c r="E87" s="14"/>
      <c r="F87" s="14"/>
      <c r="G87" s="14"/>
      <c r="H87" s="14"/>
      <c r="I87" s="1"/>
      <c r="J87" s="14"/>
      <c r="K87" s="14"/>
      <c r="L87" s="14"/>
      <c r="M87" s="14"/>
      <c r="N87" s="14"/>
      <c r="O87" s="1"/>
      <c r="P87" s="1"/>
      <c r="Q87" s="1"/>
    </row>
    <row r="88" spans="1:17" ht="13.8" x14ac:dyDescent="0.25">
      <c r="A88" s="14"/>
      <c r="B88" s="14"/>
      <c r="C88" s="14"/>
      <c r="D88" s="14"/>
      <c r="E88" s="14"/>
      <c r="F88" s="14"/>
      <c r="G88" s="14"/>
      <c r="H88" s="14"/>
      <c r="I88" s="1"/>
      <c r="J88" s="14"/>
      <c r="K88" s="14"/>
      <c r="L88" s="14"/>
      <c r="M88" s="14"/>
      <c r="N88" s="14"/>
      <c r="O88" s="1"/>
      <c r="P88" s="1"/>
      <c r="Q88" s="1"/>
    </row>
    <row r="89" spans="1:17" ht="13.8" x14ac:dyDescent="0.25">
      <c r="A89" s="14"/>
      <c r="B89" s="14"/>
      <c r="C89" s="14"/>
      <c r="D89" s="14"/>
      <c r="E89" s="14"/>
      <c r="F89" s="14"/>
      <c r="G89" s="14"/>
      <c r="H89" s="14"/>
      <c r="I89" s="1"/>
      <c r="J89" s="14"/>
      <c r="K89" s="14"/>
      <c r="L89" s="14"/>
      <c r="M89" s="14"/>
      <c r="N89" s="14"/>
      <c r="O89" s="1"/>
      <c r="P89" s="1"/>
      <c r="Q89" s="1"/>
    </row>
    <row r="90" spans="1:17" ht="13.8" x14ac:dyDescent="0.25">
      <c r="A90" s="14"/>
      <c r="B90" s="14"/>
      <c r="C90" s="14"/>
      <c r="D90" s="14"/>
      <c r="E90" s="14"/>
      <c r="F90" s="14"/>
      <c r="G90" s="14"/>
      <c r="H90" s="14"/>
      <c r="I90" s="1"/>
      <c r="J90" s="14"/>
      <c r="K90" s="14"/>
      <c r="L90" s="14"/>
      <c r="M90" s="14"/>
      <c r="N90" s="14"/>
      <c r="O90" s="1"/>
      <c r="P90" s="1"/>
      <c r="Q90" s="1"/>
    </row>
    <row r="91" spans="1:17" ht="13.8" x14ac:dyDescent="0.25">
      <c r="A91" s="14"/>
      <c r="B91" s="14"/>
      <c r="C91" s="14"/>
      <c r="D91" s="14"/>
      <c r="E91" s="14"/>
      <c r="F91" s="14"/>
      <c r="G91" s="14"/>
      <c r="H91" s="14"/>
      <c r="I91" s="1"/>
      <c r="J91" s="14"/>
      <c r="K91" s="14"/>
      <c r="L91" s="14"/>
      <c r="M91" s="14"/>
      <c r="N91" s="14"/>
      <c r="O91" s="1"/>
      <c r="P91" s="1"/>
      <c r="Q91" s="1"/>
    </row>
    <row r="92" spans="1:17" ht="13.8" x14ac:dyDescent="0.25">
      <c r="A92" s="14"/>
      <c r="B92" s="14"/>
      <c r="C92" s="14"/>
      <c r="D92" s="14"/>
      <c r="E92" s="14"/>
      <c r="F92" s="14"/>
      <c r="G92" s="14"/>
      <c r="H92" s="14"/>
      <c r="I92" s="1"/>
      <c r="J92" s="14"/>
      <c r="K92" s="14"/>
      <c r="L92" s="14"/>
      <c r="M92" s="14"/>
      <c r="N92" s="14"/>
      <c r="O92" s="1"/>
      <c r="P92" s="1"/>
      <c r="Q92" s="1"/>
    </row>
    <row r="93" spans="1:17" ht="13.8" x14ac:dyDescent="0.25">
      <c r="A93" s="14"/>
      <c r="B93" s="14"/>
      <c r="C93" s="14"/>
      <c r="D93" s="14"/>
      <c r="E93" s="14"/>
      <c r="F93" s="14"/>
      <c r="G93" s="14"/>
      <c r="H93" s="14"/>
      <c r="I93" s="1"/>
      <c r="J93" s="14"/>
      <c r="K93" s="14"/>
      <c r="L93" s="14"/>
      <c r="M93" s="14"/>
      <c r="N93" s="14"/>
      <c r="O93" s="1"/>
      <c r="P93" s="1"/>
      <c r="Q93" s="1"/>
    </row>
    <row r="94" spans="1:17" ht="13.8" x14ac:dyDescent="0.3">
      <c r="N94" s="15"/>
    </row>
    <row r="95" spans="1:17" ht="13.8" x14ac:dyDescent="0.3">
      <c r="N95" s="15"/>
    </row>
    <row r="96" spans="1:17" ht="13.8" x14ac:dyDescent="0.3">
      <c r="N96" s="15"/>
    </row>
    <row r="97" spans="14:14" ht="13.8" x14ac:dyDescent="0.3">
      <c r="N97" s="15"/>
    </row>
    <row r="98" spans="14:14" ht="13.8" x14ac:dyDescent="0.3">
      <c r="N98" s="15"/>
    </row>
    <row r="99" spans="14:14" ht="13.8" x14ac:dyDescent="0.3">
      <c r="N99" s="15"/>
    </row>
    <row r="100" spans="14:14" ht="13.8" x14ac:dyDescent="0.3">
      <c r="N100" s="15"/>
    </row>
    <row r="101" spans="14:14" ht="13.8" x14ac:dyDescent="0.3">
      <c r="N101" s="15"/>
    </row>
    <row r="102" spans="14:14" ht="13.8" x14ac:dyDescent="0.3">
      <c r="N102" s="15"/>
    </row>
    <row r="103" spans="14:14" ht="13.8" x14ac:dyDescent="0.3">
      <c r="N103" s="15"/>
    </row>
    <row r="104" spans="14:14" ht="13.8" x14ac:dyDescent="0.3">
      <c r="N104" s="15"/>
    </row>
    <row r="105" spans="14:14" ht="13.8" x14ac:dyDescent="0.3">
      <c r="N105" s="15"/>
    </row>
    <row r="106" spans="14:14" ht="13.8" x14ac:dyDescent="0.3">
      <c r="N106" s="15"/>
    </row>
    <row r="107" spans="14:14" ht="13.8" x14ac:dyDescent="0.3">
      <c r="N107" s="15"/>
    </row>
    <row r="108" spans="14:14" ht="13.8" x14ac:dyDescent="0.3">
      <c r="N108" s="15"/>
    </row>
    <row r="109" spans="14:14" ht="13.8" x14ac:dyDescent="0.3">
      <c r="N109" s="15"/>
    </row>
    <row r="110" spans="14:14" ht="13.8" x14ac:dyDescent="0.3">
      <c r="N110" s="15"/>
    </row>
    <row r="111" spans="14:14" ht="13.8" x14ac:dyDescent="0.3">
      <c r="N111" s="15"/>
    </row>
    <row r="112" spans="14:14" ht="13.8" x14ac:dyDescent="0.3">
      <c r="N112" s="15"/>
    </row>
    <row r="113" spans="14:14" ht="13.8" x14ac:dyDescent="0.3">
      <c r="N113" s="15"/>
    </row>
    <row r="114" spans="14:14" ht="13.8" x14ac:dyDescent="0.3">
      <c r="N114" s="15"/>
    </row>
    <row r="115" spans="14:14" ht="13.8" x14ac:dyDescent="0.3">
      <c r="N115" s="15"/>
    </row>
    <row r="116" spans="14:14" ht="13.8" x14ac:dyDescent="0.3">
      <c r="N116" s="15"/>
    </row>
    <row r="117" spans="14:14" ht="13.8" x14ac:dyDescent="0.3">
      <c r="N117" s="15"/>
    </row>
    <row r="118" spans="14:14" ht="13.8" x14ac:dyDescent="0.3">
      <c r="N118" s="15"/>
    </row>
    <row r="119" spans="14:14" ht="13.8" x14ac:dyDescent="0.3">
      <c r="N119" s="15"/>
    </row>
    <row r="120" spans="14:14" ht="13.8" x14ac:dyDescent="0.3">
      <c r="N120" s="15"/>
    </row>
    <row r="121" spans="14:14" ht="13.8" x14ac:dyDescent="0.3">
      <c r="N121" s="15"/>
    </row>
    <row r="122" spans="14:14" ht="13.8" x14ac:dyDescent="0.3">
      <c r="N122" s="15"/>
    </row>
    <row r="123" spans="14:14" ht="13.8" x14ac:dyDescent="0.3">
      <c r="N123" s="15"/>
    </row>
    <row r="124" spans="14:14" ht="13.8" x14ac:dyDescent="0.3">
      <c r="N124" s="15"/>
    </row>
    <row r="125" spans="14:14" ht="13.8" x14ac:dyDescent="0.3">
      <c r="N125" s="15"/>
    </row>
    <row r="126" spans="14:14" ht="13.8" x14ac:dyDescent="0.3">
      <c r="N126" s="15"/>
    </row>
    <row r="127" spans="14:14" ht="13.8" x14ac:dyDescent="0.3">
      <c r="N127" s="15"/>
    </row>
    <row r="128" spans="14:14" ht="13.8" x14ac:dyDescent="0.3">
      <c r="N128" s="15"/>
    </row>
    <row r="129" spans="14:14" ht="13.8" x14ac:dyDescent="0.3">
      <c r="N129" s="15"/>
    </row>
    <row r="130" spans="14:14" ht="13.8" x14ac:dyDescent="0.3">
      <c r="N130" s="15"/>
    </row>
    <row r="131" spans="14:14" ht="13.8" x14ac:dyDescent="0.3">
      <c r="N131" s="15"/>
    </row>
    <row r="132" spans="14:14" ht="13.8" x14ac:dyDescent="0.3">
      <c r="N132" s="15"/>
    </row>
    <row r="133" spans="14:14" ht="13.8" x14ac:dyDescent="0.3">
      <c r="N133" s="15"/>
    </row>
    <row r="134" spans="14:14" ht="13.8" x14ac:dyDescent="0.3">
      <c r="N134" s="15"/>
    </row>
    <row r="135" spans="14:14" ht="13.8" x14ac:dyDescent="0.3">
      <c r="N135" s="15"/>
    </row>
    <row r="136" spans="14:14" ht="13.8" x14ac:dyDescent="0.3">
      <c r="N136" s="15"/>
    </row>
    <row r="137" spans="14:14" ht="13.8" x14ac:dyDescent="0.3">
      <c r="N137" s="15"/>
    </row>
    <row r="138" spans="14:14" ht="13.8" x14ac:dyDescent="0.3">
      <c r="N138" s="15"/>
    </row>
    <row r="139" spans="14:14" ht="13.8" x14ac:dyDescent="0.3">
      <c r="N139" s="15"/>
    </row>
    <row r="140" spans="14:14" ht="13.8" x14ac:dyDescent="0.3">
      <c r="N140" s="15"/>
    </row>
    <row r="141" spans="14:14" ht="13.8" x14ac:dyDescent="0.3">
      <c r="N141" s="15"/>
    </row>
    <row r="142" spans="14:14" ht="13.8" x14ac:dyDescent="0.3">
      <c r="N142" s="15"/>
    </row>
    <row r="143" spans="14:14" ht="13.8" x14ac:dyDescent="0.3">
      <c r="N143" s="15"/>
    </row>
    <row r="144" spans="14:14" ht="13.8" x14ac:dyDescent="0.3">
      <c r="N144" s="15"/>
    </row>
    <row r="145" spans="14:14" ht="13.8" x14ac:dyDescent="0.3">
      <c r="N145" s="15"/>
    </row>
    <row r="146" spans="14:14" ht="13.8" x14ac:dyDescent="0.3">
      <c r="N146" s="15"/>
    </row>
    <row r="147" spans="14:14" ht="13.8" x14ac:dyDescent="0.3">
      <c r="N147" s="15"/>
    </row>
    <row r="148" spans="14:14" ht="13.8" x14ac:dyDescent="0.3">
      <c r="N148" s="15"/>
    </row>
    <row r="149" spans="14:14" ht="13.8" x14ac:dyDescent="0.3">
      <c r="N149" s="15"/>
    </row>
    <row r="150" spans="14:14" ht="13.8" x14ac:dyDescent="0.3">
      <c r="N150" s="15"/>
    </row>
    <row r="151" spans="14:14" ht="13.8" x14ac:dyDescent="0.3">
      <c r="N151" s="15"/>
    </row>
    <row r="152" spans="14:14" ht="13.8" x14ac:dyDescent="0.3">
      <c r="N152" s="15"/>
    </row>
    <row r="153" spans="14:14" ht="13.8" x14ac:dyDescent="0.3">
      <c r="N153" s="15"/>
    </row>
    <row r="154" spans="14:14" ht="13.8" x14ac:dyDescent="0.3">
      <c r="N154" s="15"/>
    </row>
    <row r="155" spans="14:14" ht="13.8" x14ac:dyDescent="0.3">
      <c r="N155" s="15"/>
    </row>
    <row r="156" spans="14:14" ht="13.8" x14ac:dyDescent="0.3">
      <c r="N156" s="15"/>
    </row>
    <row r="157" spans="14:14" ht="13.8" x14ac:dyDescent="0.3">
      <c r="N157" s="15"/>
    </row>
    <row r="158" spans="14:14" ht="13.8" x14ac:dyDescent="0.3">
      <c r="N158" s="15"/>
    </row>
    <row r="159" spans="14:14" ht="13.8" x14ac:dyDescent="0.3">
      <c r="N159" s="15"/>
    </row>
    <row r="160" spans="14:14" ht="13.8" x14ac:dyDescent="0.3">
      <c r="N160" s="15"/>
    </row>
    <row r="161" spans="14:14" ht="13.8" x14ac:dyDescent="0.3">
      <c r="N161" s="15"/>
    </row>
    <row r="162" spans="14:14" ht="13.8" x14ac:dyDescent="0.3">
      <c r="N162" s="15"/>
    </row>
    <row r="163" spans="14:14" ht="13.8" x14ac:dyDescent="0.3">
      <c r="N163" s="15"/>
    </row>
    <row r="164" spans="14:14" ht="13.8" x14ac:dyDescent="0.3">
      <c r="N164" s="15"/>
    </row>
    <row r="165" spans="14:14" ht="13.8" x14ac:dyDescent="0.3">
      <c r="N165" s="15"/>
    </row>
    <row r="166" spans="14:14" ht="13.8" x14ac:dyDescent="0.3">
      <c r="N166" s="15"/>
    </row>
    <row r="167" spans="14:14" ht="13.8" x14ac:dyDescent="0.3">
      <c r="N167" s="15"/>
    </row>
    <row r="168" spans="14:14" ht="13.8" x14ac:dyDescent="0.3">
      <c r="N168" s="15"/>
    </row>
    <row r="169" spans="14:14" ht="13.8" x14ac:dyDescent="0.3">
      <c r="N169" s="15"/>
    </row>
    <row r="170" spans="14:14" ht="13.8" x14ac:dyDescent="0.3">
      <c r="N170" s="15"/>
    </row>
    <row r="171" spans="14:14" ht="13.8" x14ac:dyDescent="0.3">
      <c r="N171" s="15"/>
    </row>
    <row r="172" spans="14:14" ht="13.8" x14ac:dyDescent="0.3">
      <c r="N172" s="15"/>
    </row>
    <row r="173" spans="14:14" ht="13.8" x14ac:dyDescent="0.3">
      <c r="N173" s="15"/>
    </row>
    <row r="174" spans="14:14" ht="13.8" x14ac:dyDescent="0.3">
      <c r="N174" s="15"/>
    </row>
    <row r="175" spans="14:14" ht="13.8" x14ac:dyDescent="0.3">
      <c r="N175" s="15"/>
    </row>
    <row r="176" spans="14:14" ht="13.8" x14ac:dyDescent="0.3">
      <c r="N176" s="15"/>
    </row>
    <row r="177" spans="14:14" ht="13.8" x14ac:dyDescent="0.3">
      <c r="N177" s="15"/>
    </row>
    <row r="178" spans="14:14" ht="13.8" x14ac:dyDescent="0.3">
      <c r="N178" s="15"/>
    </row>
    <row r="179" spans="14:14" ht="13.8" x14ac:dyDescent="0.3">
      <c r="N179" s="15"/>
    </row>
    <row r="180" spans="14:14" ht="13.8" x14ac:dyDescent="0.3">
      <c r="N180" s="15"/>
    </row>
    <row r="181" spans="14:14" ht="13.8" x14ac:dyDescent="0.3">
      <c r="N181" s="15"/>
    </row>
    <row r="182" spans="14:14" ht="13.8" x14ac:dyDescent="0.3">
      <c r="N182" s="15"/>
    </row>
    <row r="183" spans="14:14" ht="13.8" x14ac:dyDescent="0.3">
      <c r="N183" s="15"/>
    </row>
    <row r="184" spans="14:14" ht="13.8" x14ac:dyDescent="0.3">
      <c r="N184" s="15"/>
    </row>
    <row r="185" spans="14:14" ht="13.8" x14ac:dyDescent="0.3">
      <c r="N185" s="15"/>
    </row>
    <row r="186" spans="14:14" ht="13.8" x14ac:dyDescent="0.3">
      <c r="N186" s="15"/>
    </row>
    <row r="187" spans="14:14" ht="13.8" x14ac:dyDescent="0.3">
      <c r="N187" s="15"/>
    </row>
    <row r="188" spans="14:14" ht="13.8" x14ac:dyDescent="0.3">
      <c r="N188" s="15"/>
    </row>
    <row r="189" spans="14:14" ht="13.8" x14ac:dyDescent="0.3">
      <c r="N189" s="15"/>
    </row>
    <row r="190" spans="14:14" ht="13.8" x14ac:dyDescent="0.3">
      <c r="N190" s="15"/>
    </row>
    <row r="191" spans="14:14" ht="13.8" x14ac:dyDescent="0.3">
      <c r="N191" s="15"/>
    </row>
    <row r="192" spans="14:14" ht="13.8" x14ac:dyDescent="0.3">
      <c r="N192" s="15"/>
    </row>
    <row r="193" spans="14:14" ht="13.8" x14ac:dyDescent="0.3">
      <c r="N193" s="15"/>
    </row>
    <row r="194" spans="14:14" ht="13.8" x14ac:dyDescent="0.3">
      <c r="N194" s="15"/>
    </row>
    <row r="195" spans="14:14" ht="13.8" x14ac:dyDescent="0.3">
      <c r="N195" s="15"/>
    </row>
    <row r="196" spans="14:14" ht="13.8" x14ac:dyDescent="0.3">
      <c r="N196" s="15"/>
    </row>
    <row r="197" spans="14:14" ht="13.8" x14ac:dyDescent="0.3">
      <c r="N197" s="15"/>
    </row>
    <row r="198" spans="14:14" ht="13.8" x14ac:dyDescent="0.3">
      <c r="N198" s="15"/>
    </row>
    <row r="199" spans="14:14" ht="13.8" x14ac:dyDescent="0.3">
      <c r="N199" s="15"/>
    </row>
    <row r="200" spans="14:14" ht="13.8" x14ac:dyDescent="0.3">
      <c r="N200" s="15"/>
    </row>
    <row r="201" spans="14:14" ht="13.8" x14ac:dyDescent="0.3">
      <c r="N201" s="15"/>
    </row>
    <row r="202" spans="14:14" ht="13.8" x14ac:dyDescent="0.3">
      <c r="N202" s="15"/>
    </row>
    <row r="203" spans="14:14" ht="13.8" x14ac:dyDescent="0.3">
      <c r="N203" s="15"/>
    </row>
    <row r="204" spans="14:14" ht="13.8" x14ac:dyDescent="0.3">
      <c r="N204" s="15"/>
    </row>
    <row r="205" spans="14:14" ht="13.8" x14ac:dyDescent="0.3">
      <c r="N205" s="15"/>
    </row>
    <row r="206" spans="14:14" ht="13.8" x14ac:dyDescent="0.3">
      <c r="N206" s="15"/>
    </row>
    <row r="207" spans="14:14" ht="13.8" x14ac:dyDescent="0.3">
      <c r="N207" s="15"/>
    </row>
    <row r="208" spans="14:14" ht="13.8" x14ac:dyDescent="0.3">
      <c r="N208" s="15"/>
    </row>
    <row r="209" spans="14:14" ht="13.8" x14ac:dyDescent="0.3">
      <c r="N209" s="15"/>
    </row>
    <row r="210" spans="14:14" ht="13.8" x14ac:dyDescent="0.3">
      <c r="N210" s="15"/>
    </row>
    <row r="211" spans="14:14" ht="13.8" x14ac:dyDescent="0.3">
      <c r="N211" s="15"/>
    </row>
    <row r="212" spans="14:14" ht="13.8" x14ac:dyDescent="0.3">
      <c r="N212" s="15"/>
    </row>
    <row r="213" spans="14:14" ht="13.8" x14ac:dyDescent="0.3">
      <c r="N213" s="15"/>
    </row>
    <row r="214" spans="14:14" ht="13.8" x14ac:dyDescent="0.3">
      <c r="N214" s="15"/>
    </row>
    <row r="215" spans="14:14" ht="13.8" x14ac:dyDescent="0.3">
      <c r="N215" s="15"/>
    </row>
    <row r="216" spans="14:14" ht="13.8" x14ac:dyDescent="0.3">
      <c r="N216" s="15"/>
    </row>
    <row r="217" spans="14:14" ht="13.8" x14ac:dyDescent="0.3">
      <c r="N217" s="15"/>
    </row>
    <row r="218" spans="14:14" ht="13.8" x14ac:dyDescent="0.3">
      <c r="N218" s="15"/>
    </row>
    <row r="219" spans="14:14" ht="13.8" x14ac:dyDescent="0.3">
      <c r="N219" s="15"/>
    </row>
    <row r="220" spans="14:14" ht="13.8" x14ac:dyDescent="0.3">
      <c r="N220" s="15"/>
    </row>
    <row r="221" spans="14:14" ht="13.8" x14ac:dyDescent="0.3">
      <c r="N221" s="15"/>
    </row>
    <row r="222" spans="14:14" ht="13.8" x14ac:dyDescent="0.3">
      <c r="N222" s="15"/>
    </row>
    <row r="223" spans="14:14" ht="13.8" x14ac:dyDescent="0.3">
      <c r="N223" s="15"/>
    </row>
    <row r="224" spans="14:14" ht="13.8" x14ac:dyDescent="0.3">
      <c r="N224" s="15"/>
    </row>
    <row r="225" spans="14:14" ht="13.8" x14ac:dyDescent="0.3">
      <c r="N225" s="15"/>
    </row>
    <row r="226" spans="14:14" ht="13.8" x14ac:dyDescent="0.3">
      <c r="N226" s="15"/>
    </row>
    <row r="227" spans="14:14" ht="13.8" x14ac:dyDescent="0.3">
      <c r="N227" s="15"/>
    </row>
    <row r="228" spans="14:14" ht="13.8" x14ac:dyDescent="0.3">
      <c r="N228" s="15"/>
    </row>
    <row r="229" spans="14:14" ht="13.8" x14ac:dyDescent="0.3">
      <c r="N229" s="15"/>
    </row>
    <row r="230" spans="14:14" ht="13.8" x14ac:dyDescent="0.3">
      <c r="N230" s="15"/>
    </row>
    <row r="231" spans="14:14" ht="13.8" x14ac:dyDescent="0.3">
      <c r="N231" s="15"/>
    </row>
    <row r="232" spans="14:14" ht="13.8" x14ac:dyDescent="0.3">
      <c r="N232" s="15"/>
    </row>
    <row r="233" spans="14:14" ht="13.8" x14ac:dyDescent="0.3">
      <c r="N233" s="15"/>
    </row>
    <row r="234" spans="14:14" ht="13.8" x14ac:dyDescent="0.3">
      <c r="N234" s="15"/>
    </row>
    <row r="235" spans="14:14" ht="13.8" x14ac:dyDescent="0.3">
      <c r="N235" s="15"/>
    </row>
    <row r="236" spans="14:14" ht="13.8" x14ac:dyDescent="0.3">
      <c r="N236" s="15"/>
    </row>
    <row r="237" spans="14:14" ht="13.8" x14ac:dyDescent="0.3">
      <c r="N237" s="15"/>
    </row>
    <row r="238" spans="14:14" ht="13.8" x14ac:dyDescent="0.3">
      <c r="N238" s="15"/>
    </row>
    <row r="239" spans="14:14" ht="13.8" x14ac:dyDescent="0.3">
      <c r="N239" s="15"/>
    </row>
    <row r="240" spans="14:14" ht="13.8" x14ac:dyDescent="0.3">
      <c r="N240" s="15"/>
    </row>
    <row r="241" spans="14:14" ht="13.8" x14ac:dyDescent="0.3">
      <c r="N241" s="15"/>
    </row>
    <row r="242" spans="14:14" ht="13.8" x14ac:dyDescent="0.3">
      <c r="N242" s="15"/>
    </row>
    <row r="243" spans="14:14" ht="13.8" x14ac:dyDescent="0.3">
      <c r="N243" s="15"/>
    </row>
    <row r="244" spans="14:14" ht="13.8" x14ac:dyDescent="0.3">
      <c r="N244" s="15"/>
    </row>
    <row r="245" spans="14:14" ht="13.8" x14ac:dyDescent="0.3">
      <c r="N245" s="15"/>
    </row>
    <row r="246" spans="14:14" ht="13.8" x14ac:dyDescent="0.3">
      <c r="N246" s="15"/>
    </row>
    <row r="247" spans="14:14" ht="13.8" x14ac:dyDescent="0.3">
      <c r="N247" s="15"/>
    </row>
    <row r="248" spans="14:14" ht="13.8" x14ac:dyDescent="0.3">
      <c r="N248" s="15"/>
    </row>
    <row r="249" spans="14:14" ht="13.8" x14ac:dyDescent="0.3">
      <c r="N249" s="15"/>
    </row>
    <row r="250" spans="14:14" ht="13.8" x14ac:dyDescent="0.3">
      <c r="N250" s="15"/>
    </row>
    <row r="251" spans="14:14" ht="13.8" x14ac:dyDescent="0.3">
      <c r="N251" s="15"/>
    </row>
    <row r="252" spans="14:14" ht="13.8" x14ac:dyDescent="0.3">
      <c r="N252" s="15"/>
    </row>
    <row r="253" spans="14:14" ht="13.8" x14ac:dyDescent="0.3">
      <c r="N253" s="15"/>
    </row>
    <row r="254" spans="14:14" ht="13.8" x14ac:dyDescent="0.3">
      <c r="N254" s="15"/>
    </row>
    <row r="255" spans="14:14" ht="13.8" x14ac:dyDescent="0.3">
      <c r="N255" s="15"/>
    </row>
    <row r="256" spans="14:14" ht="13.8" x14ac:dyDescent="0.3">
      <c r="N256" s="15"/>
    </row>
    <row r="257" spans="14:14" ht="13.8" x14ac:dyDescent="0.3">
      <c r="N257" s="15"/>
    </row>
    <row r="258" spans="14:14" ht="13.8" x14ac:dyDescent="0.3">
      <c r="N258" s="15"/>
    </row>
    <row r="259" spans="14:14" ht="13.8" x14ac:dyDescent="0.3">
      <c r="N259" s="15"/>
    </row>
    <row r="260" spans="14:14" ht="13.8" x14ac:dyDescent="0.3">
      <c r="N260" s="15"/>
    </row>
    <row r="261" spans="14:14" ht="13.8" x14ac:dyDescent="0.3">
      <c r="N261" s="15"/>
    </row>
    <row r="262" spans="14:14" ht="13.8" x14ac:dyDescent="0.3">
      <c r="N262" s="15"/>
    </row>
    <row r="263" spans="14:14" ht="13.8" x14ac:dyDescent="0.3">
      <c r="N263" s="15"/>
    </row>
    <row r="264" spans="14:14" ht="13.8" x14ac:dyDescent="0.3">
      <c r="N264" s="15"/>
    </row>
    <row r="265" spans="14:14" ht="13.8" x14ac:dyDescent="0.3">
      <c r="N265" s="15"/>
    </row>
    <row r="266" spans="14:14" ht="13.8" x14ac:dyDescent="0.3">
      <c r="N266" s="15"/>
    </row>
    <row r="267" spans="14:14" ht="13.8" x14ac:dyDescent="0.3">
      <c r="N267" s="15"/>
    </row>
    <row r="268" spans="14:14" ht="13.8" x14ac:dyDescent="0.3">
      <c r="N268" s="15"/>
    </row>
    <row r="269" spans="14:14" ht="13.8" x14ac:dyDescent="0.3">
      <c r="N269" s="15"/>
    </row>
    <row r="270" spans="14:14" ht="13.8" x14ac:dyDescent="0.3">
      <c r="N270" s="15"/>
    </row>
    <row r="271" spans="14:14" ht="13.8" x14ac:dyDescent="0.3">
      <c r="N271" s="15"/>
    </row>
    <row r="272" spans="14:14" ht="13.8" x14ac:dyDescent="0.3">
      <c r="N272" s="15"/>
    </row>
    <row r="273" spans="14:14" ht="13.8" x14ac:dyDescent="0.3">
      <c r="N273" s="15"/>
    </row>
    <row r="274" spans="14:14" ht="13.8" x14ac:dyDescent="0.3">
      <c r="N274" s="15"/>
    </row>
    <row r="275" spans="14:14" ht="13.8" x14ac:dyDescent="0.3">
      <c r="N275" s="15"/>
    </row>
    <row r="276" spans="14:14" ht="13.8" x14ac:dyDescent="0.3">
      <c r="N276" s="15"/>
    </row>
    <row r="277" spans="14:14" ht="13.8" x14ac:dyDescent="0.3">
      <c r="N277" s="15"/>
    </row>
    <row r="278" spans="14:14" ht="13.8" x14ac:dyDescent="0.3">
      <c r="N278" s="15"/>
    </row>
    <row r="279" spans="14:14" ht="13.8" x14ac:dyDescent="0.3">
      <c r="N279" s="15"/>
    </row>
    <row r="280" spans="14:14" ht="13.8" x14ac:dyDescent="0.3">
      <c r="N280" s="15"/>
    </row>
    <row r="281" spans="14:14" ht="13.8" x14ac:dyDescent="0.3">
      <c r="N281" s="15"/>
    </row>
    <row r="282" spans="14:14" ht="13.8" x14ac:dyDescent="0.3">
      <c r="N282" s="15"/>
    </row>
    <row r="283" spans="14:14" ht="13.8" x14ac:dyDescent="0.3">
      <c r="N283" s="15"/>
    </row>
    <row r="284" spans="14:14" ht="13.8" x14ac:dyDescent="0.3">
      <c r="N284" s="15"/>
    </row>
    <row r="285" spans="14:14" ht="13.8" x14ac:dyDescent="0.3">
      <c r="N285" s="15"/>
    </row>
    <row r="286" spans="14:14" ht="13.8" x14ac:dyDescent="0.3">
      <c r="N286" s="15"/>
    </row>
    <row r="287" spans="14:14" ht="13.8" x14ac:dyDescent="0.3">
      <c r="N287" s="15"/>
    </row>
    <row r="288" spans="14:14" ht="13.8" x14ac:dyDescent="0.3">
      <c r="N288" s="15"/>
    </row>
    <row r="289" spans="14:14" ht="13.8" x14ac:dyDescent="0.3">
      <c r="N289" s="15"/>
    </row>
    <row r="290" spans="14:14" ht="13.8" x14ac:dyDescent="0.3">
      <c r="N290" s="15"/>
    </row>
    <row r="291" spans="14:14" ht="13.8" x14ac:dyDescent="0.3">
      <c r="N291" s="15"/>
    </row>
    <row r="292" spans="14:14" ht="13.8" x14ac:dyDescent="0.3">
      <c r="N292" s="15"/>
    </row>
    <row r="293" spans="14:14" ht="13.8" x14ac:dyDescent="0.3">
      <c r="N293" s="15"/>
    </row>
    <row r="294" spans="14:14" ht="13.8" x14ac:dyDescent="0.3">
      <c r="N294" s="15"/>
    </row>
    <row r="295" spans="14:14" ht="13.8" x14ac:dyDescent="0.3">
      <c r="N295" s="15"/>
    </row>
    <row r="296" spans="14:14" ht="13.8" x14ac:dyDescent="0.3">
      <c r="N296" s="15"/>
    </row>
    <row r="297" spans="14:14" ht="13.8" x14ac:dyDescent="0.3">
      <c r="N297" s="15"/>
    </row>
    <row r="298" spans="14:14" ht="13.8" x14ac:dyDescent="0.3">
      <c r="N298" s="15"/>
    </row>
    <row r="299" spans="14:14" ht="13.8" x14ac:dyDescent="0.3">
      <c r="N299" s="15"/>
    </row>
    <row r="300" spans="14:14" ht="13.8" x14ac:dyDescent="0.3">
      <c r="N300" s="15"/>
    </row>
    <row r="301" spans="14:14" ht="13.8" x14ac:dyDescent="0.3">
      <c r="N301" s="15"/>
    </row>
    <row r="302" spans="14:14" ht="13.8" x14ac:dyDescent="0.3">
      <c r="N302" s="15"/>
    </row>
    <row r="303" spans="14:14" ht="13.8" x14ac:dyDescent="0.3">
      <c r="N303" s="15"/>
    </row>
    <row r="304" spans="14:14" ht="13.8" x14ac:dyDescent="0.3">
      <c r="N304" s="15"/>
    </row>
    <row r="305" spans="14:14" ht="13.8" x14ac:dyDescent="0.3">
      <c r="N305" s="15"/>
    </row>
    <row r="306" spans="14:14" ht="13.8" x14ac:dyDescent="0.3">
      <c r="N306" s="15"/>
    </row>
    <row r="307" spans="14:14" ht="13.8" x14ac:dyDescent="0.3">
      <c r="N307" s="15"/>
    </row>
    <row r="308" spans="14:14" ht="13.8" x14ac:dyDescent="0.3">
      <c r="N308" s="15"/>
    </row>
    <row r="309" spans="14:14" ht="13.8" x14ac:dyDescent="0.3">
      <c r="N309" s="15"/>
    </row>
    <row r="310" spans="14:14" ht="13.8" x14ac:dyDescent="0.3">
      <c r="N310" s="15"/>
    </row>
    <row r="311" spans="14:14" ht="13.8" x14ac:dyDescent="0.3">
      <c r="N311" s="15"/>
    </row>
    <row r="312" spans="14:14" ht="13.8" x14ac:dyDescent="0.3">
      <c r="N312" s="15"/>
    </row>
    <row r="313" spans="14:14" ht="13.8" x14ac:dyDescent="0.3">
      <c r="N313" s="15"/>
    </row>
    <row r="314" spans="14:14" ht="13.8" x14ac:dyDescent="0.3">
      <c r="N314" s="15"/>
    </row>
    <row r="315" spans="14:14" ht="13.8" x14ac:dyDescent="0.3">
      <c r="N315" s="15"/>
    </row>
    <row r="316" spans="14:14" ht="13.8" x14ac:dyDescent="0.3">
      <c r="N316" s="15"/>
    </row>
    <row r="317" spans="14:14" ht="13.8" x14ac:dyDescent="0.3">
      <c r="N317" s="15"/>
    </row>
    <row r="318" spans="14:14" ht="13.8" x14ac:dyDescent="0.3">
      <c r="N318" s="15"/>
    </row>
    <row r="319" spans="14:14" ht="13.8" x14ac:dyDescent="0.3">
      <c r="N319" s="15"/>
    </row>
    <row r="320" spans="14:14" ht="13.8" x14ac:dyDescent="0.3">
      <c r="N320" s="15"/>
    </row>
    <row r="321" spans="14:14" ht="13.8" x14ac:dyDescent="0.3">
      <c r="N321" s="15"/>
    </row>
    <row r="322" spans="14:14" ht="13.8" x14ac:dyDescent="0.3">
      <c r="N322" s="15"/>
    </row>
    <row r="323" spans="14:14" ht="13.8" x14ac:dyDescent="0.3">
      <c r="N323" s="15"/>
    </row>
    <row r="324" spans="14:14" ht="13.8" x14ac:dyDescent="0.3">
      <c r="N324" s="15"/>
    </row>
    <row r="325" spans="14:14" ht="13.8" x14ac:dyDescent="0.3">
      <c r="N325" s="15"/>
    </row>
    <row r="326" spans="14:14" ht="13.8" x14ac:dyDescent="0.3">
      <c r="N326" s="15"/>
    </row>
    <row r="327" spans="14:14" ht="13.8" x14ac:dyDescent="0.3">
      <c r="N327" s="15"/>
    </row>
    <row r="328" spans="14:14" ht="13.8" x14ac:dyDescent="0.3">
      <c r="N328" s="15"/>
    </row>
    <row r="329" spans="14:14" ht="13.8" x14ac:dyDescent="0.3">
      <c r="N329" s="15"/>
    </row>
    <row r="330" spans="14:14" ht="13.8" x14ac:dyDescent="0.3">
      <c r="N330" s="15"/>
    </row>
    <row r="331" spans="14:14" ht="13.8" x14ac:dyDescent="0.3">
      <c r="N331" s="15"/>
    </row>
    <row r="332" spans="14:14" ht="13.8" x14ac:dyDescent="0.3">
      <c r="N332" s="15"/>
    </row>
    <row r="333" spans="14:14" ht="13.8" x14ac:dyDescent="0.3">
      <c r="N333" s="15"/>
    </row>
    <row r="334" spans="14:14" ht="13.8" x14ac:dyDescent="0.3">
      <c r="N334" s="15"/>
    </row>
    <row r="335" spans="14:14" ht="13.8" x14ac:dyDescent="0.3">
      <c r="N335" s="15"/>
    </row>
    <row r="336" spans="14:14" ht="13.8" x14ac:dyDescent="0.3">
      <c r="N336" s="15"/>
    </row>
    <row r="337" spans="14:14" ht="13.8" x14ac:dyDescent="0.3">
      <c r="N337" s="15"/>
    </row>
    <row r="338" spans="14:14" ht="13.8" x14ac:dyDescent="0.3">
      <c r="N338" s="15"/>
    </row>
    <row r="339" spans="14:14" ht="13.8" x14ac:dyDescent="0.3">
      <c r="N339" s="15"/>
    </row>
    <row r="340" spans="14:14" ht="13.8" x14ac:dyDescent="0.3">
      <c r="N340" s="15"/>
    </row>
    <row r="341" spans="14:14" ht="13.8" x14ac:dyDescent="0.3">
      <c r="N341" s="15"/>
    </row>
    <row r="342" spans="14:14" ht="13.8" x14ac:dyDescent="0.3">
      <c r="N342" s="15"/>
    </row>
    <row r="343" spans="14:14" ht="13.8" x14ac:dyDescent="0.3">
      <c r="N343" s="15"/>
    </row>
    <row r="344" spans="14:14" ht="13.8" x14ac:dyDescent="0.3">
      <c r="N344" s="15"/>
    </row>
    <row r="345" spans="14:14" ht="13.8" x14ac:dyDescent="0.3">
      <c r="N345" s="15"/>
    </row>
    <row r="346" spans="14:14" ht="13.8" x14ac:dyDescent="0.3">
      <c r="N346" s="15"/>
    </row>
    <row r="347" spans="14:14" ht="13.8" x14ac:dyDescent="0.3">
      <c r="N347" s="15"/>
    </row>
    <row r="348" spans="14:14" ht="13.8" x14ac:dyDescent="0.3">
      <c r="N348" s="15"/>
    </row>
    <row r="349" spans="14:14" ht="13.8" x14ac:dyDescent="0.3">
      <c r="N349" s="15"/>
    </row>
    <row r="350" spans="14:14" ht="13.8" x14ac:dyDescent="0.3">
      <c r="N350" s="15"/>
    </row>
    <row r="351" spans="14:14" ht="13.8" x14ac:dyDescent="0.3">
      <c r="N351" s="15"/>
    </row>
    <row r="352" spans="14:14" ht="13.8" x14ac:dyDescent="0.3">
      <c r="N352" s="15"/>
    </row>
    <row r="353" spans="14:14" ht="13.8" x14ac:dyDescent="0.3">
      <c r="N353" s="15"/>
    </row>
    <row r="354" spans="14:14" ht="13.8" x14ac:dyDescent="0.3">
      <c r="N354" s="15"/>
    </row>
    <row r="355" spans="14:14" ht="13.8" x14ac:dyDescent="0.3">
      <c r="N355" s="15"/>
    </row>
    <row r="356" spans="14:14" ht="13.8" x14ac:dyDescent="0.3">
      <c r="N356" s="15"/>
    </row>
    <row r="357" spans="14:14" ht="13.8" x14ac:dyDescent="0.3">
      <c r="N357" s="15"/>
    </row>
    <row r="358" spans="14:14" ht="13.8" x14ac:dyDescent="0.3">
      <c r="N358" s="15"/>
    </row>
    <row r="359" spans="14:14" ht="13.8" x14ac:dyDescent="0.3">
      <c r="N359" s="15"/>
    </row>
    <row r="360" spans="14:14" ht="13.8" x14ac:dyDescent="0.3">
      <c r="N360" s="15"/>
    </row>
    <row r="361" spans="14:14" ht="13.8" x14ac:dyDescent="0.3">
      <c r="N361" s="15"/>
    </row>
    <row r="362" spans="14:14" ht="13.8" x14ac:dyDescent="0.3">
      <c r="N362" s="15"/>
    </row>
    <row r="363" spans="14:14" ht="13.8" x14ac:dyDescent="0.3">
      <c r="N363" s="15"/>
    </row>
    <row r="364" spans="14:14" ht="13.8" x14ac:dyDescent="0.3">
      <c r="N364" s="15"/>
    </row>
    <row r="365" spans="14:14" ht="13.8" x14ac:dyDescent="0.3">
      <c r="N365" s="15"/>
    </row>
    <row r="366" spans="14:14" ht="13.8" x14ac:dyDescent="0.3">
      <c r="N366" s="15"/>
    </row>
    <row r="367" spans="14:14" ht="13.8" x14ac:dyDescent="0.3">
      <c r="N367" s="15"/>
    </row>
    <row r="368" spans="14:14" ht="13.8" x14ac:dyDescent="0.3">
      <c r="N368" s="15"/>
    </row>
    <row r="369" spans="14:14" ht="13.8" x14ac:dyDescent="0.3">
      <c r="N369" s="15"/>
    </row>
    <row r="370" spans="14:14" ht="13.8" x14ac:dyDescent="0.3">
      <c r="N370" s="15"/>
    </row>
    <row r="371" spans="14:14" ht="13.8" x14ac:dyDescent="0.3">
      <c r="N371" s="15"/>
    </row>
    <row r="372" spans="14:14" ht="13.8" x14ac:dyDescent="0.3">
      <c r="N372" s="15"/>
    </row>
    <row r="373" spans="14:14" ht="13.8" x14ac:dyDescent="0.3">
      <c r="N373" s="15"/>
    </row>
    <row r="374" spans="14:14" ht="13.8" x14ac:dyDescent="0.3">
      <c r="N374" s="15"/>
    </row>
    <row r="375" spans="14:14" ht="13.8" x14ac:dyDescent="0.3">
      <c r="N375" s="15"/>
    </row>
    <row r="376" spans="14:14" ht="13.8" x14ac:dyDescent="0.3">
      <c r="N376" s="15"/>
    </row>
    <row r="377" spans="14:14" ht="13.8" x14ac:dyDescent="0.3">
      <c r="N377" s="15"/>
    </row>
    <row r="378" spans="14:14" ht="13.8" x14ac:dyDescent="0.3">
      <c r="N378" s="15"/>
    </row>
    <row r="379" spans="14:14" ht="13.8" x14ac:dyDescent="0.3">
      <c r="N379" s="15"/>
    </row>
    <row r="380" spans="14:14" ht="13.8" x14ac:dyDescent="0.3">
      <c r="N380" s="15"/>
    </row>
    <row r="381" spans="14:14" ht="13.8" x14ac:dyDescent="0.3">
      <c r="N381" s="15"/>
    </row>
    <row r="382" spans="14:14" ht="13.8" x14ac:dyDescent="0.3">
      <c r="N382" s="15"/>
    </row>
    <row r="383" spans="14:14" ht="13.8" x14ac:dyDescent="0.3">
      <c r="N383" s="15"/>
    </row>
    <row r="384" spans="14:14" ht="13.8" x14ac:dyDescent="0.3">
      <c r="N384" s="15"/>
    </row>
    <row r="385" spans="14:14" ht="13.8" x14ac:dyDescent="0.3">
      <c r="N385" s="15"/>
    </row>
    <row r="386" spans="14:14" ht="13.8" x14ac:dyDescent="0.3">
      <c r="N386" s="15"/>
    </row>
    <row r="387" spans="14:14" ht="13.8" x14ac:dyDescent="0.3">
      <c r="N387" s="15"/>
    </row>
    <row r="388" spans="14:14" ht="13.8" x14ac:dyDescent="0.3">
      <c r="N388" s="15"/>
    </row>
    <row r="389" spans="14:14" ht="13.8" x14ac:dyDescent="0.3">
      <c r="N389" s="15"/>
    </row>
    <row r="390" spans="14:14" ht="13.8" x14ac:dyDescent="0.3">
      <c r="N390" s="15"/>
    </row>
    <row r="391" spans="14:14" ht="13.8" x14ac:dyDescent="0.3">
      <c r="N391" s="15"/>
    </row>
    <row r="392" spans="14:14" ht="13.8" x14ac:dyDescent="0.3">
      <c r="N392" s="15"/>
    </row>
    <row r="393" spans="14:14" ht="13.8" x14ac:dyDescent="0.3">
      <c r="N393" s="15"/>
    </row>
    <row r="394" spans="14:14" ht="13.8" x14ac:dyDescent="0.3">
      <c r="N394" s="15"/>
    </row>
    <row r="395" spans="14:14" ht="13.8" x14ac:dyDescent="0.3">
      <c r="N395" s="15"/>
    </row>
    <row r="396" spans="14:14" ht="13.8" x14ac:dyDescent="0.3">
      <c r="N396" s="15"/>
    </row>
    <row r="397" spans="14:14" ht="13.8" x14ac:dyDescent="0.3">
      <c r="N397" s="15"/>
    </row>
    <row r="398" spans="14:14" ht="13.8" x14ac:dyDescent="0.3">
      <c r="N398" s="15"/>
    </row>
    <row r="399" spans="14:14" ht="13.8" x14ac:dyDescent="0.3">
      <c r="N399" s="15"/>
    </row>
    <row r="400" spans="14:14" ht="13.8" x14ac:dyDescent="0.3">
      <c r="N400" s="15"/>
    </row>
    <row r="401" spans="14:14" ht="13.8" x14ac:dyDescent="0.3">
      <c r="N401" s="15"/>
    </row>
    <row r="402" spans="14:14" ht="13.8" x14ac:dyDescent="0.3">
      <c r="N402" s="15"/>
    </row>
    <row r="403" spans="14:14" ht="13.8" x14ac:dyDescent="0.3">
      <c r="N403" s="15"/>
    </row>
    <row r="404" spans="14:14" ht="13.8" x14ac:dyDescent="0.3">
      <c r="N404" s="15"/>
    </row>
    <row r="405" spans="14:14" ht="13.8" x14ac:dyDescent="0.3">
      <c r="N405" s="15"/>
    </row>
    <row r="406" spans="14:14" ht="13.8" x14ac:dyDescent="0.3">
      <c r="N406" s="15"/>
    </row>
    <row r="407" spans="14:14" ht="13.8" x14ac:dyDescent="0.3">
      <c r="N407" s="15"/>
    </row>
    <row r="408" spans="14:14" ht="13.8" x14ac:dyDescent="0.3">
      <c r="N408" s="15"/>
    </row>
    <row r="409" spans="14:14" ht="13.8" x14ac:dyDescent="0.3">
      <c r="N409" s="15"/>
    </row>
    <row r="410" spans="14:14" ht="13.8" x14ac:dyDescent="0.3">
      <c r="N410" s="15"/>
    </row>
    <row r="411" spans="14:14" ht="13.8" x14ac:dyDescent="0.3">
      <c r="N411" s="15"/>
    </row>
    <row r="412" spans="14:14" ht="13.8" x14ac:dyDescent="0.3">
      <c r="N412" s="15"/>
    </row>
    <row r="413" spans="14:14" ht="13.8" x14ac:dyDescent="0.3">
      <c r="N413" s="15"/>
    </row>
    <row r="414" spans="14:14" ht="13.8" x14ac:dyDescent="0.3">
      <c r="N414" s="15"/>
    </row>
    <row r="415" spans="14:14" ht="13.8" x14ac:dyDescent="0.3">
      <c r="N415" s="15"/>
    </row>
    <row r="416" spans="14:14" ht="13.8" x14ac:dyDescent="0.3">
      <c r="N416" s="15"/>
    </row>
    <row r="417" spans="14:14" ht="13.8" x14ac:dyDescent="0.3">
      <c r="N417" s="15"/>
    </row>
    <row r="418" spans="14:14" ht="13.8" x14ac:dyDescent="0.3">
      <c r="N418" s="15"/>
    </row>
    <row r="419" spans="14:14" ht="13.8" x14ac:dyDescent="0.3">
      <c r="N419" s="15"/>
    </row>
    <row r="420" spans="14:14" ht="13.8" x14ac:dyDescent="0.3">
      <c r="N420" s="15"/>
    </row>
    <row r="421" spans="14:14" ht="13.8" x14ac:dyDescent="0.3">
      <c r="N421" s="15"/>
    </row>
    <row r="422" spans="14:14" ht="13.8" x14ac:dyDescent="0.3">
      <c r="N422" s="15"/>
    </row>
    <row r="423" spans="14:14" ht="13.8" x14ac:dyDescent="0.3">
      <c r="N423" s="15"/>
    </row>
    <row r="424" spans="14:14" ht="13.8" x14ac:dyDescent="0.3">
      <c r="N424" s="15"/>
    </row>
    <row r="425" spans="14:14" ht="13.8" x14ac:dyDescent="0.3">
      <c r="N425" s="15"/>
    </row>
    <row r="426" spans="14:14" ht="13.8" x14ac:dyDescent="0.3">
      <c r="N426" s="15"/>
    </row>
    <row r="427" spans="14:14" ht="13.8" x14ac:dyDescent="0.3">
      <c r="N427" s="15"/>
    </row>
    <row r="428" spans="14:14" ht="13.8" x14ac:dyDescent="0.3">
      <c r="N428" s="15"/>
    </row>
    <row r="429" spans="14:14" ht="13.8" x14ac:dyDescent="0.3">
      <c r="N429" s="15"/>
    </row>
    <row r="430" spans="14:14" ht="13.8" x14ac:dyDescent="0.3">
      <c r="N430" s="15"/>
    </row>
    <row r="431" spans="14:14" ht="13.8" x14ac:dyDescent="0.3">
      <c r="N431" s="15"/>
    </row>
    <row r="432" spans="14:14" ht="13.8" x14ac:dyDescent="0.3">
      <c r="N432" s="15"/>
    </row>
    <row r="433" spans="14:14" ht="13.8" x14ac:dyDescent="0.3">
      <c r="N433" s="15"/>
    </row>
    <row r="434" spans="14:14" ht="13.8" x14ac:dyDescent="0.3">
      <c r="N434" s="15"/>
    </row>
    <row r="435" spans="14:14" ht="13.8" x14ac:dyDescent="0.3">
      <c r="N435" s="15"/>
    </row>
    <row r="436" spans="14:14" ht="13.8" x14ac:dyDescent="0.3">
      <c r="N436" s="15"/>
    </row>
    <row r="437" spans="14:14" ht="13.8" x14ac:dyDescent="0.3">
      <c r="N437" s="15"/>
    </row>
    <row r="438" spans="14:14" ht="13.8" x14ac:dyDescent="0.3">
      <c r="N438" s="15"/>
    </row>
    <row r="439" spans="14:14" ht="13.8" x14ac:dyDescent="0.3">
      <c r="N439" s="15"/>
    </row>
    <row r="440" spans="14:14" ht="13.8" x14ac:dyDescent="0.3">
      <c r="N440" s="15"/>
    </row>
    <row r="441" spans="14:14" ht="13.8" x14ac:dyDescent="0.3">
      <c r="N441" s="15"/>
    </row>
    <row r="442" spans="14:14" ht="13.8" x14ac:dyDescent="0.3">
      <c r="N442" s="15"/>
    </row>
    <row r="443" spans="14:14" ht="13.8" x14ac:dyDescent="0.3">
      <c r="N443" s="15"/>
    </row>
    <row r="444" spans="14:14" ht="13.8" x14ac:dyDescent="0.3">
      <c r="N444" s="15"/>
    </row>
    <row r="445" spans="14:14" ht="13.8" x14ac:dyDescent="0.3">
      <c r="N445" s="15"/>
    </row>
    <row r="446" spans="14:14" ht="13.8" x14ac:dyDescent="0.3">
      <c r="N446" s="15"/>
    </row>
    <row r="447" spans="14:14" ht="13.8" x14ac:dyDescent="0.3">
      <c r="N447" s="15"/>
    </row>
    <row r="448" spans="14:14" ht="13.8" x14ac:dyDescent="0.3">
      <c r="N448" s="15"/>
    </row>
    <row r="449" spans="14:14" ht="13.8" x14ac:dyDescent="0.3">
      <c r="N449" s="15"/>
    </row>
    <row r="450" spans="14:14" ht="13.8" x14ac:dyDescent="0.3">
      <c r="N450" s="15"/>
    </row>
    <row r="451" spans="14:14" ht="13.8" x14ac:dyDescent="0.3">
      <c r="N451" s="15"/>
    </row>
    <row r="452" spans="14:14" ht="13.8" x14ac:dyDescent="0.3">
      <c r="N452" s="15"/>
    </row>
    <row r="453" spans="14:14" ht="13.8" x14ac:dyDescent="0.3">
      <c r="N453" s="15"/>
    </row>
    <row r="454" spans="14:14" ht="13.8" x14ac:dyDescent="0.3">
      <c r="N454" s="15"/>
    </row>
    <row r="455" spans="14:14" ht="13.8" x14ac:dyDescent="0.3">
      <c r="N455" s="15"/>
    </row>
    <row r="456" spans="14:14" ht="13.8" x14ac:dyDescent="0.3">
      <c r="N456" s="15"/>
    </row>
    <row r="457" spans="14:14" ht="13.8" x14ac:dyDescent="0.3">
      <c r="N457" s="15"/>
    </row>
    <row r="458" spans="14:14" ht="13.8" x14ac:dyDescent="0.3">
      <c r="N458" s="15"/>
    </row>
    <row r="459" spans="14:14" ht="13.8" x14ac:dyDescent="0.3">
      <c r="N459" s="15"/>
    </row>
    <row r="460" spans="14:14" ht="13.8" x14ac:dyDescent="0.3">
      <c r="N460" s="15"/>
    </row>
    <row r="461" spans="14:14" ht="13.8" x14ac:dyDescent="0.3">
      <c r="N461" s="15"/>
    </row>
    <row r="462" spans="14:14" ht="13.8" x14ac:dyDescent="0.3">
      <c r="N462" s="15"/>
    </row>
    <row r="463" spans="14:14" ht="13.8" x14ac:dyDescent="0.3">
      <c r="N463" s="15"/>
    </row>
    <row r="464" spans="14:14" ht="13.8" x14ac:dyDescent="0.3">
      <c r="N464" s="15"/>
    </row>
    <row r="465" spans="14:14" ht="13.8" x14ac:dyDescent="0.3">
      <c r="N465" s="15"/>
    </row>
    <row r="466" spans="14:14" ht="13.8" x14ac:dyDescent="0.3">
      <c r="N466" s="15"/>
    </row>
    <row r="467" spans="14:14" ht="13.8" x14ac:dyDescent="0.3">
      <c r="N467" s="15"/>
    </row>
    <row r="468" spans="14:14" ht="13.8" x14ac:dyDescent="0.3">
      <c r="N468" s="15"/>
    </row>
    <row r="469" spans="14:14" ht="13.8" x14ac:dyDescent="0.3">
      <c r="N469" s="15"/>
    </row>
    <row r="470" spans="14:14" ht="13.8" x14ac:dyDescent="0.3">
      <c r="N470" s="15"/>
    </row>
    <row r="471" spans="14:14" ht="13.8" x14ac:dyDescent="0.3">
      <c r="N471" s="15"/>
    </row>
    <row r="472" spans="14:14" ht="13.8" x14ac:dyDescent="0.3">
      <c r="N472" s="15"/>
    </row>
    <row r="473" spans="14:14" ht="13.8" x14ac:dyDescent="0.3">
      <c r="N473" s="15"/>
    </row>
    <row r="474" spans="14:14" ht="13.8" x14ac:dyDescent="0.3">
      <c r="N474" s="15"/>
    </row>
    <row r="475" spans="14:14" ht="13.8" x14ac:dyDescent="0.3">
      <c r="N475" s="15"/>
    </row>
    <row r="476" spans="14:14" ht="13.8" x14ac:dyDescent="0.3">
      <c r="N476" s="15"/>
    </row>
    <row r="477" spans="14:14" ht="13.8" x14ac:dyDescent="0.3">
      <c r="N477" s="15"/>
    </row>
    <row r="478" spans="14:14" ht="13.8" x14ac:dyDescent="0.3">
      <c r="N478" s="15"/>
    </row>
    <row r="479" spans="14:14" ht="13.8" x14ac:dyDescent="0.3">
      <c r="N479" s="15"/>
    </row>
    <row r="480" spans="14:14" ht="13.8" x14ac:dyDescent="0.3">
      <c r="N480" s="15"/>
    </row>
    <row r="481" spans="14:14" ht="13.8" x14ac:dyDescent="0.3">
      <c r="N481" s="15"/>
    </row>
    <row r="482" spans="14:14" ht="13.8" x14ac:dyDescent="0.3">
      <c r="N482" s="15"/>
    </row>
    <row r="483" spans="14:14" ht="13.8" x14ac:dyDescent="0.3">
      <c r="N483" s="15"/>
    </row>
    <row r="484" spans="14:14" ht="13.8" x14ac:dyDescent="0.3">
      <c r="N484" s="15"/>
    </row>
    <row r="485" spans="14:14" ht="13.8" x14ac:dyDescent="0.3">
      <c r="N485" s="15"/>
    </row>
    <row r="486" spans="14:14" ht="13.8" x14ac:dyDescent="0.3">
      <c r="N486" s="15"/>
    </row>
    <row r="487" spans="14:14" ht="13.8" x14ac:dyDescent="0.3">
      <c r="N487" s="15"/>
    </row>
    <row r="488" spans="14:14" ht="13.8" x14ac:dyDescent="0.3">
      <c r="N488" s="15"/>
    </row>
    <row r="489" spans="14:14" ht="13.8" x14ac:dyDescent="0.3">
      <c r="N489" s="15"/>
    </row>
    <row r="490" spans="14:14" ht="13.8" x14ac:dyDescent="0.3">
      <c r="N490" s="15"/>
    </row>
    <row r="491" spans="14:14" ht="13.8" x14ac:dyDescent="0.3">
      <c r="N491" s="15"/>
    </row>
    <row r="492" spans="14:14" ht="13.8" x14ac:dyDescent="0.3">
      <c r="N492" s="15"/>
    </row>
    <row r="493" spans="14:14" ht="13.8" x14ac:dyDescent="0.3">
      <c r="N493" s="15"/>
    </row>
    <row r="494" spans="14:14" ht="13.8" x14ac:dyDescent="0.3">
      <c r="N494" s="15"/>
    </row>
    <row r="495" spans="14:14" ht="13.8" x14ac:dyDescent="0.3">
      <c r="N495" s="15"/>
    </row>
    <row r="496" spans="14:14" ht="13.8" x14ac:dyDescent="0.3">
      <c r="N496" s="15"/>
    </row>
    <row r="497" spans="14:14" ht="13.8" x14ac:dyDescent="0.3">
      <c r="N497" s="15"/>
    </row>
    <row r="498" spans="14:14" ht="13.8" x14ac:dyDescent="0.3">
      <c r="N498" s="15"/>
    </row>
    <row r="499" spans="14:14" ht="13.8" x14ac:dyDescent="0.3">
      <c r="N499" s="15"/>
    </row>
    <row r="500" spans="14:14" ht="13.8" x14ac:dyDescent="0.3">
      <c r="N500" s="15"/>
    </row>
    <row r="501" spans="14:14" ht="13.8" x14ac:dyDescent="0.3">
      <c r="N501" s="15"/>
    </row>
    <row r="502" spans="14:14" ht="13.8" x14ac:dyDescent="0.3">
      <c r="N502" s="15"/>
    </row>
    <row r="503" spans="14:14" ht="13.8" x14ac:dyDescent="0.3">
      <c r="N503" s="15"/>
    </row>
    <row r="504" spans="14:14" ht="13.8" x14ac:dyDescent="0.3">
      <c r="N504" s="15"/>
    </row>
    <row r="505" spans="14:14" ht="13.8" x14ac:dyDescent="0.3">
      <c r="N505" s="15"/>
    </row>
    <row r="506" spans="14:14" ht="13.8" x14ac:dyDescent="0.3">
      <c r="N506" s="15"/>
    </row>
    <row r="507" spans="14:14" ht="13.8" x14ac:dyDescent="0.3">
      <c r="N507" s="15"/>
    </row>
    <row r="508" spans="14:14" ht="13.8" x14ac:dyDescent="0.3">
      <c r="N508" s="15"/>
    </row>
    <row r="509" spans="14:14" ht="13.8" x14ac:dyDescent="0.3">
      <c r="N509" s="15"/>
    </row>
    <row r="510" spans="14:14" ht="13.8" x14ac:dyDescent="0.3">
      <c r="N510" s="15"/>
    </row>
    <row r="511" spans="14:14" ht="13.8" x14ac:dyDescent="0.3">
      <c r="N511" s="15"/>
    </row>
    <row r="512" spans="14:14" ht="13.8" x14ac:dyDescent="0.3">
      <c r="N512" s="15"/>
    </row>
    <row r="513" spans="14:14" ht="13.8" x14ac:dyDescent="0.3">
      <c r="N513" s="15"/>
    </row>
    <row r="514" spans="14:14" ht="13.8" x14ac:dyDescent="0.3">
      <c r="N514" s="15"/>
    </row>
    <row r="515" spans="14:14" ht="13.8" x14ac:dyDescent="0.3">
      <c r="N515" s="15"/>
    </row>
    <row r="516" spans="14:14" ht="13.8" x14ac:dyDescent="0.3">
      <c r="N516" s="15"/>
    </row>
    <row r="517" spans="14:14" ht="13.8" x14ac:dyDescent="0.3">
      <c r="N517" s="15"/>
    </row>
    <row r="518" spans="14:14" ht="13.8" x14ac:dyDescent="0.3">
      <c r="N518" s="15"/>
    </row>
    <row r="519" spans="14:14" ht="13.8" x14ac:dyDescent="0.3">
      <c r="N519" s="15"/>
    </row>
    <row r="520" spans="14:14" ht="13.8" x14ac:dyDescent="0.3">
      <c r="N520" s="15"/>
    </row>
    <row r="521" spans="14:14" ht="13.8" x14ac:dyDescent="0.3">
      <c r="N521" s="15"/>
    </row>
    <row r="522" spans="14:14" ht="13.8" x14ac:dyDescent="0.3">
      <c r="N522" s="15"/>
    </row>
    <row r="523" spans="14:14" ht="13.8" x14ac:dyDescent="0.3">
      <c r="N523" s="15"/>
    </row>
    <row r="524" spans="14:14" ht="13.8" x14ac:dyDescent="0.3">
      <c r="N524" s="15"/>
    </row>
    <row r="525" spans="14:14" ht="13.8" x14ac:dyDescent="0.3">
      <c r="N525" s="15"/>
    </row>
    <row r="526" spans="14:14" ht="13.8" x14ac:dyDescent="0.3">
      <c r="N526" s="15"/>
    </row>
    <row r="527" spans="14:14" ht="13.8" x14ac:dyDescent="0.3">
      <c r="N527" s="15"/>
    </row>
    <row r="528" spans="14:14" ht="13.8" x14ac:dyDescent="0.3">
      <c r="N528" s="15"/>
    </row>
    <row r="529" spans="14:14" ht="13.8" x14ac:dyDescent="0.3">
      <c r="N529" s="15"/>
    </row>
    <row r="530" spans="14:14" ht="13.8" x14ac:dyDescent="0.3">
      <c r="N530" s="15"/>
    </row>
    <row r="531" spans="14:14" ht="13.8" x14ac:dyDescent="0.3">
      <c r="N531" s="15"/>
    </row>
    <row r="532" spans="14:14" ht="13.8" x14ac:dyDescent="0.3">
      <c r="N532" s="15"/>
    </row>
    <row r="533" spans="14:14" ht="13.8" x14ac:dyDescent="0.3">
      <c r="N533" s="15"/>
    </row>
    <row r="534" spans="14:14" ht="13.8" x14ac:dyDescent="0.3">
      <c r="N534" s="15"/>
    </row>
    <row r="535" spans="14:14" ht="13.8" x14ac:dyDescent="0.3">
      <c r="N535" s="15"/>
    </row>
    <row r="536" spans="14:14" ht="13.8" x14ac:dyDescent="0.3">
      <c r="N536" s="15"/>
    </row>
    <row r="537" spans="14:14" ht="13.8" x14ac:dyDescent="0.3">
      <c r="N537" s="15"/>
    </row>
    <row r="538" spans="14:14" ht="13.8" x14ac:dyDescent="0.3">
      <c r="N538" s="15"/>
    </row>
    <row r="539" spans="14:14" ht="13.8" x14ac:dyDescent="0.3">
      <c r="N539" s="15"/>
    </row>
    <row r="540" spans="14:14" ht="13.8" x14ac:dyDescent="0.3">
      <c r="N540" s="15"/>
    </row>
    <row r="541" spans="14:14" ht="13.8" x14ac:dyDescent="0.3">
      <c r="N541" s="15"/>
    </row>
    <row r="542" spans="14:14" ht="13.8" x14ac:dyDescent="0.3">
      <c r="N542" s="15"/>
    </row>
    <row r="543" spans="14:14" ht="13.8" x14ac:dyDescent="0.3">
      <c r="N543" s="15"/>
    </row>
    <row r="544" spans="14:14" ht="13.8" x14ac:dyDescent="0.3">
      <c r="N544" s="15"/>
    </row>
    <row r="545" spans="14:14" ht="13.8" x14ac:dyDescent="0.3">
      <c r="N545" s="15"/>
    </row>
    <row r="546" spans="14:14" ht="13.8" x14ac:dyDescent="0.3">
      <c r="N546" s="15"/>
    </row>
    <row r="547" spans="14:14" ht="13.8" x14ac:dyDescent="0.3">
      <c r="N547" s="15"/>
    </row>
    <row r="548" spans="14:14" ht="13.8" x14ac:dyDescent="0.3">
      <c r="N548" s="15"/>
    </row>
    <row r="549" spans="14:14" ht="13.8" x14ac:dyDescent="0.3">
      <c r="N549" s="15"/>
    </row>
    <row r="550" spans="14:14" ht="13.8" x14ac:dyDescent="0.3">
      <c r="N550" s="15"/>
    </row>
    <row r="551" spans="14:14" ht="13.8" x14ac:dyDescent="0.3">
      <c r="N551" s="15"/>
    </row>
    <row r="552" spans="14:14" ht="13.8" x14ac:dyDescent="0.3">
      <c r="N552" s="15"/>
    </row>
    <row r="553" spans="14:14" ht="13.8" x14ac:dyDescent="0.3">
      <c r="N553" s="15"/>
    </row>
    <row r="554" spans="14:14" ht="13.8" x14ac:dyDescent="0.3">
      <c r="N554" s="15"/>
    </row>
    <row r="555" spans="14:14" ht="13.8" x14ac:dyDescent="0.3">
      <c r="N555" s="15"/>
    </row>
    <row r="556" spans="14:14" ht="13.8" x14ac:dyDescent="0.3">
      <c r="N556" s="15"/>
    </row>
    <row r="557" spans="14:14" ht="13.8" x14ac:dyDescent="0.3">
      <c r="N557" s="15"/>
    </row>
    <row r="558" spans="14:14" ht="13.8" x14ac:dyDescent="0.3">
      <c r="N558" s="15"/>
    </row>
    <row r="559" spans="14:14" ht="13.8" x14ac:dyDescent="0.3">
      <c r="N559" s="15"/>
    </row>
    <row r="560" spans="14:14" ht="13.8" x14ac:dyDescent="0.3">
      <c r="N560" s="15"/>
    </row>
    <row r="561" spans="14:14" ht="13.8" x14ac:dyDescent="0.3">
      <c r="N561" s="15"/>
    </row>
    <row r="562" spans="14:14" ht="13.8" x14ac:dyDescent="0.3">
      <c r="N562" s="15"/>
    </row>
    <row r="563" spans="14:14" ht="13.8" x14ac:dyDescent="0.3">
      <c r="N563" s="15"/>
    </row>
    <row r="564" spans="14:14" ht="13.8" x14ac:dyDescent="0.3">
      <c r="N564" s="15"/>
    </row>
    <row r="565" spans="14:14" ht="13.8" x14ac:dyDescent="0.3">
      <c r="N565" s="15"/>
    </row>
    <row r="566" spans="14:14" ht="13.8" x14ac:dyDescent="0.3">
      <c r="N566" s="15"/>
    </row>
    <row r="567" spans="14:14" ht="13.8" x14ac:dyDescent="0.3">
      <c r="N567" s="15"/>
    </row>
    <row r="568" spans="14:14" ht="13.8" x14ac:dyDescent="0.3">
      <c r="N568" s="15"/>
    </row>
    <row r="569" spans="14:14" ht="13.8" x14ac:dyDescent="0.3">
      <c r="N569" s="15"/>
    </row>
    <row r="570" spans="14:14" ht="13.8" x14ac:dyDescent="0.3">
      <c r="N570" s="15"/>
    </row>
    <row r="571" spans="14:14" ht="13.8" x14ac:dyDescent="0.3">
      <c r="N571" s="15"/>
    </row>
    <row r="572" spans="14:14" ht="13.8" x14ac:dyDescent="0.3">
      <c r="N572" s="15"/>
    </row>
    <row r="573" spans="14:14" ht="13.8" x14ac:dyDescent="0.3">
      <c r="N573" s="15"/>
    </row>
    <row r="574" spans="14:14" ht="13.8" x14ac:dyDescent="0.3">
      <c r="N574" s="15"/>
    </row>
    <row r="575" spans="14:14" ht="13.8" x14ac:dyDescent="0.3">
      <c r="N575" s="15"/>
    </row>
    <row r="576" spans="14:14" ht="13.8" x14ac:dyDescent="0.3">
      <c r="N576" s="15"/>
    </row>
    <row r="577" spans="14:14" ht="13.8" x14ac:dyDescent="0.3">
      <c r="N577" s="15"/>
    </row>
    <row r="578" spans="14:14" ht="13.8" x14ac:dyDescent="0.3">
      <c r="N578" s="15"/>
    </row>
    <row r="579" spans="14:14" ht="13.8" x14ac:dyDescent="0.3">
      <c r="N579" s="15"/>
    </row>
    <row r="580" spans="14:14" ht="13.8" x14ac:dyDescent="0.3">
      <c r="N580" s="15"/>
    </row>
    <row r="581" spans="14:14" ht="13.8" x14ac:dyDescent="0.3">
      <c r="N581" s="15"/>
    </row>
    <row r="582" spans="14:14" ht="13.8" x14ac:dyDescent="0.3">
      <c r="N582" s="15"/>
    </row>
    <row r="583" spans="14:14" ht="13.8" x14ac:dyDescent="0.3">
      <c r="N583" s="15"/>
    </row>
    <row r="584" spans="14:14" ht="13.8" x14ac:dyDescent="0.3">
      <c r="N584" s="15"/>
    </row>
    <row r="585" spans="14:14" ht="13.8" x14ac:dyDescent="0.3">
      <c r="N585" s="15"/>
    </row>
    <row r="586" spans="14:14" ht="13.8" x14ac:dyDescent="0.3">
      <c r="N586" s="15"/>
    </row>
    <row r="587" spans="14:14" ht="13.8" x14ac:dyDescent="0.3">
      <c r="N587" s="15"/>
    </row>
    <row r="588" spans="14:14" ht="13.8" x14ac:dyDescent="0.3">
      <c r="N588" s="15"/>
    </row>
    <row r="589" spans="14:14" ht="13.8" x14ac:dyDescent="0.3">
      <c r="N589" s="15"/>
    </row>
    <row r="590" spans="14:14" ht="13.8" x14ac:dyDescent="0.3">
      <c r="N590" s="15"/>
    </row>
    <row r="591" spans="14:14" ht="13.8" x14ac:dyDescent="0.3">
      <c r="N591" s="15"/>
    </row>
    <row r="592" spans="14:14" ht="13.8" x14ac:dyDescent="0.3">
      <c r="N592" s="15"/>
    </row>
    <row r="593" spans="14:14" ht="13.8" x14ac:dyDescent="0.3">
      <c r="N593" s="15"/>
    </row>
    <row r="594" spans="14:14" ht="13.8" x14ac:dyDescent="0.3">
      <c r="N594" s="15"/>
    </row>
    <row r="595" spans="14:14" ht="13.8" x14ac:dyDescent="0.3">
      <c r="N595" s="15"/>
    </row>
    <row r="596" spans="14:14" ht="13.8" x14ac:dyDescent="0.3">
      <c r="N596" s="15"/>
    </row>
    <row r="597" spans="14:14" ht="13.8" x14ac:dyDescent="0.3">
      <c r="N597" s="15"/>
    </row>
    <row r="598" spans="14:14" ht="13.8" x14ac:dyDescent="0.3">
      <c r="N598" s="15"/>
    </row>
    <row r="599" spans="14:14" ht="13.8" x14ac:dyDescent="0.3">
      <c r="N599" s="15"/>
    </row>
    <row r="600" spans="14:14" ht="13.8" x14ac:dyDescent="0.3">
      <c r="N600" s="15"/>
    </row>
    <row r="601" spans="14:14" ht="13.8" x14ac:dyDescent="0.3">
      <c r="N601" s="15"/>
    </row>
    <row r="602" spans="14:14" ht="13.8" x14ac:dyDescent="0.3">
      <c r="N602" s="15"/>
    </row>
    <row r="603" spans="14:14" ht="13.8" x14ac:dyDescent="0.3">
      <c r="N603" s="15"/>
    </row>
    <row r="604" spans="14:14" ht="13.8" x14ac:dyDescent="0.3">
      <c r="N604" s="15"/>
    </row>
    <row r="605" spans="14:14" ht="13.8" x14ac:dyDescent="0.3">
      <c r="N605" s="15"/>
    </row>
    <row r="606" spans="14:14" ht="13.8" x14ac:dyDescent="0.3">
      <c r="N606" s="15"/>
    </row>
    <row r="607" spans="14:14" ht="13.8" x14ac:dyDescent="0.3">
      <c r="N607" s="15"/>
    </row>
    <row r="608" spans="14:14" ht="13.8" x14ac:dyDescent="0.3">
      <c r="N608" s="15"/>
    </row>
    <row r="609" spans="14:14" ht="13.8" x14ac:dyDescent="0.3">
      <c r="N609" s="15"/>
    </row>
    <row r="610" spans="14:14" ht="13.8" x14ac:dyDescent="0.3">
      <c r="N610" s="15"/>
    </row>
    <row r="611" spans="14:14" ht="13.8" x14ac:dyDescent="0.3">
      <c r="N611" s="15"/>
    </row>
    <row r="612" spans="14:14" ht="13.8" x14ac:dyDescent="0.3">
      <c r="N612" s="15"/>
    </row>
    <row r="613" spans="14:14" ht="13.8" x14ac:dyDescent="0.3">
      <c r="N613" s="15"/>
    </row>
    <row r="614" spans="14:14" ht="13.8" x14ac:dyDescent="0.3">
      <c r="N614" s="15"/>
    </row>
    <row r="615" spans="14:14" ht="13.8" x14ac:dyDescent="0.3">
      <c r="N615" s="15"/>
    </row>
    <row r="616" spans="14:14" ht="13.8" x14ac:dyDescent="0.3">
      <c r="N616" s="15"/>
    </row>
    <row r="617" spans="14:14" ht="13.8" x14ac:dyDescent="0.3">
      <c r="N617" s="15"/>
    </row>
    <row r="618" spans="14:14" ht="13.8" x14ac:dyDescent="0.3">
      <c r="N618" s="15"/>
    </row>
    <row r="619" spans="14:14" ht="13.8" x14ac:dyDescent="0.3">
      <c r="N619" s="15"/>
    </row>
    <row r="620" spans="14:14" ht="13.8" x14ac:dyDescent="0.3">
      <c r="N620" s="15"/>
    </row>
    <row r="621" spans="14:14" ht="13.8" x14ac:dyDescent="0.3">
      <c r="N621" s="15"/>
    </row>
    <row r="622" spans="14:14" ht="13.8" x14ac:dyDescent="0.3">
      <c r="N622" s="15"/>
    </row>
    <row r="623" spans="14:14" ht="13.8" x14ac:dyDescent="0.3">
      <c r="N623" s="15"/>
    </row>
    <row r="624" spans="14:14" ht="13.8" x14ac:dyDescent="0.3">
      <c r="N624" s="15"/>
    </row>
    <row r="625" spans="14:14" ht="13.8" x14ac:dyDescent="0.3">
      <c r="N625" s="15"/>
    </row>
    <row r="626" spans="14:14" ht="13.8" x14ac:dyDescent="0.3">
      <c r="N626" s="15"/>
    </row>
    <row r="627" spans="14:14" ht="13.8" x14ac:dyDescent="0.3">
      <c r="N627" s="15"/>
    </row>
    <row r="628" spans="14:14" ht="13.8" x14ac:dyDescent="0.3">
      <c r="N628" s="15"/>
    </row>
    <row r="629" spans="14:14" ht="13.8" x14ac:dyDescent="0.3">
      <c r="N629" s="15"/>
    </row>
    <row r="630" spans="14:14" ht="13.8" x14ac:dyDescent="0.3">
      <c r="N630" s="15"/>
    </row>
    <row r="631" spans="14:14" ht="13.8" x14ac:dyDescent="0.3">
      <c r="N631" s="15"/>
    </row>
    <row r="632" spans="14:14" ht="13.8" x14ac:dyDescent="0.3">
      <c r="N632" s="15"/>
    </row>
    <row r="633" spans="14:14" ht="13.8" x14ac:dyDescent="0.3">
      <c r="N633" s="15"/>
    </row>
    <row r="634" spans="14:14" ht="13.8" x14ac:dyDescent="0.3">
      <c r="N634" s="15"/>
    </row>
    <row r="635" spans="14:14" ht="13.8" x14ac:dyDescent="0.3">
      <c r="N635" s="15"/>
    </row>
    <row r="636" spans="14:14" ht="13.8" x14ac:dyDescent="0.3">
      <c r="N636" s="15"/>
    </row>
    <row r="637" spans="14:14" ht="13.8" x14ac:dyDescent="0.3">
      <c r="N637" s="15"/>
    </row>
    <row r="638" spans="14:14" ht="13.8" x14ac:dyDescent="0.3">
      <c r="N638" s="15"/>
    </row>
    <row r="639" spans="14:14" ht="13.8" x14ac:dyDescent="0.3">
      <c r="N639" s="15"/>
    </row>
    <row r="640" spans="14:14" ht="13.8" x14ac:dyDescent="0.3">
      <c r="N640" s="15"/>
    </row>
    <row r="641" spans="14:14" ht="13.8" x14ac:dyDescent="0.3">
      <c r="N641" s="15"/>
    </row>
    <row r="642" spans="14:14" ht="13.8" x14ac:dyDescent="0.3">
      <c r="N642" s="15"/>
    </row>
    <row r="643" spans="14:14" ht="13.8" x14ac:dyDescent="0.3">
      <c r="N643" s="15"/>
    </row>
    <row r="644" spans="14:14" ht="13.8" x14ac:dyDescent="0.3">
      <c r="N644" s="15"/>
    </row>
    <row r="645" spans="14:14" ht="13.8" x14ac:dyDescent="0.3">
      <c r="N645" s="15"/>
    </row>
    <row r="646" spans="14:14" ht="13.8" x14ac:dyDescent="0.3">
      <c r="N646" s="15"/>
    </row>
    <row r="647" spans="14:14" ht="13.8" x14ac:dyDescent="0.3">
      <c r="N647" s="15"/>
    </row>
    <row r="648" spans="14:14" ht="13.8" x14ac:dyDescent="0.3">
      <c r="N648" s="15"/>
    </row>
    <row r="649" spans="14:14" ht="13.8" x14ac:dyDescent="0.3">
      <c r="N649" s="15"/>
    </row>
    <row r="650" spans="14:14" ht="13.8" x14ac:dyDescent="0.3">
      <c r="N650" s="15"/>
    </row>
    <row r="651" spans="14:14" ht="13.8" x14ac:dyDescent="0.3">
      <c r="N651" s="15"/>
    </row>
    <row r="652" spans="14:14" ht="13.8" x14ac:dyDescent="0.3">
      <c r="N652" s="15"/>
    </row>
    <row r="653" spans="14:14" ht="13.8" x14ac:dyDescent="0.3">
      <c r="N653" s="15"/>
    </row>
    <row r="654" spans="14:14" ht="13.8" x14ac:dyDescent="0.3">
      <c r="N654" s="15"/>
    </row>
    <row r="655" spans="14:14" ht="13.8" x14ac:dyDescent="0.3">
      <c r="N655" s="15"/>
    </row>
    <row r="656" spans="14:14" ht="13.8" x14ac:dyDescent="0.3">
      <c r="N656" s="15"/>
    </row>
    <row r="657" spans="14:14" ht="13.8" x14ac:dyDescent="0.3">
      <c r="N657" s="15"/>
    </row>
    <row r="658" spans="14:14" ht="13.8" x14ac:dyDescent="0.3">
      <c r="N658" s="15"/>
    </row>
    <row r="659" spans="14:14" ht="13.8" x14ac:dyDescent="0.3">
      <c r="N659" s="15"/>
    </row>
    <row r="660" spans="14:14" ht="13.8" x14ac:dyDescent="0.3">
      <c r="N660" s="15"/>
    </row>
    <row r="661" spans="14:14" ht="13.8" x14ac:dyDescent="0.3">
      <c r="N661" s="15"/>
    </row>
    <row r="662" spans="14:14" ht="13.8" x14ac:dyDescent="0.3">
      <c r="N662" s="15"/>
    </row>
    <row r="663" spans="14:14" ht="13.8" x14ac:dyDescent="0.3">
      <c r="N663" s="15"/>
    </row>
    <row r="664" spans="14:14" ht="13.8" x14ac:dyDescent="0.3">
      <c r="N664" s="15"/>
    </row>
    <row r="665" spans="14:14" ht="13.8" x14ac:dyDescent="0.3">
      <c r="N665" s="15"/>
    </row>
    <row r="666" spans="14:14" ht="13.8" x14ac:dyDescent="0.3">
      <c r="N666" s="15"/>
    </row>
    <row r="667" spans="14:14" ht="13.8" x14ac:dyDescent="0.3">
      <c r="N667" s="15"/>
    </row>
    <row r="668" spans="14:14" ht="13.8" x14ac:dyDescent="0.3">
      <c r="N668" s="15"/>
    </row>
    <row r="669" spans="14:14" ht="13.8" x14ac:dyDescent="0.3">
      <c r="N669" s="15"/>
    </row>
    <row r="670" spans="14:14" ht="13.8" x14ac:dyDescent="0.3">
      <c r="N670" s="15"/>
    </row>
    <row r="671" spans="14:14" ht="13.8" x14ac:dyDescent="0.3">
      <c r="N671" s="15"/>
    </row>
    <row r="672" spans="14:14" ht="13.8" x14ac:dyDescent="0.3">
      <c r="N672" s="15"/>
    </row>
    <row r="673" spans="14:14" ht="13.8" x14ac:dyDescent="0.3">
      <c r="N673" s="15"/>
    </row>
    <row r="674" spans="14:14" ht="13.8" x14ac:dyDescent="0.3">
      <c r="N674" s="15"/>
    </row>
    <row r="675" spans="14:14" ht="13.8" x14ac:dyDescent="0.3">
      <c r="N675" s="15"/>
    </row>
    <row r="676" spans="14:14" ht="13.8" x14ac:dyDescent="0.3">
      <c r="N676" s="15"/>
    </row>
    <row r="677" spans="14:14" ht="13.8" x14ac:dyDescent="0.3">
      <c r="N677" s="15"/>
    </row>
    <row r="678" spans="14:14" ht="13.8" x14ac:dyDescent="0.3">
      <c r="N678" s="15"/>
    </row>
    <row r="679" spans="14:14" ht="13.8" x14ac:dyDescent="0.3">
      <c r="N679" s="15"/>
    </row>
    <row r="680" spans="14:14" ht="13.8" x14ac:dyDescent="0.3">
      <c r="N680" s="15"/>
    </row>
    <row r="681" spans="14:14" ht="13.8" x14ac:dyDescent="0.3">
      <c r="N681" s="15"/>
    </row>
    <row r="682" spans="14:14" ht="13.8" x14ac:dyDescent="0.3">
      <c r="N682" s="15"/>
    </row>
    <row r="683" spans="14:14" ht="13.8" x14ac:dyDescent="0.3">
      <c r="N683" s="15"/>
    </row>
    <row r="684" spans="14:14" ht="13.8" x14ac:dyDescent="0.3">
      <c r="N684" s="15"/>
    </row>
    <row r="685" spans="14:14" ht="13.8" x14ac:dyDescent="0.3">
      <c r="N685" s="15"/>
    </row>
    <row r="686" spans="14:14" ht="13.8" x14ac:dyDescent="0.3">
      <c r="N686" s="15"/>
    </row>
    <row r="687" spans="14:14" ht="13.8" x14ac:dyDescent="0.3">
      <c r="N687" s="15"/>
    </row>
    <row r="688" spans="14:14" ht="13.8" x14ac:dyDescent="0.3">
      <c r="N688" s="15"/>
    </row>
    <row r="689" spans="14:14" ht="13.8" x14ac:dyDescent="0.3">
      <c r="N689" s="15"/>
    </row>
    <row r="690" spans="14:14" ht="13.8" x14ac:dyDescent="0.3">
      <c r="N690" s="15"/>
    </row>
    <row r="691" spans="14:14" ht="13.8" x14ac:dyDescent="0.3">
      <c r="N691" s="15"/>
    </row>
    <row r="692" spans="14:14" ht="13.8" x14ac:dyDescent="0.3">
      <c r="N692" s="15"/>
    </row>
    <row r="693" spans="14:14" ht="13.8" x14ac:dyDescent="0.3">
      <c r="N693" s="15"/>
    </row>
    <row r="694" spans="14:14" ht="13.8" x14ac:dyDescent="0.3">
      <c r="N694" s="15"/>
    </row>
    <row r="695" spans="14:14" ht="13.8" x14ac:dyDescent="0.3">
      <c r="N695" s="15"/>
    </row>
    <row r="696" spans="14:14" ht="13.8" x14ac:dyDescent="0.3">
      <c r="N696" s="15"/>
    </row>
    <row r="697" spans="14:14" ht="13.8" x14ac:dyDescent="0.3">
      <c r="N697" s="15"/>
    </row>
    <row r="698" spans="14:14" ht="13.8" x14ac:dyDescent="0.3">
      <c r="N698" s="15"/>
    </row>
    <row r="699" spans="14:14" ht="13.8" x14ac:dyDescent="0.3">
      <c r="N699" s="15"/>
    </row>
    <row r="700" spans="14:14" ht="13.8" x14ac:dyDescent="0.3">
      <c r="N700" s="15"/>
    </row>
    <row r="701" spans="14:14" ht="13.8" x14ac:dyDescent="0.3">
      <c r="N701" s="15"/>
    </row>
    <row r="702" spans="14:14" ht="13.8" x14ac:dyDescent="0.3">
      <c r="N702" s="15"/>
    </row>
    <row r="703" spans="14:14" ht="13.8" x14ac:dyDescent="0.3">
      <c r="N703" s="15"/>
    </row>
    <row r="704" spans="14:14" ht="13.8" x14ac:dyDescent="0.3">
      <c r="N704" s="15"/>
    </row>
    <row r="705" spans="14:14" ht="13.8" x14ac:dyDescent="0.3">
      <c r="N705" s="15"/>
    </row>
    <row r="706" spans="14:14" ht="13.8" x14ac:dyDescent="0.3">
      <c r="N706" s="15"/>
    </row>
    <row r="707" spans="14:14" ht="13.8" x14ac:dyDescent="0.3">
      <c r="N707" s="15"/>
    </row>
    <row r="708" spans="14:14" ht="13.8" x14ac:dyDescent="0.3">
      <c r="N708" s="15"/>
    </row>
    <row r="709" spans="14:14" ht="13.8" x14ac:dyDescent="0.3">
      <c r="N709" s="15"/>
    </row>
    <row r="710" spans="14:14" ht="13.8" x14ac:dyDescent="0.3">
      <c r="N710" s="15"/>
    </row>
    <row r="711" spans="14:14" ht="13.8" x14ac:dyDescent="0.3">
      <c r="N711" s="15"/>
    </row>
    <row r="712" spans="14:14" ht="13.8" x14ac:dyDescent="0.3">
      <c r="N712" s="15"/>
    </row>
    <row r="713" spans="14:14" ht="13.8" x14ac:dyDescent="0.3">
      <c r="N713" s="15"/>
    </row>
    <row r="714" spans="14:14" ht="13.8" x14ac:dyDescent="0.3">
      <c r="N714" s="15"/>
    </row>
    <row r="715" spans="14:14" ht="13.8" x14ac:dyDescent="0.3">
      <c r="N715" s="15"/>
    </row>
    <row r="716" spans="14:14" ht="13.8" x14ac:dyDescent="0.3">
      <c r="N716" s="15"/>
    </row>
    <row r="717" spans="14:14" ht="13.8" x14ac:dyDescent="0.3">
      <c r="N717" s="15"/>
    </row>
    <row r="718" spans="14:14" ht="13.8" x14ac:dyDescent="0.3">
      <c r="N718" s="15"/>
    </row>
    <row r="719" spans="14:14" ht="13.8" x14ac:dyDescent="0.3">
      <c r="N719" s="15"/>
    </row>
    <row r="720" spans="14:14" ht="13.8" x14ac:dyDescent="0.3">
      <c r="N720" s="15"/>
    </row>
    <row r="721" spans="14:14" ht="13.8" x14ac:dyDescent="0.3">
      <c r="N721" s="15"/>
    </row>
    <row r="722" spans="14:14" ht="13.8" x14ac:dyDescent="0.3">
      <c r="N722" s="15"/>
    </row>
    <row r="723" spans="14:14" ht="13.8" x14ac:dyDescent="0.3">
      <c r="N723" s="15"/>
    </row>
    <row r="724" spans="14:14" ht="13.8" x14ac:dyDescent="0.3">
      <c r="N724" s="15"/>
    </row>
    <row r="725" spans="14:14" ht="13.8" x14ac:dyDescent="0.3">
      <c r="N725" s="15"/>
    </row>
    <row r="726" spans="14:14" ht="13.8" x14ac:dyDescent="0.3">
      <c r="N726" s="15"/>
    </row>
    <row r="727" spans="14:14" ht="13.8" x14ac:dyDescent="0.3">
      <c r="N727" s="15"/>
    </row>
    <row r="728" spans="14:14" ht="13.8" x14ac:dyDescent="0.3">
      <c r="N728" s="15"/>
    </row>
    <row r="729" spans="14:14" ht="13.8" x14ac:dyDescent="0.3">
      <c r="N729" s="15"/>
    </row>
    <row r="730" spans="14:14" ht="13.8" x14ac:dyDescent="0.3">
      <c r="N730" s="15"/>
    </row>
    <row r="731" spans="14:14" ht="13.8" x14ac:dyDescent="0.3">
      <c r="N731" s="15"/>
    </row>
    <row r="732" spans="14:14" ht="13.8" x14ac:dyDescent="0.3">
      <c r="N732" s="15"/>
    </row>
    <row r="733" spans="14:14" ht="13.8" x14ac:dyDescent="0.3">
      <c r="N733" s="15"/>
    </row>
    <row r="734" spans="14:14" ht="13.8" x14ac:dyDescent="0.3">
      <c r="N734" s="15"/>
    </row>
    <row r="735" spans="14:14" ht="13.8" x14ac:dyDescent="0.3">
      <c r="N735" s="15"/>
    </row>
    <row r="736" spans="14:14" ht="13.8" x14ac:dyDescent="0.3">
      <c r="N736" s="15"/>
    </row>
    <row r="737" spans="14:14" ht="13.8" x14ac:dyDescent="0.3">
      <c r="N737" s="15"/>
    </row>
    <row r="738" spans="14:14" ht="13.8" x14ac:dyDescent="0.3">
      <c r="N738" s="15"/>
    </row>
    <row r="739" spans="14:14" ht="13.8" x14ac:dyDescent="0.3">
      <c r="N739" s="15"/>
    </row>
    <row r="740" spans="14:14" ht="13.8" x14ac:dyDescent="0.3">
      <c r="N740" s="15"/>
    </row>
    <row r="741" spans="14:14" ht="13.8" x14ac:dyDescent="0.3">
      <c r="N741" s="15"/>
    </row>
    <row r="742" spans="14:14" ht="13.8" x14ac:dyDescent="0.3">
      <c r="N742" s="15"/>
    </row>
    <row r="743" spans="14:14" ht="13.8" x14ac:dyDescent="0.3">
      <c r="N743" s="15"/>
    </row>
    <row r="744" spans="14:14" ht="13.8" x14ac:dyDescent="0.3">
      <c r="N744" s="15"/>
    </row>
    <row r="745" spans="14:14" ht="13.8" x14ac:dyDescent="0.3">
      <c r="N745" s="15"/>
    </row>
    <row r="746" spans="14:14" ht="13.8" x14ac:dyDescent="0.3">
      <c r="N746" s="15"/>
    </row>
    <row r="747" spans="14:14" ht="13.8" x14ac:dyDescent="0.3">
      <c r="N747" s="15"/>
    </row>
    <row r="748" spans="14:14" ht="13.8" x14ac:dyDescent="0.3">
      <c r="N748" s="15"/>
    </row>
    <row r="749" spans="14:14" ht="13.8" x14ac:dyDescent="0.3">
      <c r="N749" s="15"/>
    </row>
    <row r="750" spans="14:14" ht="13.8" x14ac:dyDescent="0.3">
      <c r="N750" s="15"/>
    </row>
    <row r="751" spans="14:14" ht="13.8" x14ac:dyDescent="0.3">
      <c r="N751" s="15"/>
    </row>
    <row r="752" spans="14:14" ht="13.8" x14ac:dyDescent="0.3">
      <c r="N752" s="15"/>
    </row>
    <row r="753" spans="14:14" ht="13.8" x14ac:dyDescent="0.3">
      <c r="N753" s="15"/>
    </row>
    <row r="754" spans="14:14" ht="13.8" x14ac:dyDescent="0.3">
      <c r="N754" s="15"/>
    </row>
    <row r="755" spans="14:14" ht="13.8" x14ac:dyDescent="0.3">
      <c r="N755" s="15"/>
    </row>
    <row r="756" spans="14:14" ht="13.8" x14ac:dyDescent="0.3">
      <c r="N756" s="15"/>
    </row>
    <row r="757" spans="14:14" ht="13.8" x14ac:dyDescent="0.3">
      <c r="N757" s="15"/>
    </row>
    <row r="758" spans="14:14" ht="13.8" x14ac:dyDescent="0.3">
      <c r="N758" s="15"/>
    </row>
    <row r="759" spans="14:14" ht="13.8" x14ac:dyDescent="0.3">
      <c r="N759" s="15"/>
    </row>
    <row r="760" spans="14:14" ht="13.8" x14ac:dyDescent="0.3">
      <c r="N760" s="15"/>
    </row>
    <row r="761" spans="14:14" ht="13.8" x14ac:dyDescent="0.3">
      <c r="N761" s="15"/>
    </row>
    <row r="762" spans="14:14" ht="13.8" x14ac:dyDescent="0.3">
      <c r="N762" s="15"/>
    </row>
    <row r="763" spans="14:14" ht="13.8" x14ac:dyDescent="0.3">
      <c r="N763" s="15"/>
    </row>
    <row r="764" spans="14:14" ht="13.8" x14ac:dyDescent="0.3">
      <c r="N764" s="15"/>
    </row>
    <row r="765" spans="14:14" ht="13.8" x14ac:dyDescent="0.3">
      <c r="N765" s="15"/>
    </row>
    <row r="766" spans="14:14" ht="13.8" x14ac:dyDescent="0.3">
      <c r="N766" s="15"/>
    </row>
    <row r="767" spans="14:14" ht="13.8" x14ac:dyDescent="0.3">
      <c r="N767" s="15"/>
    </row>
    <row r="768" spans="14:14" ht="13.8" x14ac:dyDescent="0.3">
      <c r="N768" s="15"/>
    </row>
    <row r="769" spans="14:14" ht="13.8" x14ac:dyDescent="0.3">
      <c r="N769" s="15"/>
    </row>
    <row r="770" spans="14:14" ht="13.8" x14ac:dyDescent="0.3">
      <c r="N770" s="15"/>
    </row>
    <row r="771" spans="14:14" ht="13.8" x14ac:dyDescent="0.3">
      <c r="N771" s="15"/>
    </row>
    <row r="772" spans="14:14" ht="13.8" x14ac:dyDescent="0.3">
      <c r="N772" s="15"/>
    </row>
    <row r="773" spans="14:14" ht="13.8" x14ac:dyDescent="0.3">
      <c r="N773" s="15"/>
    </row>
    <row r="774" spans="14:14" ht="13.8" x14ac:dyDescent="0.3">
      <c r="N774" s="15"/>
    </row>
    <row r="775" spans="14:14" ht="13.8" x14ac:dyDescent="0.3">
      <c r="N775" s="15"/>
    </row>
    <row r="776" spans="14:14" ht="13.8" x14ac:dyDescent="0.3">
      <c r="N776" s="15"/>
    </row>
    <row r="777" spans="14:14" ht="13.8" x14ac:dyDescent="0.3">
      <c r="N777" s="15"/>
    </row>
    <row r="778" spans="14:14" ht="13.8" x14ac:dyDescent="0.3">
      <c r="N778" s="15"/>
    </row>
    <row r="779" spans="14:14" ht="13.8" x14ac:dyDescent="0.3">
      <c r="N779" s="15"/>
    </row>
    <row r="780" spans="14:14" ht="13.8" x14ac:dyDescent="0.3">
      <c r="N780" s="15"/>
    </row>
    <row r="781" spans="14:14" ht="13.8" x14ac:dyDescent="0.3">
      <c r="N781" s="15"/>
    </row>
    <row r="782" spans="14:14" ht="13.8" x14ac:dyDescent="0.3">
      <c r="N782" s="15"/>
    </row>
    <row r="783" spans="14:14" ht="13.8" x14ac:dyDescent="0.3">
      <c r="N783" s="15"/>
    </row>
    <row r="784" spans="14:14" ht="13.8" x14ac:dyDescent="0.3">
      <c r="N784" s="15"/>
    </row>
    <row r="785" spans="14:14" ht="13.8" x14ac:dyDescent="0.3">
      <c r="N785" s="15"/>
    </row>
    <row r="786" spans="14:14" ht="13.8" x14ac:dyDescent="0.3">
      <c r="N786" s="15"/>
    </row>
    <row r="787" spans="14:14" ht="13.8" x14ac:dyDescent="0.3">
      <c r="N787" s="15"/>
    </row>
    <row r="788" spans="14:14" ht="13.8" x14ac:dyDescent="0.3">
      <c r="N788" s="15"/>
    </row>
    <row r="789" spans="14:14" ht="13.8" x14ac:dyDescent="0.3">
      <c r="N789" s="15"/>
    </row>
    <row r="790" spans="14:14" ht="13.8" x14ac:dyDescent="0.3">
      <c r="N790" s="15"/>
    </row>
    <row r="791" spans="14:14" ht="13.8" x14ac:dyDescent="0.3">
      <c r="N791" s="15"/>
    </row>
    <row r="792" spans="14:14" ht="13.8" x14ac:dyDescent="0.3">
      <c r="N792" s="15"/>
    </row>
    <row r="793" spans="14:14" ht="13.8" x14ac:dyDescent="0.3">
      <c r="N793" s="15"/>
    </row>
    <row r="794" spans="14:14" ht="13.8" x14ac:dyDescent="0.3">
      <c r="N794" s="15"/>
    </row>
    <row r="795" spans="14:14" ht="13.8" x14ac:dyDescent="0.3">
      <c r="N795" s="15"/>
    </row>
    <row r="796" spans="14:14" ht="13.8" x14ac:dyDescent="0.3">
      <c r="N796" s="15"/>
    </row>
    <row r="797" spans="14:14" ht="13.8" x14ac:dyDescent="0.3">
      <c r="N797" s="15"/>
    </row>
    <row r="798" spans="14:14" ht="13.8" x14ac:dyDescent="0.3">
      <c r="N798" s="15"/>
    </row>
    <row r="799" spans="14:14" ht="13.8" x14ac:dyDescent="0.3">
      <c r="N799" s="15"/>
    </row>
    <row r="800" spans="14:14" ht="13.8" x14ac:dyDescent="0.3">
      <c r="N800" s="15"/>
    </row>
    <row r="801" spans="14:14" ht="13.8" x14ac:dyDescent="0.3">
      <c r="N801" s="15"/>
    </row>
    <row r="802" spans="14:14" ht="13.8" x14ac:dyDescent="0.3">
      <c r="N802" s="15"/>
    </row>
    <row r="803" spans="14:14" ht="13.8" x14ac:dyDescent="0.3">
      <c r="N803" s="15"/>
    </row>
    <row r="804" spans="14:14" ht="13.8" x14ac:dyDescent="0.3">
      <c r="N804" s="15"/>
    </row>
    <row r="805" spans="14:14" ht="13.8" x14ac:dyDescent="0.3">
      <c r="N805" s="15"/>
    </row>
    <row r="806" spans="14:14" ht="13.8" x14ac:dyDescent="0.3">
      <c r="N806" s="15"/>
    </row>
    <row r="807" spans="14:14" ht="13.8" x14ac:dyDescent="0.3">
      <c r="N807" s="15"/>
    </row>
    <row r="808" spans="14:14" ht="13.8" x14ac:dyDescent="0.3">
      <c r="N808" s="15"/>
    </row>
    <row r="809" spans="14:14" ht="13.8" x14ac:dyDescent="0.3">
      <c r="N809" s="15"/>
    </row>
    <row r="810" spans="14:14" ht="13.8" x14ac:dyDescent="0.3">
      <c r="N810" s="15"/>
    </row>
    <row r="811" spans="14:14" ht="13.8" x14ac:dyDescent="0.3">
      <c r="N811" s="15"/>
    </row>
    <row r="812" spans="14:14" ht="13.8" x14ac:dyDescent="0.3">
      <c r="N812" s="15"/>
    </row>
    <row r="813" spans="14:14" ht="13.8" x14ac:dyDescent="0.3">
      <c r="N813" s="15"/>
    </row>
    <row r="814" spans="14:14" ht="13.8" x14ac:dyDescent="0.3">
      <c r="N814" s="15"/>
    </row>
    <row r="815" spans="14:14" ht="13.8" x14ac:dyDescent="0.3">
      <c r="N815" s="15"/>
    </row>
    <row r="816" spans="14:14" ht="13.8" x14ac:dyDescent="0.3">
      <c r="N816" s="15"/>
    </row>
    <row r="817" spans="14:14" ht="13.8" x14ac:dyDescent="0.3">
      <c r="N817" s="15"/>
    </row>
    <row r="818" spans="14:14" ht="13.8" x14ac:dyDescent="0.3">
      <c r="N818" s="15"/>
    </row>
    <row r="819" spans="14:14" ht="13.8" x14ac:dyDescent="0.3">
      <c r="N819" s="15"/>
    </row>
  </sheetData>
  <mergeCells count="18">
    <mergeCell ref="F5:H5"/>
    <mergeCell ref="A22:H22"/>
    <mergeCell ref="A24:G24"/>
    <mergeCell ref="A25:G25"/>
    <mergeCell ref="A26:H26"/>
    <mergeCell ref="A5:E5"/>
    <mergeCell ref="A6:H6"/>
    <mergeCell ref="A7:H7"/>
    <mergeCell ref="A8:H8"/>
    <mergeCell ref="A17:E17"/>
    <mergeCell ref="A20:C20"/>
    <mergeCell ref="A21:H21"/>
    <mergeCell ref="A1:H1"/>
    <mergeCell ref="A2:H2"/>
    <mergeCell ref="A3:E3"/>
    <mergeCell ref="F3:H3"/>
    <mergeCell ref="A4:E4"/>
    <mergeCell ref="F4:H4"/>
  </mergeCells>
  <printOptions horizontalCentered="1"/>
  <pageMargins left="0.25" right="0.25" top="0.75" bottom="0.75" header="0" footer="0"/>
  <pageSetup paperSize="9" fitToHeight="0" pageOrder="overThenDown"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fitToPage="1"/>
  </sheetPr>
  <dimension ref="A1:Z824"/>
  <sheetViews>
    <sheetView workbookViewId="0"/>
  </sheetViews>
  <sheetFormatPr defaultColWidth="12.5546875" defaultRowHeight="15.75" customHeight="1" x14ac:dyDescent="0.25"/>
  <cols>
    <col min="1" max="1" width="5.5546875" customWidth="1"/>
    <col min="2" max="2" width="12.6640625" customWidth="1"/>
    <col min="3" max="3" width="51" customWidth="1"/>
    <col min="4" max="4" width="7.5546875" customWidth="1"/>
    <col min="5" max="5" width="7.109375" customWidth="1"/>
    <col min="6" max="6" width="16.44140625" customWidth="1"/>
    <col min="7" max="7" width="13" customWidth="1"/>
    <col min="8" max="8" width="15.88671875" customWidth="1"/>
    <col min="9" max="9" width="10" customWidth="1"/>
    <col min="10" max="11" width="12.33203125" customWidth="1"/>
    <col min="12" max="12" width="11.109375" customWidth="1"/>
    <col min="13" max="13" width="12.33203125" customWidth="1"/>
    <col min="14" max="14" width="12.44140625" customWidth="1"/>
    <col min="15" max="16" width="11" customWidth="1"/>
    <col min="17" max="17" width="16.6640625" customWidth="1"/>
    <col min="18" max="26" width="11" customWidth="1"/>
  </cols>
  <sheetData>
    <row r="1" spans="1:26" ht="133.5" customHeight="1" x14ac:dyDescent="0.3">
      <c r="A1" s="94"/>
      <c r="B1" s="95"/>
      <c r="C1" s="95"/>
      <c r="D1" s="95"/>
      <c r="E1" s="95"/>
      <c r="F1" s="95"/>
      <c r="G1" s="95"/>
      <c r="H1" s="95"/>
      <c r="N1" s="15"/>
    </row>
    <row r="2" spans="1:26" ht="65.25" customHeight="1" x14ac:dyDescent="0.25">
      <c r="A2" s="108" t="s">
        <v>155</v>
      </c>
      <c r="B2" s="95"/>
      <c r="C2" s="95"/>
      <c r="D2" s="95"/>
      <c r="E2" s="95"/>
      <c r="F2" s="95"/>
      <c r="G2" s="95"/>
      <c r="H2" s="95"/>
      <c r="I2" s="1"/>
      <c r="J2" s="1"/>
      <c r="K2" s="1"/>
      <c r="L2" s="1"/>
      <c r="M2" s="1"/>
      <c r="N2" s="1"/>
      <c r="O2" s="1"/>
      <c r="P2" s="1"/>
      <c r="Q2" s="1"/>
    </row>
    <row r="3" spans="1:26" ht="13.8" x14ac:dyDescent="0.3">
      <c r="A3" s="97" t="s">
        <v>0</v>
      </c>
      <c r="B3" s="95"/>
      <c r="C3" s="95"/>
      <c r="D3" s="95"/>
      <c r="E3" s="95"/>
      <c r="F3" s="97" t="s">
        <v>1</v>
      </c>
      <c r="G3" s="95"/>
      <c r="H3" s="95"/>
      <c r="I3" s="3"/>
      <c r="J3" s="3"/>
      <c r="K3" s="3"/>
      <c r="L3" s="3"/>
      <c r="M3" s="3"/>
      <c r="N3" s="3"/>
      <c r="O3" s="3"/>
      <c r="P3" s="3"/>
      <c r="Q3" s="3"/>
      <c r="R3" s="4"/>
      <c r="S3" s="4"/>
      <c r="T3" s="4"/>
      <c r="U3" s="4"/>
      <c r="V3" s="4"/>
      <c r="W3" s="4"/>
      <c r="X3" s="4"/>
      <c r="Y3" s="4"/>
      <c r="Z3" s="4"/>
    </row>
    <row r="4" spans="1:26" ht="33.75" customHeight="1" x14ac:dyDescent="0.3">
      <c r="A4" s="97" t="s">
        <v>143</v>
      </c>
      <c r="B4" s="95"/>
      <c r="C4" s="95"/>
      <c r="D4" s="95"/>
      <c r="E4" s="95"/>
      <c r="F4" s="97" t="s">
        <v>3</v>
      </c>
      <c r="G4" s="95"/>
      <c r="H4" s="95"/>
      <c r="I4" s="3"/>
      <c r="J4" s="3"/>
      <c r="K4" s="3"/>
      <c r="L4" s="3"/>
      <c r="M4" s="3"/>
      <c r="N4" s="3"/>
      <c r="O4" s="3"/>
      <c r="P4" s="3"/>
      <c r="Q4" s="3"/>
      <c r="R4" s="4"/>
      <c r="S4" s="4"/>
      <c r="T4" s="4"/>
      <c r="U4" s="4"/>
      <c r="V4" s="4"/>
      <c r="W4" s="4"/>
      <c r="X4" s="4"/>
      <c r="Y4" s="4"/>
      <c r="Z4" s="4"/>
    </row>
    <row r="5" spans="1:26" ht="24.75" customHeight="1" x14ac:dyDescent="0.3">
      <c r="A5" s="97" t="s">
        <v>144</v>
      </c>
      <c r="B5" s="95"/>
      <c r="C5" s="95"/>
      <c r="D5" s="95"/>
      <c r="E5" s="95"/>
      <c r="F5" s="97" t="s">
        <v>4</v>
      </c>
      <c r="G5" s="95"/>
      <c r="H5" s="95"/>
      <c r="I5" s="3"/>
      <c r="J5" s="3"/>
      <c r="K5" s="3"/>
      <c r="L5" s="3"/>
      <c r="M5" s="3"/>
      <c r="N5" s="3"/>
      <c r="O5" s="3"/>
      <c r="P5" s="3"/>
      <c r="Q5" s="3"/>
      <c r="R5" s="4"/>
      <c r="S5" s="4"/>
      <c r="T5" s="4"/>
      <c r="U5" s="4"/>
      <c r="V5" s="4"/>
      <c r="W5" s="4"/>
      <c r="X5" s="4"/>
      <c r="Y5" s="4"/>
      <c r="Z5" s="4"/>
    </row>
    <row r="6" spans="1:26" ht="24.75" customHeight="1" x14ac:dyDescent="0.3">
      <c r="A6" s="100" t="s">
        <v>45</v>
      </c>
      <c r="B6" s="95"/>
      <c r="C6" s="95"/>
      <c r="D6" s="95"/>
      <c r="E6" s="95"/>
      <c r="F6" s="95"/>
      <c r="G6" s="95"/>
      <c r="H6" s="95"/>
      <c r="I6" s="3"/>
      <c r="J6" s="3"/>
      <c r="K6" s="3"/>
      <c r="L6" s="3"/>
      <c r="M6" s="3"/>
      <c r="N6" s="3"/>
      <c r="O6" s="3"/>
      <c r="P6" s="3"/>
      <c r="Q6" s="3"/>
      <c r="R6" s="4"/>
      <c r="S6" s="4"/>
      <c r="T6" s="4"/>
      <c r="U6" s="4"/>
      <c r="V6" s="4"/>
      <c r="W6" s="4"/>
      <c r="X6" s="4"/>
      <c r="Y6" s="4"/>
      <c r="Z6" s="4"/>
    </row>
    <row r="7" spans="1:26" ht="24.75" customHeight="1" x14ac:dyDescent="0.3">
      <c r="A7" s="97"/>
      <c r="B7" s="95"/>
      <c r="C7" s="95"/>
      <c r="D7" s="95"/>
      <c r="E7" s="95"/>
      <c r="F7" s="95"/>
      <c r="G7" s="95"/>
      <c r="H7" s="95"/>
      <c r="I7" s="3"/>
      <c r="J7" s="3"/>
      <c r="K7" s="3"/>
      <c r="L7" s="3"/>
      <c r="M7" s="3"/>
      <c r="N7" s="3"/>
      <c r="O7" s="17" t="s">
        <v>156</v>
      </c>
      <c r="P7" s="18">
        <v>50000</v>
      </c>
      <c r="R7" s="4"/>
      <c r="S7" s="4"/>
      <c r="T7" s="4"/>
      <c r="U7" s="4"/>
      <c r="V7" s="4"/>
      <c r="W7" s="4"/>
      <c r="X7" s="4"/>
      <c r="Y7" s="4"/>
      <c r="Z7" s="4"/>
    </row>
    <row r="8" spans="1:26" ht="24" customHeight="1" x14ac:dyDescent="0.3">
      <c r="A8" s="101" t="s">
        <v>112</v>
      </c>
      <c r="B8" s="102"/>
      <c r="C8" s="102"/>
      <c r="D8" s="102"/>
      <c r="E8" s="102"/>
      <c r="F8" s="102"/>
      <c r="G8" s="102"/>
      <c r="H8" s="103"/>
      <c r="I8" s="10"/>
      <c r="J8" s="9"/>
      <c r="K8" s="9"/>
      <c r="L8" s="9"/>
      <c r="M8" s="9"/>
      <c r="N8" s="16"/>
      <c r="O8" s="17" t="s">
        <v>47</v>
      </c>
      <c r="P8" s="18">
        <v>530000</v>
      </c>
      <c r="Q8" s="3"/>
      <c r="R8" s="10"/>
      <c r="S8" s="10"/>
      <c r="T8" s="10"/>
      <c r="U8" s="10"/>
      <c r="V8" s="10"/>
      <c r="W8" s="10"/>
      <c r="X8" s="10"/>
      <c r="Y8" s="10"/>
      <c r="Z8" s="10"/>
    </row>
    <row r="9" spans="1:26" ht="36" customHeight="1" x14ac:dyDescent="0.3">
      <c r="A9" s="19" t="s">
        <v>5</v>
      </c>
      <c r="B9" s="19" t="s">
        <v>48</v>
      </c>
      <c r="C9" s="19" t="s">
        <v>49</v>
      </c>
      <c r="D9" s="19" t="s">
        <v>50</v>
      </c>
      <c r="E9" s="19" t="s">
        <v>6</v>
      </c>
      <c r="F9" s="19" t="s">
        <v>7</v>
      </c>
      <c r="G9" s="19" t="s">
        <v>51</v>
      </c>
      <c r="H9" s="19" t="s">
        <v>52</v>
      </c>
      <c r="I9" s="20"/>
      <c r="J9" s="19" t="s">
        <v>53</v>
      </c>
      <c r="K9" s="19" t="s">
        <v>51</v>
      </c>
      <c r="L9" s="19" t="s">
        <v>54</v>
      </c>
      <c r="M9" s="19" t="s">
        <v>55</v>
      </c>
      <c r="N9" s="21"/>
      <c r="O9" s="17" t="s">
        <v>56</v>
      </c>
      <c r="P9" s="22">
        <f>G23*0.03</f>
        <v>1764000</v>
      </c>
      <c r="Q9" s="23"/>
      <c r="R9" s="20"/>
      <c r="S9" s="20"/>
      <c r="T9" s="20"/>
      <c r="U9" s="20"/>
      <c r="V9" s="20"/>
      <c r="W9" s="20"/>
      <c r="X9" s="20"/>
      <c r="Y9" s="20"/>
      <c r="Z9" s="20"/>
    </row>
    <row r="10" spans="1:26" ht="31.2" x14ac:dyDescent="0.3">
      <c r="A10" s="7">
        <v>1</v>
      </c>
      <c r="B10" s="33" t="s">
        <v>8</v>
      </c>
      <c r="C10" s="25" t="s">
        <v>157</v>
      </c>
      <c r="D10" s="7" t="s">
        <v>9</v>
      </c>
      <c r="E10" s="13">
        <v>1</v>
      </c>
      <c r="F10" s="13">
        <v>10990000</v>
      </c>
      <c r="G10" s="13">
        <f t="shared" ref="G10:G20" si="0">E10*F10</f>
        <v>10990000</v>
      </c>
      <c r="H10" s="26" t="s">
        <v>10</v>
      </c>
      <c r="I10" s="13"/>
      <c r="J10" s="9">
        <v>10000000</v>
      </c>
      <c r="K10" s="9">
        <f t="shared" ref="K10:K20" si="1">J10*E10</f>
        <v>10000000</v>
      </c>
      <c r="L10" s="9">
        <f t="shared" ref="L10:M10" si="2">F10-J10</f>
        <v>990000</v>
      </c>
      <c r="M10" s="9">
        <f t="shared" si="2"/>
        <v>990000</v>
      </c>
      <c r="N10" s="16">
        <f t="shared" ref="N10:N21" si="3">M10/G10</f>
        <v>9.0081892629663332E-2</v>
      </c>
      <c r="O10" s="17" t="s">
        <v>58</v>
      </c>
      <c r="P10" s="22">
        <f>SUM(P7:P9)</f>
        <v>2344000</v>
      </c>
      <c r="Q10" s="27">
        <f>P10/G21</f>
        <v>3.9527824620573353E-2</v>
      </c>
      <c r="R10" s="10"/>
      <c r="S10" s="10"/>
      <c r="T10" s="10"/>
      <c r="U10" s="10"/>
      <c r="V10" s="10"/>
      <c r="W10" s="10"/>
      <c r="X10" s="10"/>
      <c r="Y10" s="10"/>
      <c r="Z10" s="10"/>
    </row>
    <row r="11" spans="1:26" ht="31.2" x14ac:dyDescent="0.3">
      <c r="A11" s="7">
        <f t="shared" ref="A11:A20" si="4">A10+1</f>
        <v>2</v>
      </c>
      <c r="B11" s="33" t="s">
        <v>133</v>
      </c>
      <c r="C11" s="25" t="s">
        <v>158</v>
      </c>
      <c r="D11" s="7" t="s">
        <v>9</v>
      </c>
      <c r="E11" s="13">
        <v>1</v>
      </c>
      <c r="F11" s="13">
        <v>1650000</v>
      </c>
      <c r="G11" s="13">
        <f t="shared" si="0"/>
        <v>1650000</v>
      </c>
      <c r="H11" s="26" t="s">
        <v>22</v>
      </c>
      <c r="I11" s="13"/>
      <c r="J11" s="9">
        <v>1031000</v>
      </c>
      <c r="K11" s="9">
        <f t="shared" si="1"/>
        <v>1031000</v>
      </c>
      <c r="L11" s="9">
        <f t="shared" ref="L11:M11" si="5">F11-J11</f>
        <v>619000</v>
      </c>
      <c r="M11" s="9">
        <f t="shared" si="5"/>
        <v>619000</v>
      </c>
      <c r="N11" s="16">
        <f t="shared" si="3"/>
        <v>0.37515151515151512</v>
      </c>
      <c r="O11" s="17" t="s">
        <v>62</v>
      </c>
      <c r="P11" s="22">
        <f>M21-P10</f>
        <v>6472000</v>
      </c>
      <c r="Q11" s="27">
        <f>P11/G21</f>
        <v>0.10913996627318719</v>
      </c>
      <c r="R11" s="10"/>
      <c r="S11" s="10"/>
      <c r="T11" s="10"/>
      <c r="U11" s="10"/>
      <c r="V11" s="10"/>
      <c r="W11" s="10"/>
      <c r="X11" s="10"/>
      <c r="Y11" s="10"/>
      <c r="Z11" s="10"/>
    </row>
    <row r="12" spans="1:26" ht="31.2" x14ac:dyDescent="0.3">
      <c r="A12" s="7">
        <f t="shared" si="4"/>
        <v>3</v>
      </c>
      <c r="B12" s="33" t="s">
        <v>59</v>
      </c>
      <c r="C12" s="25" t="s">
        <v>159</v>
      </c>
      <c r="D12" s="7" t="s">
        <v>9</v>
      </c>
      <c r="E12" s="13">
        <v>1</v>
      </c>
      <c r="F12" s="13">
        <v>6990000</v>
      </c>
      <c r="G12" s="13">
        <f t="shared" si="0"/>
        <v>6990000</v>
      </c>
      <c r="H12" s="26" t="s">
        <v>10</v>
      </c>
      <c r="I12" s="13"/>
      <c r="J12" s="9">
        <v>6050000</v>
      </c>
      <c r="K12" s="9">
        <f t="shared" si="1"/>
        <v>6050000</v>
      </c>
      <c r="L12" s="9">
        <f t="shared" ref="L12:M12" si="6">F12-J12</f>
        <v>940000</v>
      </c>
      <c r="M12" s="9">
        <f t="shared" si="6"/>
        <v>940000</v>
      </c>
      <c r="N12" s="16">
        <f t="shared" si="3"/>
        <v>0.13447782546494993</v>
      </c>
      <c r="O12" s="10"/>
      <c r="P12" s="10"/>
      <c r="Q12" s="10"/>
      <c r="R12" s="10"/>
      <c r="S12" s="10"/>
      <c r="T12" s="10"/>
      <c r="U12" s="10"/>
      <c r="V12" s="10"/>
      <c r="W12" s="10"/>
      <c r="X12" s="10"/>
      <c r="Y12" s="10"/>
      <c r="Z12" s="10"/>
    </row>
    <row r="13" spans="1:26" ht="46.8" x14ac:dyDescent="0.3">
      <c r="A13" s="7">
        <f t="shared" si="4"/>
        <v>4</v>
      </c>
      <c r="B13" s="33" t="s">
        <v>13</v>
      </c>
      <c r="C13" s="25" t="s">
        <v>160</v>
      </c>
      <c r="D13" s="7" t="s">
        <v>9</v>
      </c>
      <c r="E13" s="13">
        <v>1</v>
      </c>
      <c r="F13" s="13">
        <v>2900000</v>
      </c>
      <c r="G13" s="13">
        <f t="shared" si="0"/>
        <v>2900000</v>
      </c>
      <c r="H13" s="26" t="s">
        <v>10</v>
      </c>
      <c r="I13" s="10"/>
      <c r="J13" s="9">
        <f>1150000*2</f>
        <v>2300000</v>
      </c>
      <c r="K13" s="9">
        <f t="shared" si="1"/>
        <v>2300000</v>
      </c>
      <c r="L13" s="9">
        <f t="shared" ref="L13:M13" si="7">F13-J13</f>
        <v>600000</v>
      </c>
      <c r="M13" s="9">
        <f t="shared" si="7"/>
        <v>600000</v>
      </c>
      <c r="N13" s="16">
        <f t="shared" si="3"/>
        <v>0.20689655172413793</v>
      </c>
      <c r="O13" s="10"/>
      <c r="P13" s="10"/>
      <c r="Q13" s="10"/>
      <c r="R13" s="10"/>
      <c r="S13" s="10"/>
      <c r="T13" s="10"/>
      <c r="U13" s="10"/>
      <c r="V13" s="10"/>
      <c r="W13" s="10"/>
      <c r="X13" s="10"/>
      <c r="Y13" s="10"/>
      <c r="Z13" s="10"/>
    </row>
    <row r="14" spans="1:26" ht="15.6" x14ac:dyDescent="0.3">
      <c r="A14" s="7">
        <f t="shared" si="4"/>
        <v>5</v>
      </c>
      <c r="B14" s="33" t="s">
        <v>148</v>
      </c>
      <c r="C14" s="25" t="s">
        <v>161</v>
      </c>
      <c r="D14" s="7" t="s">
        <v>9</v>
      </c>
      <c r="E14" s="13">
        <v>1</v>
      </c>
      <c r="F14" s="13">
        <v>2800000</v>
      </c>
      <c r="G14" s="13">
        <f t="shared" si="0"/>
        <v>2800000</v>
      </c>
      <c r="H14" s="26" t="s">
        <v>10</v>
      </c>
      <c r="I14" s="10"/>
      <c r="J14" s="9">
        <v>2397000</v>
      </c>
      <c r="K14" s="9">
        <f t="shared" si="1"/>
        <v>2397000</v>
      </c>
      <c r="L14" s="9">
        <f t="shared" ref="L14:M14" si="8">F14-J14</f>
        <v>403000</v>
      </c>
      <c r="M14" s="9">
        <f t="shared" si="8"/>
        <v>403000</v>
      </c>
      <c r="N14" s="16">
        <f t="shared" si="3"/>
        <v>0.14392857142857143</v>
      </c>
      <c r="O14" s="17"/>
      <c r="P14" s="22"/>
      <c r="Q14" s="27"/>
      <c r="R14" s="10"/>
      <c r="S14" s="10"/>
      <c r="T14" s="10"/>
      <c r="U14" s="10"/>
      <c r="V14" s="10"/>
      <c r="W14" s="10"/>
      <c r="X14" s="10"/>
      <c r="Y14" s="10"/>
      <c r="Z14" s="10"/>
    </row>
    <row r="15" spans="1:26" ht="31.2" x14ac:dyDescent="0.3">
      <c r="A15" s="7">
        <f t="shared" si="4"/>
        <v>6</v>
      </c>
      <c r="B15" s="33" t="s">
        <v>17</v>
      </c>
      <c r="C15" s="25" t="s">
        <v>162</v>
      </c>
      <c r="D15" s="7" t="s">
        <v>9</v>
      </c>
      <c r="E15" s="13">
        <v>1</v>
      </c>
      <c r="F15" s="13">
        <v>13500000</v>
      </c>
      <c r="G15" s="13">
        <f t="shared" si="0"/>
        <v>13500000</v>
      </c>
      <c r="H15" s="26" t="s">
        <v>10</v>
      </c>
      <c r="I15" s="13"/>
      <c r="J15" s="9">
        <v>12200000</v>
      </c>
      <c r="K15" s="9">
        <f t="shared" si="1"/>
        <v>12200000</v>
      </c>
      <c r="L15" s="9">
        <f t="shared" ref="L15:M15" si="9">F15-J15</f>
        <v>1300000</v>
      </c>
      <c r="M15" s="9">
        <f t="shared" si="9"/>
        <v>1300000</v>
      </c>
      <c r="N15" s="16">
        <f t="shared" si="3"/>
        <v>9.6296296296296297E-2</v>
      </c>
      <c r="O15" s="17"/>
      <c r="P15" s="22"/>
      <c r="Q15" s="27"/>
      <c r="R15" s="10"/>
      <c r="S15" s="10"/>
      <c r="T15" s="10"/>
      <c r="U15" s="10"/>
      <c r="V15" s="10"/>
      <c r="W15" s="10"/>
      <c r="X15" s="10"/>
      <c r="Y15" s="10"/>
      <c r="Z15" s="10"/>
    </row>
    <row r="16" spans="1:26" ht="15.6" x14ac:dyDescent="0.3">
      <c r="A16" s="7">
        <f t="shared" si="4"/>
        <v>7</v>
      </c>
      <c r="B16" s="33" t="s">
        <v>18</v>
      </c>
      <c r="C16" s="25" t="s">
        <v>163</v>
      </c>
      <c r="D16" s="7" t="s">
        <v>9</v>
      </c>
      <c r="E16" s="13">
        <v>1</v>
      </c>
      <c r="F16" s="13">
        <v>4850000</v>
      </c>
      <c r="G16" s="13">
        <f t="shared" si="0"/>
        <v>4850000</v>
      </c>
      <c r="H16" s="26" t="s">
        <v>10</v>
      </c>
      <c r="I16" s="13"/>
      <c r="J16" s="9">
        <v>4550000</v>
      </c>
      <c r="K16" s="9">
        <f t="shared" si="1"/>
        <v>4550000</v>
      </c>
      <c r="L16" s="9">
        <f t="shared" ref="L16:M16" si="10">F16-J16</f>
        <v>300000</v>
      </c>
      <c r="M16" s="9">
        <f t="shared" si="10"/>
        <v>300000</v>
      </c>
      <c r="N16" s="16">
        <f t="shared" si="3"/>
        <v>6.1855670103092786E-2</v>
      </c>
      <c r="O16" s="10"/>
      <c r="P16" s="10"/>
      <c r="Q16" s="10"/>
      <c r="R16" s="10"/>
      <c r="S16" s="10"/>
      <c r="T16" s="10"/>
      <c r="U16" s="10"/>
      <c r="V16" s="10"/>
      <c r="W16" s="10"/>
      <c r="X16" s="10"/>
      <c r="Y16" s="10"/>
      <c r="Z16" s="10"/>
    </row>
    <row r="17" spans="1:26" ht="31.2" x14ac:dyDescent="0.3">
      <c r="A17" s="7">
        <f t="shared" si="4"/>
        <v>8</v>
      </c>
      <c r="B17" s="33" t="s">
        <v>18</v>
      </c>
      <c r="C17" s="25" t="s">
        <v>164</v>
      </c>
      <c r="D17" s="7" t="s">
        <v>9</v>
      </c>
      <c r="E17" s="13">
        <v>1</v>
      </c>
      <c r="F17" s="13">
        <v>11900000</v>
      </c>
      <c r="G17" s="13">
        <f t="shared" si="0"/>
        <v>11900000</v>
      </c>
      <c r="H17" s="26" t="s">
        <v>10</v>
      </c>
      <c r="I17" s="10"/>
      <c r="J17" s="9">
        <v>9100000</v>
      </c>
      <c r="K17" s="9">
        <f t="shared" si="1"/>
        <v>9100000</v>
      </c>
      <c r="L17" s="9">
        <f t="shared" ref="L17:M17" si="11">F17-J17</f>
        <v>2800000</v>
      </c>
      <c r="M17" s="9">
        <f t="shared" si="11"/>
        <v>2800000</v>
      </c>
      <c r="N17" s="16">
        <f t="shared" si="3"/>
        <v>0.23529411764705882</v>
      </c>
      <c r="O17" s="10"/>
      <c r="P17" s="10"/>
      <c r="Q17" s="10"/>
      <c r="R17" s="10"/>
      <c r="S17" s="10"/>
      <c r="T17" s="10"/>
      <c r="U17" s="10"/>
      <c r="V17" s="10"/>
      <c r="W17" s="10"/>
      <c r="X17" s="10"/>
      <c r="Y17" s="10"/>
      <c r="Z17" s="10"/>
    </row>
    <row r="18" spans="1:26" ht="46.8" x14ac:dyDescent="0.3">
      <c r="A18" s="7">
        <f t="shared" si="4"/>
        <v>9</v>
      </c>
      <c r="B18" s="33" t="s">
        <v>67</v>
      </c>
      <c r="C18" s="25" t="s">
        <v>165</v>
      </c>
      <c r="D18" s="7" t="s">
        <v>9</v>
      </c>
      <c r="E18" s="13">
        <v>1</v>
      </c>
      <c r="F18" s="13">
        <v>2150000</v>
      </c>
      <c r="G18" s="13">
        <f t="shared" si="0"/>
        <v>2150000</v>
      </c>
      <c r="H18" s="26" t="s">
        <v>10</v>
      </c>
      <c r="I18" s="10"/>
      <c r="J18" s="9">
        <v>1690000</v>
      </c>
      <c r="K18" s="9">
        <f t="shared" si="1"/>
        <v>1690000</v>
      </c>
      <c r="L18" s="9">
        <f t="shared" ref="L18:M18" si="12">F18-J18</f>
        <v>460000</v>
      </c>
      <c r="M18" s="9">
        <f t="shared" si="12"/>
        <v>460000</v>
      </c>
      <c r="N18" s="16">
        <f t="shared" si="3"/>
        <v>0.21395348837209302</v>
      </c>
      <c r="O18" s="17"/>
      <c r="P18" s="22"/>
      <c r="Q18" s="27"/>
      <c r="R18" s="10"/>
      <c r="S18" s="10"/>
      <c r="T18" s="10"/>
      <c r="U18" s="10"/>
      <c r="V18" s="10"/>
      <c r="W18" s="10"/>
      <c r="X18" s="10"/>
      <c r="Y18" s="10"/>
      <c r="Z18" s="10"/>
    </row>
    <row r="19" spans="1:26" ht="31.2" x14ac:dyDescent="0.3">
      <c r="A19" s="7">
        <f t="shared" si="4"/>
        <v>10</v>
      </c>
      <c r="B19" s="33" t="s">
        <v>29</v>
      </c>
      <c r="C19" s="25" t="s">
        <v>166</v>
      </c>
      <c r="D19" s="7" t="s">
        <v>9</v>
      </c>
      <c r="E19" s="13">
        <v>1</v>
      </c>
      <c r="F19" s="13">
        <v>850000</v>
      </c>
      <c r="G19" s="13">
        <f t="shared" si="0"/>
        <v>850000</v>
      </c>
      <c r="H19" s="26" t="s">
        <v>20</v>
      </c>
      <c r="I19" s="13"/>
      <c r="J19" s="9">
        <v>680000</v>
      </c>
      <c r="K19" s="9">
        <f t="shared" si="1"/>
        <v>680000</v>
      </c>
      <c r="L19" s="9">
        <f t="shared" ref="L19:M19" si="13">F19-J19</f>
        <v>170000</v>
      </c>
      <c r="M19" s="9">
        <f t="shared" si="13"/>
        <v>170000</v>
      </c>
      <c r="N19" s="16">
        <f t="shared" si="3"/>
        <v>0.2</v>
      </c>
      <c r="O19" s="17"/>
      <c r="P19" s="22"/>
      <c r="Q19" s="27"/>
      <c r="R19" s="10"/>
      <c r="S19" s="10"/>
      <c r="T19" s="10"/>
      <c r="U19" s="10"/>
      <c r="V19" s="10"/>
      <c r="W19" s="10"/>
      <c r="X19" s="10"/>
      <c r="Y19" s="10"/>
      <c r="Z19" s="10"/>
    </row>
    <row r="20" spans="1:26" ht="31.2" x14ac:dyDescent="0.3">
      <c r="A20" s="7">
        <f t="shared" si="4"/>
        <v>11</v>
      </c>
      <c r="B20" s="33" t="s">
        <v>167</v>
      </c>
      <c r="C20" s="25" t="s">
        <v>168</v>
      </c>
      <c r="D20" s="7" t="s">
        <v>9</v>
      </c>
      <c r="E20" s="13">
        <v>6</v>
      </c>
      <c r="F20" s="13">
        <v>120000</v>
      </c>
      <c r="G20" s="13">
        <f t="shared" si="0"/>
        <v>720000</v>
      </c>
      <c r="H20" s="26" t="s">
        <v>20</v>
      </c>
      <c r="I20" s="10"/>
      <c r="J20" s="9">
        <v>81000</v>
      </c>
      <c r="K20" s="9">
        <f t="shared" si="1"/>
        <v>486000</v>
      </c>
      <c r="L20" s="9">
        <f t="shared" ref="L20:M20" si="14">F20-J20</f>
        <v>39000</v>
      </c>
      <c r="M20" s="9">
        <f t="shared" si="14"/>
        <v>234000</v>
      </c>
      <c r="N20" s="16">
        <f t="shared" si="3"/>
        <v>0.32500000000000001</v>
      </c>
      <c r="O20" s="10"/>
      <c r="P20" s="10"/>
      <c r="Q20" s="10"/>
      <c r="R20" s="10"/>
      <c r="S20" s="10"/>
      <c r="T20" s="10"/>
      <c r="U20" s="10"/>
      <c r="V20" s="10"/>
      <c r="W20" s="10"/>
      <c r="X20" s="10"/>
      <c r="Y20" s="10"/>
      <c r="Z20" s="10"/>
    </row>
    <row r="21" spans="1:26" ht="24.75" customHeight="1" x14ac:dyDescent="0.3">
      <c r="A21" s="104" t="s">
        <v>149</v>
      </c>
      <c r="B21" s="102"/>
      <c r="C21" s="102"/>
      <c r="D21" s="102"/>
      <c r="E21" s="103"/>
      <c r="F21" s="19"/>
      <c r="G21" s="28">
        <f>SUM(G10:G20)</f>
        <v>59300000</v>
      </c>
      <c r="H21" s="19"/>
      <c r="I21" s="20"/>
      <c r="J21" s="21">
        <f t="shared" ref="J21:M21" si="15">SUM(J10:J20)</f>
        <v>50079000</v>
      </c>
      <c r="K21" s="21">
        <f t="shared" si="15"/>
        <v>50484000</v>
      </c>
      <c r="L21" s="21">
        <f t="shared" si="15"/>
        <v>8621000</v>
      </c>
      <c r="M21" s="21">
        <f t="shared" si="15"/>
        <v>8816000</v>
      </c>
      <c r="N21" s="29">
        <f t="shared" si="3"/>
        <v>0.14866779089376053</v>
      </c>
      <c r="O21" s="20"/>
      <c r="P21" s="20"/>
      <c r="Q21" s="20"/>
      <c r="R21" s="20"/>
      <c r="S21" s="20"/>
      <c r="T21" s="20"/>
      <c r="U21" s="20"/>
      <c r="V21" s="20"/>
      <c r="W21" s="20"/>
      <c r="X21" s="20"/>
      <c r="Y21" s="20"/>
      <c r="Z21" s="20"/>
    </row>
    <row r="22" spans="1:26" ht="16.8" x14ac:dyDescent="0.25">
      <c r="A22" s="104" t="s">
        <v>169</v>
      </c>
      <c r="B22" s="102"/>
      <c r="C22" s="102"/>
      <c r="D22" s="102"/>
      <c r="E22" s="103"/>
      <c r="F22" s="19"/>
      <c r="G22" s="28">
        <v>500000</v>
      </c>
      <c r="H22" s="19"/>
      <c r="I22" s="1"/>
      <c r="J22" s="14"/>
      <c r="K22" s="14"/>
      <c r="L22" s="14"/>
      <c r="M22" s="14"/>
      <c r="N22" s="14"/>
      <c r="O22" s="1"/>
      <c r="P22" s="1"/>
      <c r="Q22" s="1"/>
    </row>
    <row r="23" spans="1:26" ht="16.8" x14ac:dyDescent="0.25">
      <c r="A23" s="104" t="s">
        <v>149</v>
      </c>
      <c r="B23" s="102"/>
      <c r="C23" s="102"/>
      <c r="D23" s="102"/>
      <c r="E23" s="103"/>
      <c r="F23" s="19"/>
      <c r="G23" s="28">
        <f>G21-G22</f>
        <v>58800000</v>
      </c>
      <c r="H23" s="19"/>
      <c r="I23" s="1"/>
      <c r="J23" s="14"/>
      <c r="K23" s="14"/>
      <c r="L23" s="14"/>
      <c r="M23" s="14"/>
      <c r="N23" s="14"/>
      <c r="O23" s="1"/>
      <c r="P23" s="1"/>
      <c r="Q23" s="1"/>
    </row>
    <row r="24" spans="1:26" ht="24.6" x14ac:dyDescent="0.4">
      <c r="A24" s="105" t="s">
        <v>150</v>
      </c>
      <c r="B24" s="95"/>
      <c r="C24" s="95"/>
      <c r="D24" s="95"/>
      <c r="E24" s="95"/>
      <c r="F24" s="95"/>
      <c r="G24" s="95"/>
      <c r="H24" s="95"/>
      <c r="I24" s="1"/>
      <c r="J24" s="14"/>
      <c r="K24" s="14"/>
      <c r="L24" s="14"/>
      <c r="M24" s="14"/>
      <c r="N24" s="14"/>
      <c r="O24" s="1"/>
      <c r="P24" s="1"/>
      <c r="Q24" s="1"/>
    </row>
    <row r="25" spans="1:26" ht="17.399999999999999" x14ac:dyDescent="0.3">
      <c r="A25" s="109" t="s">
        <v>170</v>
      </c>
      <c r="B25" s="95"/>
      <c r="C25" s="95"/>
      <c r="D25" s="95"/>
      <c r="E25" s="95"/>
      <c r="F25" s="95"/>
      <c r="G25" s="95"/>
      <c r="H25" s="95"/>
      <c r="I25" s="1"/>
      <c r="J25" s="14"/>
      <c r="K25" s="14"/>
      <c r="L25" s="14"/>
      <c r="M25" s="14"/>
      <c r="N25" s="14"/>
      <c r="O25" s="1"/>
      <c r="P25" s="1"/>
      <c r="Q25" s="1"/>
    </row>
    <row r="26" spans="1:26" ht="17.399999999999999" x14ac:dyDescent="0.3">
      <c r="A26" s="109" t="s">
        <v>153</v>
      </c>
      <c r="B26" s="95"/>
      <c r="C26" s="95"/>
      <c r="D26" s="95"/>
      <c r="E26" s="95"/>
      <c r="F26" s="95"/>
      <c r="G26" s="95"/>
      <c r="H26" s="95"/>
      <c r="I26" s="1"/>
      <c r="J26" s="14"/>
      <c r="K26" s="14"/>
      <c r="L26" s="14"/>
      <c r="M26" s="14"/>
      <c r="N26" s="14"/>
      <c r="O26" s="1"/>
      <c r="P26" s="1"/>
      <c r="Q26" s="1"/>
    </row>
    <row r="27" spans="1:26" ht="17.399999999999999" x14ac:dyDescent="0.3">
      <c r="A27" s="109" t="s">
        <v>154</v>
      </c>
      <c r="B27" s="95"/>
      <c r="C27" s="95"/>
      <c r="D27" s="95"/>
      <c r="E27" s="95"/>
      <c r="F27" s="95"/>
      <c r="G27" s="95"/>
      <c r="H27" s="95"/>
      <c r="I27" s="1"/>
      <c r="J27" s="14"/>
      <c r="K27" s="14"/>
      <c r="L27" s="14"/>
      <c r="M27" s="14"/>
      <c r="N27" s="14"/>
      <c r="O27" s="1"/>
      <c r="P27" s="1"/>
      <c r="Q27" s="1"/>
    </row>
    <row r="28" spans="1:26" ht="15.6" x14ac:dyDescent="0.25">
      <c r="A28" s="2"/>
      <c r="B28" s="2"/>
      <c r="C28" s="2"/>
      <c r="D28" s="2"/>
      <c r="E28" s="2"/>
      <c r="F28" s="2"/>
      <c r="G28" s="2"/>
      <c r="H28" s="2"/>
      <c r="I28" s="1"/>
      <c r="J28" s="14"/>
      <c r="K28" s="14"/>
      <c r="O28" s="14"/>
      <c r="P28" s="14"/>
      <c r="Q28" s="14"/>
      <c r="R28" s="14"/>
      <c r="S28" s="1"/>
      <c r="T28" s="1"/>
      <c r="U28" s="1"/>
    </row>
    <row r="29" spans="1:26" ht="15.6" x14ac:dyDescent="0.25">
      <c r="A29" s="98" t="s">
        <v>39</v>
      </c>
      <c r="B29" s="95"/>
      <c r="C29" s="95"/>
      <c r="D29" s="95"/>
      <c r="E29" s="95"/>
      <c r="F29" s="95"/>
      <c r="G29" s="95"/>
      <c r="H29" s="2"/>
      <c r="I29" s="1"/>
      <c r="J29" s="14"/>
      <c r="K29" s="14"/>
      <c r="O29" s="14"/>
      <c r="P29" s="14"/>
      <c r="Q29" s="14"/>
      <c r="R29" s="14"/>
      <c r="S29" s="1"/>
      <c r="T29" s="1"/>
      <c r="U29" s="1"/>
    </row>
    <row r="30" spans="1:26" ht="15.6" x14ac:dyDescent="0.25">
      <c r="A30" s="98" t="s">
        <v>40</v>
      </c>
      <c r="B30" s="95"/>
      <c r="C30" s="95"/>
      <c r="D30" s="95"/>
      <c r="E30" s="95"/>
      <c r="F30" s="95"/>
      <c r="G30" s="95"/>
      <c r="H30" s="2"/>
      <c r="I30" s="1"/>
      <c r="J30" s="14"/>
      <c r="K30" s="14"/>
      <c r="O30" s="14"/>
      <c r="P30" s="14"/>
      <c r="Q30" s="14"/>
      <c r="R30" s="14"/>
      <c r="S30" s="1"/>
      <c r="T30" s="1"/>
      <c r="U30" s="1"/>
    </row>
    <row r="31" spans="1:26" ht="13.8" x14ac:dyDescent="0.25">
      <c r="A31" s="99" t="s">
        <v>171</v>
      </c>
      <c r="B31" s="95"/>
      <c r="C31" s="95"/>
      <c r="D31" s="95"/>
      <c r="E31" s="95"/>
      <c r="F31" s="95"/>
      <c r="G31" s="95"/>
      <c r="H31" s="95"/>
      <c r="I31" s="1"/>
      <c r="J31" s="14"/>
      <c r="K31" s="14"/>
      <c r="O31" s="14"/>
      <c r="P31" s="14"/>
      <c r="Q31" s="14"/>
      <c r="R31" s="14"/>
      <c r="S31" s="1"/>
      <c r="T31" s="1"/>
      <c r="U31" s="1"/>
    </row>
    <row r="32" spans="1:26" ht="13.8" x14ac:dyDescent="0.25">
      <c r="A32" s="14"/>
      <c r="B32" s="14"/>
      <c r="C32" s="14"/>
      <c r="D32" s="14"/>
      <c r="E32" s="14"/>
      <c r="F32" s="14"/>
      <c r="G32" s="14"/>
      <c r="H32" s="14"/>
      <c r="I32" s="1"/>
      <c r="J32" s="14"/>
      <c r="K32" s="14"/>
      <c r="L32" s="14"/>
      <c r="M32" s="14"/>
      <c r="N32" s="14"/>
      <c r="O32" s="1"/>
      <c r="P32" s="1"/>
      <c r="Q32" s="1"/>
    </row>
    <row r="33" spans="1:17" ht="13.8" x14ac:dyDescent="0.25">
      <c r="A33" s="14"/>
      <c r="B33" s="14"/>
      <c r="C33" s="14"/>
      <c r="D33" s="14"/>
      <c r="E33" s="14"/>
      <c r="F33" s="14"/>
      <c r="G33" s="14"/>
      <c r="H33" s="14"/>
      <c r="I33" s="1"/>
      <c r="J33" s="14"/>
      <c r="K33" s="14"/>
      <c r="L33" s="14"/>
      <c r="M33" s="14"/>
      <c r="N33" s="14"/>
      <c r="O33" s="1"/>
      <c r="P33" s="1"/>
      <c r="Q33" s="1"/>
    </row>
    <row r="34" spans="1:17" ht="13.8" x14ac:dyDescent="0.25">
      <c r="A34" s="14"/>
      <c r="B34" s="14"/>
      <c r="C34" s="14"/>
      <c r="D34" s="14"/>
      <c r="E34" s="14"/>
      <c r="F34" s="14"/>
      <c r="G34" s="14"/>
      <c r="H34" s="14"/>
      <c r="I34" s="1"/>
      <c r="J34" s="14"/>
      <c r="K34" s="14"/>
      <c r="L34" s="14"/>
      <c r="M34" s="14"/>
      <c r="N34" s="14"/>
      <c r="O34" s="1"/>
      <c r="P34" s="1"/>
      <c r="Q34" s="1"/>
    </row>
    <row r="35" spans="1:17" ht="13.8" x14ac:dyDescent="0.25">
      <c r="A35" s="14"/>
      <c r="B35" s="14"/>
      <c r="C35" s="14"/>
      <c r="D35" s="14"/>
      <c r="E35" s="14"/>
      <c r="F35" s="14"/>
      <c r="G35" s="14"/>
      <c r="H35" s="14"/>
      <c r="I35" s="1"/>
      <c r="J35" s="14"/>
      <c r="K35" s="14"/>
      <c r="L35" s="14"/>
      <c r="M35" s="14"/>
      <c r="N35" s="14"/>
      <c r="O35" s="1"/>
      <c r="P35" s="1"/>
      <c r="Q35" s="1"/>
    </row>
    <row r="36" spans="1:17" ht="13.8" x14ac:dyDescent="0.25">
      <c r="A36" s="14"/>
      <c r="B36" s="14"/>
      <c r="C36" s="14"/>
      <c r="D36" s="14"/>
      <c r="E36" s="14"/>
      <c r="F36" s="14"/>
      <c r="G36" s="14"/>
      <c r="H36" s="14"/>
      <c r="I36" s="1"/>
      <c r="J36" s="14"/>
      <c r="K36" s="14"/>
      <c r="L36" s="14"/>
      <c r="M36" s="14"/>
      <c r="N36" s="14"/>
      <c r="O36" s="1"/>
      <c r="P36" s="1"/>
      <c r="Q36" s="1"/>
    </row>
    <row r="37" spans="1:17" ht="13.8" x14ac:dyDescent="0.25">
      <c r="A37" s="14"/>
      <c r="B37" s="14"/>
      <c r="C37" s="14"/>
      <c r="D37" s="14"/>
      <c r="E37" s="14"/>
      <c r="F37" s="14"/>
      <c r="G37" s="14"/>
      <c r="H37" s="14"/>
      <c r="I37" s="1"/>
      <c r="J37" s="14"/>
      <c r="K37" s="14"/>
      <c r="L37" s="14"/>
      <c r="M37" s="14"/>
      <c r="N37" s="14"/>
      <c r="O37" s="1"/>
      <c r="P37" s="1"/>
      <c r="Q37" s="1"/>
    </row>
    <row r="38" spans="1:17" ht="13.8" x14ac:dyDescent="0.25">
      <c r="A38" s="14"/>
      <c r="B38" s="14"/>
      <c r="C38" s="14"/>
      <c r="D38" s="14"/>
      <c r="E38" s="14"/>
      <c r="F38" s="14"/>
      <c r="G38" s="14"/>
      <c r="H38" s="14"/>
      <c r="I38" s="1"/>
      <c r="J38" s="14"/>
      <c r="K38" s="14"/>
      <c r="L38" s="14"/>
      <c r="M38" s="14"/>
      <c r="N38" s="14"/>
      <c r="O38" s="1"/>
      <c r="P38" s="1"/>
      <c r="Q38" s="1"/>
    </row>
    <row r="39" spans="1:17" ht="13.8" x14ac:dyDescent="0.25">
      <c r="A39" s="14"/>
      <c r="B39" s="14"/>
      <c r="C39" s="14"/>
      <c r="D39" s="14"/>
      <c r="E39" s="14"/>
      <c r="F39" s="14"/>
      <c r="G39" s="14"/>
      <c r="H39" s="14"/>
      <c r="I39" s="1"/>
      <c r="J39" s="14"/>
      <c r="K39" s="14"/>
      <c r="L39" s="14"/>
      <c r="M39" s="14"/>
      <c r="N39" s="14"/>
      <c r="O39" s="1"/>
      <c r="P39" s="1"/>
      <c r="Q39" s="1"/>
    </row>
    <row r="40" spans="1:17" ht="13.8" x14ac:dyDescent="0.25">
      <c r="A40" s="14"/>
      <c r="B40" s="14"/>
      <c r="C40" s="14"/>
      <c r="D40" s="14"/>
      <c r="E40" s="14"/>
      <c r="F40" s="14"/>
      <c r="G40" s="14"/>
      <c r="H40" s="14"/>
      <c r="I40" s="1"/>
      <c r="J40" s="14"/>
      <c r="K40" s="14"/>
      <c r="L40" s="14"/>
      <c r="M40" s="14"/>
      <c r="N40" s="14"/>
      <c r="O40" s="1"/>
      <c r="P40" s="1"/>
      <c r="Q40" s="1"/>
    </row>
    <row r="41" spans="1:17" ht="13.8" x14ac:dyDescent="0.25">
      <c r="A41" s="14"/>
      <c r="B41" s="14"/>
      <c r="C41" s="14"/>
      <c r="D41" s="14"/>
      <c r="E41" s="14"/>
      <c r="F41" s="14"/>
      <c r="G41" s="14"/>
      <c r="H41" s="14"/>
      <c r="I41" s="1"/>
      <c r="J41" s="14"/>
      <c r="K41" s="14"/>
      <c r="L41" s="14"/>
      <c r="M41" s="14"/>
      <c r="N41" s="14"/>
      <c r="O41" s="1"/>
      <c r="P41" s="1"/>
      <c r="Q41" s="1"/>
    </row>
    <row r="42" spans="1:17" ht="13.8" x14ac:dyDescent="0.25">
      <c r="A42" s="14"/>
      <c r="B42" s="14"/>
      <c r="C42" s="14"/>
      <c r="D42" s="14"/>
      <c r="E42" s="14"/>
      <c r="F42" s="14"/>
      <c r="G42" s="14"/>
      <c r="H42" s="14"/>
      <c r="I42" s="1"/>
      <c r="J42" s="14"/>
      <c r="K42" s="14"/>
      <c r="L42" s="14"/>
      <c r="M42" s="14"/>
      <c r="N42" s="14"/>
      <c r="O42" s="1"/>
      <c r="P42" s="1"/>
      <c r="Q42" s="1"/>
    </row>
    <row r="43" spans="1:17" ht="13.8" x14ac:dyDescent="0.25">
      <c r="A43" s="14"/>
      <c r="B43" s="14"/>
      <c r="C43" s="14"/>
      <c r="D43" s="14"/>
      <c r="E43" s="14"/>
      <c r="F43" s="14"/>
      <c r="G43" s="14"/>
      <c r="H43" s="14"/>
      <c r="I43" s="1"/>
      <c r="J43" s="14"/>
      <c r="K43" s="14"/>
      <c r="L43" s="14"/>
      <c r="M43" s="14"/>
      <c r="N43" s="14"/>
      <c r="O43" s="1"/>
      <c r="P43" s="1"/>
      <c r="Q43" s="1"/>
    </row>
    <row r="44" spans="1:17" ht="13.8" x14ac:dyDescent="0.25">
      <c r="A44" s="14"/>
      <c r="B44" s="14"/>
      <c r="C44" s="14"/>
      <c r="D44" s="14"/>
      <c r="E44" s="14"/>
      <c r="F44" s="14"/>
      <c r="G44" s="14"/>
      <c r="H44" s="14"/>
      <c r="I44" s="1"/>
      <c r="J44" s="14"/>
      <c r="K44" s="14"/>
      <c r="L44" s="14"/>
      <c r="M44" s="14"/>
      <c r="N44" s="14"/>
      <c r="O44" s="1"/>
      <c r="P44" s="1"/>
      <c r="Q44" s="1"/>
    </row>
    <row r="45" spans="1:17" ht="13.8" x14ac:dyDescent="0.25">
      <c r="A45" s="14"/>
      <c r="B45" s="14"/>
      <c r="C45" s="14"/>
      <c r="D45" s="14"/>
      <c r="E45" s="14"/>
      <c r="F45" s="14"/>
      <c r="G45" s="14"/>
      <c r="H45" s="14"/>
      <c r="I45" s="1"/>
      <c r="J45" s="14"/>
      <c r="K45" s="14"/>
      <c r="L45" s="14"/>
      <c r="M45" s="14"/>
      <c r="N45" s="14"/>
      <c r="O45" s="1"/>
      <c r="P45" s="1"/>
      <c r="Q45" s="1"/>
    </row>
    <row r="46" spans="1:17" ht="13.8" x14ac:dyDescent="0.25">
      <c r="A46" s="14"/>
      <c r="B46" s="14"/>
      <c r="C46" s="14"/>
      <c r="D46" s="14"/>
      <c r="E46" s="14"/>
      <c r="F46" s="14"/>
      <c r="G46" s="14"/>
      <c r="H46" s="14"/>
      <c r="I46" s="1"/>
      <c r="J46" s="14"/>
      <c r="K46" s="14"/>
      <c r="L46" s="14"/>
      <c r="M46" s="14"/>
      <c r="N46" s="14"/>
      <c r="O46" s="1"/>
      <c r="P46" s="1"/>
      <c r="Q46" s="1"/>
    </row>
    <row r="47" spans="1:17" ht="13.8" x14ac:dyDescent="0.25">
      <c r="A47" s="14"/>
      <c r="B47" s="14"/>
      <c r="C47" s="14"/>
      <c r="D47" s="14"/>
      <c r="E47" s="14"/>
      <c r="F47" s="14"/>
      <c r="G47" s="14"/>
      <c r="H47" s="14"/>
      <c r="I47" s="1"/>
      <c r="J47" s="14"/>
      <c r="K47" s="14"/>
      <c r="L47" s="14"/>
      <c r="M47" s="14"/>
      <c r="N47" s="14"/>
      <c r="O47" s="1"/>
      <c r="P47" s="1"/>
      <c r="Q47" s="1"/>
    </row>
    <row r="48" spans="1:17" ht="13.8" x14ac:dyDescent="0.25">
      <c r="A48" s="14"/>
      <c r="B48" s="14"/>
      <c r="C48" s="14"/>
      <c r="D48" s="14"/>
      <c r="E48" s="14"/>
      <c r="F48" s="14"/>
      <c r="G48" s="14"/>
      <c r="H48" s="14"/>
      <c r="I48" s="1"/>
      <c r="J48" s="14"/>
      <c r="K48" s="14"/>
      <c r="L48" s="14"/>
      <c r="M48" s="14"/>
      <c r="N48" s="14"/>
      <c r="O48" s="1"/>
      <c r="P48" s="1"/>
      <c r="Q48" s="1"/>
    </row>
    <row r="49" spans="1:17" ht="13.8" x14ac:dyDescent="0.25">
      <c r="A49" s="14"/>
      <c r="B49" s="14"/>
      <c r="C49" s="14"/>
      <c r="D49" s="14"/>
      <c r="E49" s="14"/>
      <c r="F49" s="14"/>
      <c r="G49" s="14"/>
      <c r="H49" s="14"/>
      <c r="I49" s="1"/>
      <c r="J49" s="14"/>
      <c r="K49" s="14"/>
      <c r="L49" s="14"/>
      <c r="M49" s="14"/>
      <c r="N49" s="14"/>
      <c r="O49" s="1"/>
      <c r="P49" s="1"/>
      <c r="Q49" s="1"/>
    </row>
    <row r="50" spans="1:17" ht="13.8" x14ac:dyDescent="0.25">
      <c r="A50" s="14"/>
      <c r="B50" s="14"/>
      <c r="C50" s="14"/>
      <c r="D50" s="14"/>
      <c r="E50" s="14"/>
      <c r="F50" s="14"/>
      <c r="G50" s="14"/>
      <c r="H50" s="14"/>
      <c r="I50" s="1"/>
      <c r="J50" s="14"/>
      <c r="K50" s="14"/>
      <c r="L50" s="14"/>
      <c r="M50" s="14"/>
      <c r="N50" s="14"/>
      <c r="O50" s="1"/>
      <c r="P50" s="1"/>
      <c r="Q50" s="1"/>
    </row>
    <row r="51" spans="1:17" ht="13.8" x14ac:dyDescent="0.25">
      <c r="A51" s="14"/>
      <c r="B51" s="14"/>
      <c r="C51" s="14"/>
      <c r="D51" s="14"/>
      <c r="E51" s="14"/>
      <c r="F51" s="14"/>
      <c r="G51" s="14"/>
      <c r="H51" s="14"/>
      <c r="I51" s="1"/>
      <c r="J51" s="14"/>
      <c r="K51" s="14"/>
      <c r="L51" s="14"/>
      <c r="M51" s="14"/>
      <c r="N51" s="14"/>
      <c r="O51" s="1"/>
      <c r="P51" s="1"/>
      <c r="Q51" s="1"/>
    </row>
    <row r="52" spans="1:17" ht="13.8" x14ac:dyDescent="0.25">
      <c r="A52" s="14"/>
      <c r="B52" s="14"/>
      <c r="C52" s="14"/>
      <c r="D52" s="14"/>
      <c r="E52" s="14"/>
      <c r="F52" s="14"/>
      <c r="G52" s="14"/>
      <c r="H52" s="14"/>
      <c r="I52" s="1"/>
      <c r="J52" s="14"/>
      <c r="K52" s="14"/>
      <c r="L52" s="14"/>
      <c r="M52" s="14"/>
      <c r="N52" s="14"/>
      <c r="O52" s="1"/>
      <c r="P52" s="1"/>
      <c r="Q52" s="1"/>
    </row>
    <row r="53" spans="1:17" ht="13.8" x14ac:dyDescent="0.25">
      <c r="A53" s="14"/>
      <c r="B53" s="14"/>
      <c r="C53" s="14"/>
      <c r="D53" s="14"/>
      <c r="E53" s="14"/>
      <c r="F53" s="14"/>
      <c r="G53" s="14"/>
      <c r="H53" s="14"/>
      <c r="I53" s="1"/>
      <c r="J53" s="14"/>
      <c r="K53" s="14"/>
      <c r="L53" s="14"/>
      <c r="M53" s="14"/>
      <c r="N53" s="14"/>
      <c r="O53" s="1"/>
      <c r="P53" s="1"/>
      <c r="Q53" s="1"/>
    </row>
    <row r="54" spans="1:17" ht="13.8" x14ac:dyDescent="0.25">
      <c r="A54" s="14"/>
      <c r="B54" s="14"/>
      <c r="C54" s="14"/>
      <c r="D54" s="14"/>
      <c r="E54" s="14"/>
      <c r="F54" s="14"/>
      <c r="G54" s="14"/>
      <c r="H54" s="14"/>
      <c r="I54" s="1"/>
      <c r="J54" s="14"/>
      <c r="K54" s="14"/>
      <c r="L54" s="14"/>
      <c r="M54" s="14"/>
      <c r="N54" s="14"/>
      <c r="O54" s="1"/>
      <c r="P54" s="1"/>
      <c r="Q54" s="1"/>
    </row>
    <row r="55" spans="1:17" ht="13.8" x14ac:dyDescent="0.25">
      <c r="A55" s="14"/>
      <c r="B55" s="14"/>
      <c r="C55" s="14"/>
      <c r="D55" s="14"/>
      <c r="E55" s="14"/>
      <c r="F55" s="14"/>
      <c r="G55" s="14"/>
      <c r="H55" s="14"/>
      <c r="I55" s="1"/>
      <c r="J55" s="14"/>
      <c r="K55" s="14"/>
      <c r="L55" s="14"/>
      <c r="M55" s="14"/>
      <c r="N55" s="14"/>
      <c r="O55" s="1"/>
      <c r="P55" s="1"/>
      <c r="Q55" s="1"/>
    </row>
    <row r="56" spans="1:17" ht="13.8" x14ac:dyDescent="0.25">
      <c r="A56" s="14"/>
      <c r="B56" s="14"/>
      <c r="C56" s="14"/>
      <c r="D56" s="14"/>
      <c r="E56" s="14"/>
      <c r="F56" s="14"/>
      <c r="G56" s="14"/>
      <c r="H56" s="14"/>
      <c r="I56" s="1"/>
      <c r="J56" s="14"/>
      <c r="K56" s="14"/>
      <c r="L56" s="14"/>
      <c r="M56" s="14"/>
      <c r="N56" s="14"/>
      <c r="O56" s="1"/>
      <c r="P56" s="1"/>
      <c r="Q56" s="1"/>
    </row>
    <row r="57" spans="1:17" ht="13.8" x14ac:dyDescent="0.25">
      <c r="A57" s="14"/>
      <c r="B57" s="14"/>
      <c r="C57" s="14"/>
      <c r="D57" s="14"/>
      <c r="E57" s="14"/>
      <c r="F57" s="14"/>
      <c r="G57" s="14"/>
      <c r="H57" s="14"/>
      <c r="I57" s="1"/>
      <c r="J57" s="14"/>
      <c r="K57" s="14"/>
      <c r="L57" s="14"/>
      <c r="M57" s="14"/>
      <c r="N57" s="14"/>
      <c r="O57" s="1"/>
      <c r="P57" s="1"/>
      <c r="Q57" s="1"/>
    </row>
    <row r="58" spans="1:17" ht="13.8" x14ac:dyDescent="0.25">
      <c r="A58" s="14"/>
      <c r="B58" s="14"/>
      <c r="C58" s="14"/>
      <c r="D58" s="14"/>
      <c r="E58" s="14"/>
      <c r="F58" s="14"/>
      <c r="G58" s="14"/>
      <c r="H58" s="14"/>
      <c r="I58" s="1"/>
      <c r="J58" s="14"/>
      <c r="K58" s="14"/>
      <c r="L58" s="14"/>
      <c r="M58" s="14"/>
      <c r="N58" s="14"/>
      <c r="O58" s="1"/>
      <c r="P58" s="1"/>
      <c r="Q58" s="1"/>
    </row>
    <row r="59" spans="1:17" ht="13.8" x14ac:dyDescent="0.25">
      <c r="A59" s="14"/>
      <c r="B59" s="14"/>
      <c r="C59" s="14"/>
      <c r="D59" s="14"/>
      <c r="E59" s="14"/>
      <c r="F59" s="14"/>
      <c r="G59" s="14"/>
      <c r="H59" s="14"/>
      <c r="I59" s="1"/>
      <c r="J59" s="14"/>
      <c r="K59" s="14"/>
      <c r="L59" s="14"/>
      <c r="M59" s="14"/>
      <c r="N59" s="14"/>
      <c r="O59" s="1"/>
      <c r="P59" s="1"/>
      <c r="Q59" s="1"/>
    </row>
    <row r="60" spans="1:17" ht="13.8" x14ac:dyDescent="0.25">
      <c r="A60" s="14"/>
      <c r="B60" s="14"/>
      <c r="C60" s="14"/>
      <c r="D60" s="14"/>
      <c r="E60" s="14"/>
      <c r="F60" s="14"/>
      <c r="G60" s="14"/>
      <c r="H60" s="14"/>
      <c r="I60" s="1"/>
      <c r="J60" s="14"/>
      <c r="K60" s="14"/>
      <c r="L60" s="14"/>
      <c r="M60" s="14"/>
      <c r="N60" s="14"/>
      <c r="O60" s="1"/>
      <c r="P60" s="1"/>
      <c r="Q60" s="1"/>
    </row>
    <row r="61" spans="1:17" ht="13.8" x14ac:dyDescent="0.25">
      <c r="A61" s="14"/>
      <c r="B61" s="14"/>
      <c r="C61" s="14"/>
      <c r="D61" s="14"/>
      <c r="E61" s="14"/>
      <c r="F61" s="14"/>
      <c r="G61" s="14"/>
      <c r="H61" s="14"/>
      <c r="I61" s="1"/>
      <c r="J61" s="14"/>
      <c r="K61" s="14"/>
      <c r="L61" s="14"/>
      <c r="M61" s="14"/>
      <c r="N61" s="14"/>
      <c r="O61" s="1"/>
      <c r="P61" s="1"/>
      <c r="Q61" s="1"/>
    </row>
    <row r="62" spans="1:17" ht="13.8" x14ac:dyDescent="0.25">
      <c r="A62" s="14"/>
      <c r="B62" s="14"/>
      <c r="C62" s="14"/>
      <c r="D62" s="14"/>
      <c r="E62" s="14"/>
      <c r="F62" s="14"/>
      <c r="G62" s="14"/>
      <c r="H62" s="14"/>
      <c r="I62" s="1"/>
      <c r="J62" s="14"/>
      <c r="K62" s="14"/>
      <c r="L62" s="14"/>
      <c r="M62" s="14"/>
      <c r="N62" s="14"/>
      <c r="O62" s="1"/>
      <c r="P62" s="1"/>
      <c r="Q62" s="1"/>
    </row>
    <row r="63" spans="1:17" ht="13.8" x14ac:dyDescent="0.25">
      <c r="A63" s="14"/>
      <c r="B63" s="14"/>
      <c r="C63" s="14"/>
      <c r="D63" s="14"/>
      <c r="E63" s="14"/>
      <c r="F63" s="14"/>
      <c r="G63" s="14"/>
      <c r="H63" s="14"/>
      <c r="I63" s="1"/>
      <c r="J63" s="14"/>
      <c r="K63" s="14"/>
      <c r="L63" s="14"/>
      <c r="M63" s="14"/>
      <c r="N63" s="14"/>
      <c r="O63" s="1"/>
      <c r="P63" s="1"/>
      <c r="Q63" s="1"/>
    </row>
    <row r="64" spans="1:17" ht="13.8" x14ac:dyDescent="0.25">
      <c r="A64" s="14"/>
      <c r="B64" s="14"/>
      <c r="C64" s="14"/>
      <c r="D64" s="14"/>
      <c r="E64" s="14"/>
      <c r="F64" s="14"/>
      <c r="G64" s="14"/>
      <c r="H64" s="14"/>
      <c r="I64" s="1"/>
      <c r="J64" s="14"/>
      <c r="K64" s="14"/>
      <c r="L64" s="14"/>
      <c r="M64" s="14"/>
      <c r="N64" s="14"/>
      <c r="O64" s="1"/>
      <c r="P64" s="1"/>
      <c r="Q64" s="1"/>
    </row>
    <row r="65" spans="1:17" ht="13.8" x14ac:dyDescent="0.25">
      <c r="A65" s="14"/>
      <c r="B65" s="14"/>
      <c r="C65" s="14"/>
      <c r="D65" s="14"/>
      <c r="E65" s="14"/>
      <c r="F65" s="14"/>
      <c r="G65" s="14"/>
      <c r="H65" s="14"/>
      <c r="I65" s="1"/>
      <c r="J65" s="14"/>
      <c r="K65" s="14"/>
      <c r="L65" s="14"/>
      <c r="M65" s="14"/>
      <c r="N65" s="14"/>
      <c r="O65" s="1"/>
      <c r="P65" s="1"/>
      <c r="Q65" s="1"/>
    </row>
    <row r="66" spans="1:17" ht="13.8" x14ac:dyDescent="0.25">
      <c r="A66" s="14"/>
      <c r="B66" s="14"/>
      <c r="C66" s="14"/>
      <c r="D66" s="14"/>
      <c r="E66" s="14"/>
      <c r="F66" s="14"/>
      <c r="G66" s="14"/>
      <c r="H66" s="14"/>
      <c r="I66" s="1"/>
      <c r="J66" s="14"/>
      <c r="K66" s="14"/>
      <c r="L66" s="14"/>
      <c r="M66" s="14"/>
      <c r="N66" s="14"/>
      <c r="O66" s="1"/>
      <c r="P66" s="1"/>
      <c r="Q66" s="1"/>
    </row>
    <row r="67" spans="1:17" ht="13.8" x14ac:dyDescent="0.25">
      <c r="A67" s="14"/>
      <c r="B67" s="14"/>
      <c r="C67" s="14"/>
      <c r="D67" s="14"/>
      <c r="E67" s="14"/>
      <c r="F67" s="14"/>
      <c r="G67" s="14"/>
      <c r="H67" s="14"/>
      <c r="I67" s="1"/>
      <c r="J67" s="14"/>
      <c r="K67" s="14"/>
      <c r="L67" s="14"/>
      <c r="M67" s="14"/>
      <c r="N67" s="14"/>
      <c r="O67" s="1"/>
      <c r="P67" s="1"/>
      <c r="Q67" s="1"/>
    </row>
    <row r="68" spans="1:17" ht="13.8" x14ac:dyDescent="0.25">
      <c r="A68" s="14"/>
      <c r="B68" s="14"/>
      <c r="C68" s="14"/>
      <c r="D68" s="14"/>
      <c r="E68" s="14"/>
      <c r="F68" s="14"/>
      <c r="G68" s="14"/>
      <c r="H68" s="14"/>
      <c r="I68" s="1"/>
      <c r="J68" s="14"/>
      <c r="K68" s="14"/>
      <c r="L68" s="14"/>
      <c r="M68" s="14"/>
      <c r="N68" s="14"/>
      <c r="O68" s="1"/>
      <c r="P68" s="1"/>
      <c r="Q68" s="1"/>
    </row>
    <row r="69" spans="1:17" ht="13.8" x14ac:dyDescent="0.25">
      <c r="A69" s="14"/>
      <c r="B69" s="14"/>
      <c r="C69" s="14"/>
      <c r="D69" s="14"/>
      <c r="E69" s="14"/>
      <c r="F69" s="14"/>
      <c r="G69" s="14"/>
      <c r="H69" s="14"/>
      <c r="I69" s="1"/>
      <c r="J69" s="14"/>
      <c r="K69" s="14"/>
      <c r="L69" s="14"/>
      <c r="M69" s="14"/>
      <c r="N69" s="14"/>
      <c r="O69" s="1"/>
      <c r="P69" s="1"/>
      <c r="Q69" s="1"/>
    </row>
    <row r="70" spans="1:17" ht="13.8" x14ac:dyDescent="0.25">
      <c r="A70" s="14"/>
      <c r="B70" s="14"/>
      <c r="C70" s="14"/>
      <c r="D70" s="14"/>
      <c r="E70" s="14"/>
      <c r="F70" s="14"/>
      <c r="G70" s="14"/>
      <c r="H70" s="14"/>
      <c r="I70" s="1"/>
      <c r="J70" s="14"/>
      <c r="K70" s="14"/>
      <c r="L70" s="14"/>
      <c r="M70" s="14"/>
      <c r="N70" s="14"/>
      <c r="O70" s="1"/>
      <c r="P70" s="1"/>
      <c r="Q70" s="1"/>
    </row>
    <row r="71" spans="1:17" ht="13.8" x14ac:dyDescent="0.25">
      <c r="A71" s="14"/>
      <c r="B71" s="14"/>
      <c r="C71" s="14"/>
      <c r="D71" s="14"/>
      <c r="E71" s="14"/>
      <c r="F71" s="14"/>
      <c r="G71" s="14"/>
      <c r="H71" s="14"/>
      <c r="I71" s="1"/>
      <c r="J71" s="14"/>
      <c r="K71" s="14"/>
      <c r="L71" s="14"/>
      <c r="M71" s="14"/>
      <c r="N71" s="14"/>
      <c r="O71" s="1"/>
      <c r="P71" s="1"/>
      <c r="Q71" s="1"/>
    </row>
    <row r="72" spans="1:17" ht="13.8" x14ac:dyDescent="0.25">
      <c r="A72" s="14"/>
      <c r="B72" s="14"/>
      <c r="C72" s="14"/>
      <c r="D72" s="14"/>
      <c r="E72" s="14"/>
      <c r="F72" s="14"/>
      <c r="G72" s="14"/>
      <c r="H72" s="14"/>
      <c r="I72" s="1"/>
      <c r="J72" s="14"/>
      <c r="K72" s="14"/>
      <c r="L72" s="14"/>
      <c r="M72" s="14"/>
      <c r="N72" s="14"/>
      <c r="O72" s="1"/>
      <c r="P72" s="1"/>
      <c r="Q72" s="1"/>
    </row>
    <row r="73" spans="1:17" ht="13.8" x14ac:dyDescent="0.25">
      <c r="A73" s="14"/>
      <c r="B73" s="14"/>
      <c r="C73" s="14"/>
      <c r="D73" s="14"/>
      <c r="E73" s="14"/>
      <c r="F73" s="14"/>
      <c r="G73" s="14"/>
      <c r="H73" s="14"/>
      <c r="I73" s="1"/>
      <c r="J73" s="14"/>
      <c r="K73" s="14"/>
      <c r="L73" s="14"/>
      <c r="M73" s="14"/>
      <c r="N73" s="14"/>
      <c r="O73" s="1"/>
      <c r="P73" s="1"/>
      <c r="Q73" s="1"/>
    </row>
    <row r="74" spans="1:17" ht="13.8" x14ac:dyDescent="0.25">
      <c r="A74" s="14"/>
      <c r="B74" s="14"/>
      <c r="C74" s="14"/>
      <c r="D74" s="14"/>
      <c r="E74" s="14"/>
      <c r="F74" s="14"/>
      <c r="G74" s="14"/>
      <c r="H74" s="14"/>
      <c r="I74" s="1"/>
      <c r="J74" s="14"/>
      <c r="K74" s="14"/>
      <c r="L74" s="14"/>
      <c r="M74" s="14"/>
      <c r="N74" s="14"/>
      <c r="O74" s="1"/>
      <c r="P74" s="1"/>
      <c r="Q74" s="1"/>
    </row>
    <row r="75" spans="1:17" ht="13.8" x14ac:dyDescent="0.25">
      <c r="A75" s="14"/>
      <c r="B75" s="14"/>
      <c r="C75" s="14"/>
      <c r="D75" s="14"/>
      <c r="E75" s="14"/>
      <c r="F75" s="14"/>
      <c r="G75" s="14"/>
      <c r="H75" s="14"/>
      <c r="I75" s="1"/>
      <c r="J75" s="14"/>
      <c r="K75" s="14"/>
      <c r="L75" s="14"/>
      <c r="M75" s="14"/>
      <c r="N75" s="14"/>
      <c r="O75" s="1"/>
      <c r="P75" s="1"/>
      <c r="Q75" s="1"/>
    </row>
    <row r="76" spans="1:17" ht="13.8" x14ac:dyDescent="0.25">
      <c r="A76" s="14"/>
      <c r="B76" s="14"/>
      <c r="C76" s="14"/>
      <c r="D76" s="14"/>
      <c r="E76" s="14"/>
      <c r="F76" s="14"/>
      <c r="G76" s="14"/>
      <c r="H76" s="14"/>
      <c r="I76" s="1"/>
      <c r="J76" s="14"/>
      <c r="K76" s="14"/>
      <c r="L76" s="14"/>
      <c r="M76" s="14"/>
      <c r="N76" s="14"/>
      <c r="O76" s="1"/>
      <c r="P76" s="1"/>
      <c r="Q76" s="1"/>
    </row>
    <row r="77" spans="1:17" ht="13.8" x14ac:dyDescent="0.25">
      <c r="A77" s="14"/>
      <c r="B77" s="14"/>
      <c r="C77" s="14"/>
      <c r="D77" s="14"/>
      <c r="E77" s="14"/>
      <c r="F77" s="14"/>
      <c r="G77" s="14"/>
      <c r="H77" s="14"/>
      <c r="I77" s="1"/>
      <c r="J77" s="14"/>
      <c r="K77" s="14"/>
      <c r="L77" s="14"/>
      <c r="M77" s="14"/>
      <c r="N77" s="14"/>
      <c r="O77" s="1"/>
      <c r="P77" s="1"/>
      <c r="Q77" s="1"/>
    </row>
    <row r="78" spans="1:17" ht="13.8" x14ac:dyDescent="0.25">
      <c r="A78" s="14"/>
      <c r="B78" s="14"/>
      <c r="C78" s="14"/>
      <c r="D78" s="14"/>
      <c r="E78" s="14"/>
      <c r="F78" s="14"/>
      <c r="G78" s="14"/>
      <c r="H78" s="14"/>
      <c r="I78" s="1"/>
      <c r="J78" s="14"/>
      <c r="K78" s="14"/>
      <c r="L78" s="14"/>
      <c r="M78" s="14"/>
      <c r="N78" s="14"/>
      <c r="O78" s="1"/>
      <c r="P78" s="1"/>
      <c r="Q78" s="1"/>
    </row>
    <row r="79" spans="1:17" ht="13.8" x14ac:dyDescent="0.25">
      <c r="A79" s="14"/>
      <c r="B79" s="14"/>
      <c r="C79" s="14"/>
      <c r="D79" s="14"/>
      <c r="E79" s="14"/>
      <c r="F79" s="14"/>
      <c r="G79" s="14"/>
      <c r="H79" s="14"/>
      <c r="I79" s="1"/>
      <c r="J79" s="14"/>
      <c r="K79" s="14"/>
      <c r="L79" s="14"/>
      <c r="M79" s="14"/>
      <c r="N79" s="14"/>
      <c r="O79" s="1"/>
      <c r="P79" s="1"/>
      <c r="Q79" s="1"/>
    </row>
    <row r="80" spans="1:17" ht="13.8" x14ac:dyDescent="0.25">
      <c r="A80" s="14"/>
      <c r="B80" s="14"/>
      <c r="C80" s="14"/>
      <c r="D80" s="14"/>
      <c r="E80" s="14"/>
      <c r="F80" s="14"/>
      <c r="G80" s="14"/>
      <c r="H80" s="14"/>
      <c r="I80" s="1"/>
      <c r="J80" s="14"/>
      <c r="K80" s="14"/>
      <c r="L80" s="14"/>
      <c r="M80" s="14"/>
      <c r="N80" s="14"/>
      <c r="O80" s="1"/>
      <c r="P80" s="1"/>
      <c r="Q80" s="1"/>
    </row>
    <row r="81" spans="1:17" ht="13.8" x14ac:dyDescent="0.25">
      <c r="A81" s="14"/>
      <c r="B81" s="14"/>
      <c r="C81" s="14"/>
      <c r="D81" s="14"/>
      <c r="E81" s="14"/>
      <c r="F81" s="14"/>
      <c r="G81" s="14"/>
      <c r="H81" s="14"/>
      <c r="I81" s="1"/>
      <c r="J81" s="14"/>
      <c r="K81" s="14"/>
      <c r="L81" s="14"/>
      <c r="M81" s="14"/>
      <c r="N81" s="14"/>
      <c r="O81" s="1"/>
      <c r="P81" s="1"/>
      <c r="Q81" s="1"/>
    </row>
    <row r="82" spans="1:17" ht="13.8" x14ac:dyDescent="0.25">
      <c r="A82" s="14"/>
      <c r="B82" s="14"/>
      <c r="C82" s="14"/>
      <c r="D82" s="14"/>
      <c r="E82" s="14"/>
      <c r="F82" s="14"/>
      <c r="G82" s="14"/>
      <c r="H82" s="14"/>
      <c r="I82" s="1"/>
      <c r="J82" s="14"/>
      <c r="K82" s="14"/>
      <c r="L82" s="14"/>
      <c r="M82" s="14"/>
      <c r="N82" s="14"/>
      <c r="O82" s="1"/>
      <c r="P82" s="1"/>
      <c r="Q82" s="1"/>
    </row>
    <row r="83" spans="1:17" ht="13.8" x14ac:dyDescent="0.25">
      <c r="A83" s="14"/>
      <c r="B83" s="14"/>
      <c r="C83" s="14"/>
      <c r="D83" s="14"/>
      <c r="E83" s="14"/>
      <c r="F83" s="14"/>
      <c r="G83" s="14"/>
      <c r="H83" s="14"/>
      <c r="I83" s="1"/>
      <c r="J83" s="14"/>
      <c r="K83" s="14"/>
      <c r="L83" s="14"/>
      <c r="M83" s="14"/>
      <c r="N83" s="14"/>
      <c r="O83" s="1"/>
      <c r="P83" s="1"/>
      <c r="Q83" s="1"/>
    </row>
    <row r="84" spans="1:17" ht="13.8" x14ac:dyDescent="0.25">
      <c r="A84" s="14"/>
      <c r="B84" s="14"/>
      <c r="C84" s="14"/>
      <c r="D84" s="14"/>
      <c r="E84" s="14"/>
      <c r="F84" s="14"/>
      <c r="G84" s="14"/>
      <c r="H84" s="14"/>
      <c r="I84" s="1"/>
      <c r="J84" s="14"/>
      <c r="K84" s="14"/>
      <c r="L84" s="14"/>
      <c r="M84" s="14"/>
      <c r="N84" s="14"/>
      <c r="O84" s="1"/>
      <c r="P84" s="1"/>
      <c r="Q84" s="1"/>
    </row>
    <row r="85" spans="1:17" ht="13.8" x14ac:dyDescent="0.25">
      <c r="A85" s="14"/>
      <c r="B85" s="14"/>
      <c r="C85" s="14"/>
      <c r="D85" s="14"/>
      <c r="E85" s="14"/>
      <c r="F85" s="14"/>
      <c r="G85" s="14"/>
      <c r="H85" s="14"/>
      <c r="I85" s="1"/>
      <c r="J85" s="14"/>
      <c r="K85" s="14"/>
      <c r="L85" s="14"/>
      <c r="M85" s="14"/>
      <c r="N85" s="14"/>
      <c r="O85" s="1"/>
      <c r="P85" s="1"/>
      <c r="Q85" s="1"/>
    </row>
    <row r="86" spans="1:17" ht="13.8" x14ac:dyDescent="0.25">
      <c r="A86" s="14"/>
      <c r="B86" s="14"/>
      <c r="C86" s="14"/>
      <c r="D86" s="14"/>
      <c r="E86" s="14"/>
      <c r="F86" s="14"/>
      <c r="G86" s="14"/>
      <c r="H86" s="14"/>
      <c r="I86" s="1"/>
      <c r="J86" s="14"/>
      <c r="K86" s="14"/>
      <c r="L86" s="14"/>
      <c r="M86" s="14"/>
      <c r="N86" s="14"/>
      <c r="O86" s="1"/>
      <c r="P86" s="1"/>
      <c r="Q86" s="1"/>
    </row>
    <row r="87" spans="1:17" ht="13.8" x14ac:dyDescent="0.25">
      <c r="A87" s="14"/>
      <c r="B87" s="14"/>
      <c r="C87" s="14"/>
      <c r="D87" s="14"/>
      <c r="E87" s="14"/>
      <c r="F87" s="14"/>
      <c r="G87" s="14"/>
      <c r="H87" s="14"/>
      <c r="I87" s="1"/>
      <c r="J87" s="14"/>
      <c r="K87" s="14"/>
      <c r="L87" s="14"/>
      <c r="M87" s="14"/>
      <c r="N87" s="14"/>
      <c r="O87" s="1"/>
      <c r="P87" s="1"/>
      <c r="Q87" s="1"/>
    </row>
    <row r="88" spans="1:17" ht="13.8" x14ac:dyDescent="0.25">
      <c r="A88" s="14"/>
      <c r="B88" s="14"/>
      <c r="C88" s="14"/>
      <c r="D88" s="14"/>
      <c r="E88" s="14"/>
      <c r="F88" s="14"/>
      <c r="G88" s="14"/>
      <c r="H88" s="14"/>
      <c r="I88" s="1"/>
      <c r="J88" s="14"/>
      <c r="K88" s="14"/>
      <c r="L88" s="14"/>
      <c r="M88" s="14"/>
      <c r="N88" s="14"/>
      <c r="O88" s="1"/>
      <c r="P88" s="1"/>
      <c r="Q88" s="1"/>
    </row>
    <row r="89" spans="1:17" ht="13.8" x14ac:dyDescent="0.25">
      <c r="A89" s="14"/>
      <c r="B89" s="14"/>
      <c r="C89" s="14"/>
      <c r="D89" s="14"/>
      <c r="E89" s="14"/>
      <c r="F89" s="14"/>
      <c r="G89" s="14"/>
      <c r="H89" s="14"/>
      <c r="I89" s="1"/>
      <c r="J89" s="14"/>
      <c r="K89" s="14"/>
      <c r="L89" s="14"/>
      <c r="M89" s="14"/>
      <c r="N89" s="14"/>
      <c r="O89" s="1"/>
      <c r="P89" s="1"/>
      <c r="Q89" s="1"/>
    </row>
    <row r="90" spans="1:17" ht="13.8" x14ac:dyDescent="0.25">
      <c r="A90" s="14"/>
      <c r="B90" s="14"/>
      <c r="C90" s="14"/>
      <c r="D90" s="14"/>
      <c r="E90" s="14"/>
      <c r="F90" s="14"/>
      <c r="G90" s="14"/>
      <c r="H90" s="14"/>
      <c r="I90" s="1"/>
      <c r="J90" s="14"/>
      <c r="K90" s="14"/>
      <c r="L90" s="14"/>
      <c r="M90" s="14"/>
      <c r="N90" s="14"/>
      <c r="O90" s="1"/>
      <c r="P90" s="1"/>
      <c r="Q90" s="1"/>
    </row>
    <row r="91" spans="1:17" ht="13.8" x14ac:dyDescent="0.25">
      <c r="A91" s="14"/>
      <c r="B91" s="14"/>
      <c r="C91" s="14"/>
      <c r="D91" s="14"/>
      <c r="E91" s="14"/>
      <c r="F91" s="14"/>
      <c r="G91" s="14"/>
      <c r="H91" s="14"/>
      <c r="I91" s="1"/>
      <c r="J91" s="14"/>
      <c r="K91" s="14"/>
      <c r="L91" s="14"/>
      <c r="M91" s="14"/>
      <c r="N91" s="14"/>
      <c r="O91" s="1"/>
      <c r="P91" s="1"/>
      <c r="Q91" s="1"/>
    </row>
    <row r="92" spans="1:17" ht="13.8" x14ac:dyDescent="0.25">
      <c r="A92" s="14"/>
      <c r="B92" s="14"/>
      <c r="C92" s="14"/>
      <c r="D92" s="14"/>
      <c r="E92" s="14"/>
      <c r="F92" s="14"/>
      <c r="G92" s="14"/>
      <c r="H92" s="14"/>
      <c r="I92" s="1"/>
      <c r="J92" s="14"/>
      <c r="K92" s="14"/>
      <c r="L92" s="14"/>
      <c r="M92" s="14"/>
      <c r="N92" s="14"/>
      <c r="O92" s="1"/>
      <c r="P92" s="1"/>
      <c r="Q92" s="1"/>
    </row>
    <row r="93" spans="1:17" ht="13.8" x14ac:dyDescent="0.25">
      <c r="A93" s="14"/>
      <c r="B93" s="14"/>
      <c r="C93" s="14"/>
      <c r="D93" s="14"/>
      <c r="E93" s="14"/>
      <c r="F93" s="14"/>
      <c r="G93" s="14"/>
      <c r="H93" s="14"/>
      <c r="I93" s="1"/>
      <c r="J93" s="14"/>
      <c r="K93" s="14"/>
      <c r="L93" s="14"/>
      <c r="M93" s="14"/>
      <c r="N93" s="14"/>
      <c r="O93" s="1"/>
      <c r="P93" s="1"/>
      <c r="Q93" s="1"/>
    </row>
    <row r="94" spans="1:17" ht="13.8" x14ac:dyDescent="0.25">
      <c r="A94" s="14"/>
      <c r="B94" s="14"/>
      <c r="C94" s="14"/>
      <c r="D94" s="14"/>
      <c r="E94" s="14"/>
      <c r="F94" s="14"/>
      <c r="G94" s="14"/>
      <c r="H94" s="14"/>
      <c r="I94" s="1"/>
      <c r="J94" s="14"/>
      <c r="K94" s="14"/>
      <c r="L94" s="14"/>
      <c r="M94" s="14"/>
      <c r="N94" s="14"/>
      <c r="O94" s="1"/>
      <c r="P94" s="1"/>
      <c r="Q94" s="1"/>
    </row>
    <row r="95" spans="1:17" ht="13.8" x14ac:dyDescent="0.25">
      <c r="A95" s="14"/>
      <c r="B95" s="14"/>
      <c r="C95" s="14"/>
      <c r="D95" s="14"/>
      <c r="E95" s="14"/>
      <c r="F95" s="14"/>
      <c r="G95" s="14"/>
      <c r="H95" s="14"/>
      <c r="I95" s="1"/>
      <c r="J95" s="14"/>
      <c r="K95" s="14"/>
      <c r="L95" s="14"/>
      <c r="M95" s="14"/>
      <c r="N95" s="14"/>
      <c r="O95" s="1"/>
      <c r="P95" s="1"/>
      <c r="Q95" s="1"/>
    </row>
    <row r="96" spans="1:17" ht="13.8" x14ac:dyDescent="0.25">
      <c r="A96" s="14"/>
      <c r="B96" s="14"/>
      <c r="C96" s="14"/>
      <c r="D96" s="14"/>
      <c r="E96" s="14"/>
      <c r="F96" s="14"/>
      <c r="G96" s="14"/>
      <c r="H96" s="14"/>
      <c r="I96" s="1"/>
      <c r="J96" s="14"/>
      <c r="K96" s="14"/>
      <c r="L96" s="14"/>
      <c r="M96" s="14"/>
      <c r="N96" s="14"/>
      <c r="O96" s="1"/>
      <c r="P96" s="1"/>
      <c r="Q96" s="1"/>
    </row>
    <row r="97" spans="1:17" ht="13.8" x14ac:dyDescent="0.25">
      <c r="A97" s="14"/>
      <c r="B97" s="14"/>
      <c r="C97" s="14"/>
      <c r="D97" s="14"/>
      <c r="E97" s="14"/>
      <c r="F97" s="14"/>
      <c r="G97" s="14"/>
      <c r="H97" s="14"/>
      <c r="I97" s="1"/>
      <c r="J97" s="14"/>
      <c r="K97" s="14"/>
      <c r="L97" s="14"/>
      <c r="M97" s="14"/>
      <c r="N97" s="14"/>
      <c r="O97" s="1"/>
      <c r="P97" s="1"/>
      <c r="Q97" s="1"/>
    </row>
    <row r="98" spans="1:17" ht="13.8" x14ac:dyDescent="0.25">
      <c r="A98" s="14"/>
      <c r="B98" s="14"/>
      <c r="C98" s="14"/>
      <c r="D98" s="14"/>
      <c r="E98" s="14"/>
      <c r="F98" s="14"/>
      <c r="G98" s="14"/>
      <c r="H98" s="14"/>
      <c r="I98" s="1"/>
      <c r="J98" s="14"/>
      <c r="K98" s="14"/>
      <c r="L98" s="14"/>
      <c r="M98" s="14"/>
      <c r="N98" s="14"/>
      <c r="O98" s="1"/>
      <c r="P98" s="1"/>
      <c r="Q98" s="1"/>
    </row>
    <row r="99" spans="1:17" ht="13.8" x14ac:dyDescent="0.3">
      <c r="N99" s="15"/>
    </row>
    <row r="100" spans="1:17" ht="13.8" x14ac:dyDescent="0.3">
      <c r="N100" s="15"/>
    </row>
    <row r="101" spans="1:17" ht="13.8" x14ac:dyDescent="0.3">
      <c r="N101" s="15"/>
    </row>
    <row r="102" spans="1:17" ht="13.8" x14ac:dyDescent="0.3">
      <c r="N102" s="15"/>
    </row>
    <row r="103" spans="1:17" ht="13.8" x14ac:dyDescent="0.3">
      <c r="N103" s="15"/>
    </row>
    <row r="104" spans="1:17" ht="13.8" x14ac:dyDescent="0.3">
      <c r="N104" s="15"/>
    </row>
    <row r="105" spans="1:17" ht="13.8" x14ac:dyDescent="0.3">
      <c r="N105" s="15"/>
    </row>
    <row r="106" spans="1:17" ht="13.8" x14ac:dyDescent="0.3">
      <c r="N106" s="15"/>
    </row>
    <row r="107" spans="1:17" ht="13.8" x14ac:dyDescent="0.3">
      <c r="N107" s="15"/>
    </row>
    <row r="108" spans="1:17" ht="13.8" x14ac:dyDescent="0.3">
      <c r="N108" s="15"/>
    </row>
    <row r="109" spans="1:17" ht="13.8" x14ac:dyDescent="0.3">
      <c r="N109" s="15"/>
    </row>
    <row r="110" spans="1:17" ht="13.8" x14ac:dyDescent="0.3">
      <c r="N110" s="15"/>
    </row>
    <row r="111" spans="1:17" ht="13.8" x14ac:dyDescent="0.3">
      <c r="N111" s="15"/>
    </row>
    <row r="112" spans="1:17" ht="13.8" x14ac:dyDescent="0.3">
      <c r="N112" s="15"/>
    </row>
    <row r="113" spans="14:14" ht="13.8" x14ac:dyDescent="0.3">
      <c r="N113" s="15"/>
    </row>
    <row r="114" spans="14:14" ht="13.8" x14ac:dyDescent="0.3">
      <c r="N114" s="15"/>
    </row>
    <row r="115" spans="14:14" ht="13.8" x14ac:dyDescent="0.3">
      <c r="N115" s="15"/>
    </row>
    <row r="116" spans="14:14" ht="13.8" x14ac:dyDescent="0.3">
      <c r="N116" s="15"/>
    </row>
    <row r="117" spans="14:14" ht="13.8" x14ac:dyDescent="0.3">
      <c r="N117" s="15"/>
    </row>
    <row r="118" spans="14:14" ht="13.8" x14ac:dyDescent="0.3">
      <c r="N118" s="15"/>
    </row>
    <row r="119" spans="14:14" ht="13.8" x14ac:dyDescent="0.3">
      <c r="N119" s="15"/>
    </row>
    <row r="120" spans="14:14" ht="13.8" x14ac:dyDescent="0.3">
      <c r="N120" s="15"/>
    </row>
    <row r="121" spans="14:14" ht="13.8" x14ac:dyDescent="0.3">
      <c r="N121" s="15"/>
    </row>
    <row r="122" spans="14:14" ht="13.8" x14ac:dyDescent="0.3">
      <c r="N122" s="15"/>
    </row>
    <row r="123" spans="14:14" ht="13.8" x14ac:dyDescent="0.3">
      <c r="N123" s="15"/>
    </row>
    <row r="124" spans="14:14" ht="13.8" x14ac:dyDescent="0.3">
      <c r="N124" s="15"/>
    </row>
    <row r="125" spans="14:14" ht="13.8" x14ac:dyDescent="0.3">
      <c r="N125" s="15"/>
    </row>
    <row r="126" spans="14:14" ht="13.8" x14ac:dyDescent="0.3">
      <c r="N126" s="15"/>
    </row>
    <row r="127" spans="14:14" ht="13.8" x14ac:dyDescent="0.3">
      <c r="N127" s="15"/>
    </row>
    <row r="128" spans="14:14" ht="13.8" x14ac:dyDescent="0.3">
      <c r="N128" s="15"/>
    </row>
    <row r="129" spans="14:14" ht="13.8" x14ac:dyDescent="0.3">
      <c r="N129" s="15"/>
    </row>
    <row r="130" spans="14:14" ht="13.8" x14ac:dyDescent="0.3">
      <c r="N130" s="15"/>
    </row>
    <row r="131" spans="14:14" ht="13.8" x14ac:dyDescent="0.3">
      <c r="N131" s="15"/>
    </row>
    <row r="132" spans="14:14" ht="13.8" x14ac:dyDescent="0.3">
      <c r="N132" s="15"/>
    </row>
    <row r="133" spans="14:14" ht="13.8" x14ac:dyDescent="0.3">
      <c r="N133" s="15"/>
    </row>
    <row r="134" spans="14:14" ht="13.8" x14ac:dyDescent="0.3">
      <c r="N134" s="15"/>
    </row>
    <row r="135" spans="14:14" ht="13.8" x14ac:dyDescent="0.3">
      <c r="N135" s="15"/>
    </row>
    <row r="136" spans="14:14" ht="13.8" x14ac:dyDescent="0.3">
      <c r="N136" s="15"/>
    </row>
    <row r="137" spans="14:14" ht="13.8" x14ac:dyDescent="0.3">
      <c r="N137" s="15"/>
    </row>
    <row r="138" spans="14:14" ht="13.8" x14ac:dyDescent="0.3">
      <c r="N138" s="15"/>
    </row>
    <row r="139" spans="14:14" ht="13.8" x14ac:dyDescent="0.3">
      <c r="N139" s="15"/>
    </row>
    <row r="140" spans="14:14" ht="13.8" x14ac:dyDescent="0.3">
      <c r="N140" s="15"/>
    </row>
    <row r="141" spans="14:14" ht="13.8" x14ac:dyDescent="0.3">
      <c r="N141" s="15"/>
    </row>
    <row r="142" spans="14:14" ht="13.8" x14ac:dyDescent="0.3">
      <c r="N142" s="15"/>
    </row>
    <row r="143" spans="14:14" ht="13.8" x14ac:dyDescent="0.3">
      <c r="N143" s="15"/>
    </row>
    <row r="144" spans="14:14" ht="13.8" x14ac:dyDescent="0.3">
      <c r="N144" s="15"/>
    </row>
    <row r="145" spans="14:14" ht="13.8" x14ac:dyDescent="0.3">
      <c r="N145" s="15"/>
    </row>
    <row r="146" spans="14:14" ht="13.8" x14ac:dyDescent="0.3">
      <c r="N146" s="15"/>
    </row>
    <row r="147" spans="14:14" ht="13.8" x14ac:dyDescent="0.3">
      <c r="N147" s="15"/>
    </row>
    <row r="148" spans="14:14" ht="13.8" x14ac:dyDescent="0.3">
      <c r="N148" s="15"/>
    </row>
    <row r="149" spans="14:14" ht="13.8" x14ac:dyDescent="0.3">
      <c r="N149" s="15"/>
    </row>
    <row r="150" spans="14:14" ht="13.8" x14ac:dyDescent="0.3">
      <c r="N150" s="15"/>
    </row>
    <row r="151" spans="14:14" ht="13.8" x14ac:dyDescent="0.3">
      <c r="N151" s="15"/>
    </row>
    <row r="152" spans="14:14" ht="13.8" x14ac:dyDescent="0.3">
      <c r="N152" s="15"/>
    </row>
    <row r="153" spans="14:14" ht="13.8" x14ac:dyDescent="0.3">
      <c r="N153" s="15"/>
    </row>
    <row r="154" spans="14:14" ht="13.8" x14ac:dyDescent="0.3">
      <c r="N154" s="15"/>
    </row>
    <row r="155" spans="14:14" ht="13.8" x14ac:dyDescent="0.3">
      <c r="N155" s="15"/>
    </row>
    <row r="156" spans="14:14" ht="13.8" x14ac:dyDescent="0.3">
      <c r="N156" s="15"/>
    </row>
    <row r="157" spans="14:14" ht="13.8" x14ac:dyDescent="0.3">
      <c r="N157" s="15"/>
    </row>
    <row r="158" spans="14:14" ht="13.8" x14ac:dyDescent="0.3">
      <c r="N158" s="15"/>
    </row>
    <row r="159" spans="14:14" ht="13.8" x14ac:dyDescent="0.3">
      <c r="N159" s="15"/>
    </row>
    <row r="160" spans="14:14" ht="13.8" x14ac:dyDescent="0.3">
      <c r="N160" s="15"/>
    </row>
    <row r="161" spans="14:14" ht="13.8" x14ac:dyDescent="0.3">
      <c r="N161" s="15"/>
    </row>
    <row r="162" spans="14:14" ht="13.8" x14ac:dyDescent="0.3">
      <c r="N162" s="15"/>
    </row>
    <row r="163" spans="14:14" ht="13.8" x14ac:dyDescent="0.3">
      <c r="N163" s="15"/>
    </row>
    <row r="164" spans="14:14" ht="13.8" x14ac:dyDescent="0.3">
      <c r="N164" s="15"/>
    </row>
    <row r="165" spans="14:14" ht="13.8" x14ac:dyDescent="0.3">
      <c r="N165" s="15"/>
    </row>
    <row r="166" spans="14:14" ht="13.8" x14ac:dyDescent="0.3">
      <c r="N166" s="15"/>
    </row>
    <row r="167" spans="14:14" ht="13.8" x14ac:dyDescent="0.3">
      <c r="N167" s="15"/>
    </row>
    <row r="168" spans="14:14" ht="13.8" x14ac:dyDescent="0.3">
      <c r="N168" s="15"/>
    </row>
    <row r="169" spans="14:14" ht="13.8" x14ac:dyDescent="0.3">
      <c r="N169" s="15"/>
    </row>
    <row r="170" spans="14:14" ht="13.8" x14ac:dyDescent="0.3">
      <c r="N170" s="15"/>
    </row>
    <row r="171" spans="14:14" ht="13.8" x14ac:dyDescent="0.3">
      <c r="N171" s="15"/>
    </row>
    <row r="172" spans="14:14" ht="13.8" x14ac:dyDescent="0.3">
      <c r="N172" s="15"/>
    </row>
    <row r="173" spans="14:14" ht="13.8" x14ac:dyDescent="0.3">
      <c r="N173" s="15"/>
    </row>
    <row r="174" spans="14:14" ht="13.8" x14ac:dyDescent="0.3">
      <c r="N174" s="15"/>
    </row>
    <row r="175" spans="14:14" ht="13.8" x14ac:dyDescent="0.3">
      <c r="N175" s="15"/>
    </row>
    <row r="176" spans="14:14" ht="13.8" x14ac:dyDescent="0.3">
      <c r="N176" s="15"/>
    </row>
    <row r="177" spans="14:14" ht="13.8" x14ac:dyDescent="0.3">
      <c r="N177" s="15"/>
    </row>
    <row r="178" spans="14:14" ht="13.8" x14ac:dyDescent="0.3">
      <c r="N178" s="15"/>
    </row>
    <row r="179" spans="14:14" ht="13.8" x14ac:dyDescent="0.3">
      <c r="N179" s="15"/>
    </row>
    <row r="180" spans="14:14" ht="13.8" x14ac:dyDescent="0.3">
      <c r="N180" s="15"/>
    </row>
    <row r="181" spans="14:14" ht="13.8" x14ac:dyDescent="0.3">
      <c r="N181" s="15"/>
    </row>
    <row r="182" spans="14:14" ht="13.8" x14ac:dyDescent="0.3">
      <c r="N182" s="15"/>
    </row>
    <row r="183" spans="14:14" ht="13.8" x14ac:dyDescent="0.3">
      <c r="N183" s="15"/>
    </row>
    <row r="184" spans="14:14" ht="13.8" x14ac:dyDescent="0.3">
      <c r="N184" s="15"/>
    </row>
    <row r="185" spans="14:14" ht="13.8" x14ac:dyDescent="0.3">
      <c r="N185" s="15"/>
    </row>
    <row r="186" spans="14:14" ht="13.8" x14ac:dyDescent="0.3">
      <c r="N186" s="15"/>
    </row>
    <row r="187" spans="14:14" ht="13.8" x14ac:dyDescent="0.3">
      <c r="N187" s="15"/>
    </row>
    <row r="188" spans="14:14" ht="13.8" x14ac:dyDescent="0.3">
      <c r="N188" s="15"/>
    </row>
    <row r="189" spans="14:14" ht="13.8" x14ac:dyDescent="0.3">
      <c r="N189" s="15"/>
    </row>
    <row r="190" spans="14:14" ht="13.8" x14ac:dyDescent="0.3">
      <c r="N190" s="15"/>
    </row>
    <row r="191" spans="14:14" ht="13.8" x14ac:dyDescent="0.3">
      <c r="N191" s="15"/>
    </row>
    <row r="192" spans="14:14" ht="13.8" x14ac:dyDescent="0.3">
      <c r="N192" s="15"/>
    </row>
    <row r="193" spans="14:14" ht="13.8" x14ac:dyDescent="0.3">
      <c r="N193" s="15"/>
    </row>
    <row r="194" spans="14:14" ht="13.8" x14ac:dyDescent="0.3">
      <c r="N194" s="15"/>
    </row>
    <row r="195" spans="14:14" ht="13.8" x14ac:dyDescent="0.3">
      <c r="N195" s="15"/>
    </row>
    <row r="196" spans="14:14" ht="13.8" x14ac:dyDescent="0.3">
      <c r="N196" s="15"/>
    </row>
    <row r="197" spans="14:14" ht="13.8" x14ac:dyDescent="0.3">
      <c r="N197" s="15"/>
    </row>
    <row r="198" spans="14:14" ht="13.8" x14ac:dyDescent="0.3">
      <c r="N198" s="15"/>
    </row>
    <row r="199" spans="14:14" ht="13.8" x14ac:dyDescent="0.3">
      <c r="N199" s="15"/>
    </row>
    <row r="200" spans="14:14" ht="13.8" x14ac:dyDescent="0.3">
      <c r="N200" s="15"/>
    </row>
    <row r="201" spans="14:14" ht="13.8" x14ac:dyDescent="0.3">
      <c r="N201" s="15"/>
    </row>
    <row r="202" spans="14:14" ht="13.8" x14ac:dyDescent="0.3">
      <c r="N202" s="15"/>
    </row>
    <row r="203" spans="14:14" ht="13.8" x14ac:dyDescent="0.3">
      <c r="N203" s="15"/>
    </row>
    <row r="204" spans="14:14" ht="13.8" x14ac:dyDescent="0.3">
      <c r="N204" s="15"/>
    </row>
    <row r="205" spans="14:14" ht="13.8" x14ac:dyDescent="0.3">
      <c r="N205" s="15"/>
    </row>
    <row r="206" spans="14:14" ht="13.8" x14ac:dyDescent="0.3">
      <c r="N206" s="15"/>
    </row>
    <row r="207" spans="14:14" ht="13.8" x14ac:dyDescent="0.3">
      <c r="N207" s="15"/>
    </row>
    <row r="208" spans="14:14" ht="13.8" x14ac:dyDescent="0.3">
      <c r="N208" s="15"/>
    </row>
    <row r="209" spans="14:14" ht="13.8" x14ac:dyDescent="0.3">
      <c r="N209" s="15"/>
    </row>
    <row r="210" spans="14:14" ht="13.8" x14ac:dyDescent="0.3">
      <c r="N210" s="15"/>
    </row>
    <row r="211" spans="14:14" ht="13.8" x14ac:dyDescent="0.3">
      <c r="N211" s="15"/>
    </row>
    <row r="212" spans="14:14" ht="13.8" x14ac:dyDescent="0.3">
      <c r="N212" s="15"/>
    </row>
    <row r="213" spans="14:14" ht="13.8" x14ac:dyDescent="0.3">
      <c r="N213" s="15"/>
    </row>
    <row r="214" spans="14:14" ht="13.8" x14ac:dyDescent="0.3">
      <c r="N214" s="15"/>
    </row>
    <row r="215" spans="14:14" ht="13.8" x14ac:dyDescent="0.3">
      <c r="N215" s="15"/>
    </row>
    <row r="216" spans="14:14" ht="13.8" x14ac:dyDescent="0.3">
      <c r="N216" s="15"/>
    </row>
    <row r="217" spans="14:14" ht="13.8" x14ac:dyDescent="0.3">
      <c r="N217" s="15"/>
    </row>
    <row r="218" spans="14:14" ht="13.8" x14ac:dyDescent="0.3">
      <c r="N218" s="15"/>
    </row>
    <row r="219" spans="14:14" ht="13.8" x14ac:dyDescent="0.3">
      <c r="N219" s="15"/>
    </row>
    <row r="220" spans="14:14" ht="13.8" x14ac:dyDescent="0.3">
      <c r="N220" s="15"/>
    </row>
    <row r="221" spans="14:14" ht="13.8" x14ac:dyDescent="0.3">
      <c r="N221" s="15"/>
    </row>
    <row r="222" spans="14:14" ht="13.8" x14ac:dyDescent="0.3">
      <c r="N222" s="15"/>
    </row>
    <row r="223" spans="14:14" ht="13.8" x14ac:dyDescent="0.3">
      <c r="N223" s="15"/>
    </row>
    <row r="224" spans="14:14" ht="13.8" x14ac:dyDescent="0.3">
      <c r="N224" s="15"/>
    </row>
    <row r="225" spans="14:14" ht="13.8" x14ac:dyDescent="0.3">
      <c r="N225" s="15"/>
    </row>
    <row r="226" spans="14:14" ht="13.8" x14ac:dyDescent="0.3">
      <c r="N226" s="15"/>
    </row>
    <row r="227" spans="14:14" ht="13.8" x14ac:dyDescent="0.3">
      <c r="N227" s="15"/>
    </row>
    <row r="228" spans="14:14" ht="13.8" x14ac:dyDescent="0.3">
      <c r="N228" s="15"/>
    </row>
    <row r="229" spans="14:14" ht="13.8" x14ac:dyDescent="0.3">
      <c r="N229" s="15"/>
    </row>
    <row r="230" spans="14:14" ht="13.8" x14ac:dyDescent="0.3">
      <c r="N230" s="15"/>
    </row>
    <row r="231" spans="14:14" ht="13.8" x14ac:dyDescent="0.3">
      <c r="N231" s="15"/>
    </row>
    <row r="232" spans="14:14" ht="13.8" x14ac:dyDescent="0.3">
      <c r="N232" s="15"/>
    </row>
    <row r="233" spans="14:14" ht="13.8" x14ac:dyDescent="0.3">
      <c r="N233" s="15"/>
    </row>
    <row r="234" spans="14:14" ht="13.8" x14ac:dyDescent="0.3">
      <c r="N234" s="15"/>
    </row>
    <row r="235" spans="14:14" ht="13.8" x14ac:dyDescent="0.3">
      <c r="N235" s="15"/>
    </row>
    <row r="236" spans="14:14" ht="13.8" x14ac:dyDescent="0.3">
      <c r="N236" s="15"/>
    </row>
    <row r="237" spans="14:14" ht="13.8" x14ac:dyDescent="0.3">
      <c r="N237" s="15"/>
    </row>
    <row r="238" spans="14:14" ht="13.8" x14ac:dyDescent="0.3">
      <c r="N238" s="15"/>
    </row>
    <row r="239" spans="14:14" ht="13.8" x14ac:dyDescent="0.3">
      <c r="N239" s="15"/>
    </row>
    <row r="240" spans="14:14" ht="13.8" x14ac:dyDescent="0.3">
      <c r="N240" s="15"/>
    </row>
    <row r="241" spans="14:14" ht="13.8" x14ac:dyDescent="0.3">
      <c r="N241" s="15"/>
    </row>
    <row r="242" spans="14:14" ht="13.8" x14ac:dyDescent="0.3">
      <c r="N242" s="15"/>
    </row>
    <row r="243" spans="14:14" ht="13.8" x14ac:dyDescent="0.3">
      <c r="N243" s="15"/>
    </row>
    <row r="244" spans="14:14" ht="13.8" x14ac:dyDescent="0.3">
      <c r="N244" s="15"/>
    </row>
    <row r="245" spans="14:14" ht="13.8" x14ac:dyDescent="0.3">
      <c r="N245" s="15"/>
    </row>
    <row r="246" spans="14:14" ht="13.8" x14ac:dyDescent="0.3">
      <c r="N246" s="15"/>
    </row>
    <row r="247" spans="14:14" ht="13.8" x14ac:dyDescent="0.3">
      <c r="N247" s="15"/>
    </row>
    <row r="248" spans="14:14" ht="13.8" x14ac:dyDescent="0.3">
      <c r="N248" s="15"/>
    </row>
    <row r="249" spans="14:14" ht="13.8" x14ac:dyDescent="0.3">
      <c r="N249" s="15"/>
    </row>
    <row r="250" spans="14:14" ht="13.8" x14ac:dyDescent="0.3">
      <c r="N250" s="15"/>
    </row>
    <row r="251" spans="14:14" ht="13.8" x14ac:dyDescent="0.3">
      <c r="N251" s="15"/>
    </row>
    <row r="252" spans="14:14" ht="13.8" x14ac:dyDescent="0.3">
      <c r="N252" s="15"/>
    </row>
    <row r="253" spans="14:14" ht="13.8" x14ac:dyDescent="0.3">
      <c r="N253" s="15"/>
    </row>
    <row r="254" spans="14:14" ht="13.8" x14ac:dyDescent="0.3">
      <c r="N254" s="15"/>
    </row>
    <row r="255" spans="14:14" ht="13.8" x14ac:dyDescent="0.3">
      <c r="N255" s="15"/>
    </row>
    <row r="256" spans="14:14" ht="13.8" x14ac:dyDescent="0.3">
      <c r="N256" s="15"/>
    </row>
    <row r="257" spans="14:14" ht="13.8" x14ac:dyDescent="0.3">
      <c r="N257" s="15"/>
    </row>
    <row r="258" spans="14:14" ht="13.8" x14ac:dyDescent="0.3">
      <c r="N258" s="15"/>
    </row>
    <row r="259" spans="14:14" ht="13.8" x14ac:dyDescent="0.3">
      <c r="N259" s="15"/>
    </row>
    <row r="260" spans="14:14" ht="13.8" x14ac:dyDescent="0.3">
      <c r="N260" s="15"/>
    </row>
    <row r="261" spans="14:14" ht="13.8" x14ac:dyDescent="0.3">
      <c r="N261" s="15"/>
    </row>
    <row r="262" spans="14:14" ht="13.8" x14ac:dyDescent="0.3">
      <c r="N262" s="15"/>
    </row>
    <row r="263" spans="14:14" ht="13.8" x14ac:dyDescent="0.3">
      <c r="N263" s="15"/>
    </row>
    <row r="264" spans="14:14" ht="13.8" x14ac:dyDescent="0.3">
      <c r="N264" s="15"/>
    </row>
    <row r="265" spans="14:14" ht="13.8" x14ac:dyDescent="0.3">
      <c r="N265" s="15"/>
    </row>
    <row r="266" spans="14:14" ht="13.8" x14ac:dyDescent="0.3">
      <c r="N266" s="15"/>
    </row>
    <row r="267" spans="14:14" ht="13.8" x14ac:dyDescent="0.3">
      <c r="N267" s="15"/>
    </row>
    <row r="268" spans="14:14" ht="13.8" x14ac:dyDescent="0.3">
      <c r="N268" s="15"/>
    </row>
    <row r="269" spans="14:14" ht="13.8" x14ac:dyDescent="0.3">
      <c r="N269" s="15"/>
    </row>
    <row r="270" spans="14:14" ht="13.8" x14ac:dyDescent="0.3">
      <c r="N270" s="15"/>
    </row>
    <row r="271" spans="14:14" ht="13.8" x14ac:dyDescent="0.3">
      <c r="N271" s="15"/>
    </row>
    <row r="272" spans="14:14" ht="13.8" x14ac:dyDescent="0.3">
      <c r="N272" s="15"/>
    </row>
    <row r="273" spans="14:14" ht="13.8" x14ac:dyDescent="0.3">
      <c r="N273" s="15"/>
    </row>
    <row r="274" spans="14:14" ht="13.8" x14ac:dyDescent="0.3">
      <c r="N274" s="15"/>
    </row>
    <row r="275" spans="14:14" ht="13.8" x14ac:dyDescent="0.3">
      <c r="N275" s="15"/>
    </row>
    <row r="276" spans="14:14" ht="13.8" x14ac:dyDescent="0.3">
      <c r="N276" s="15"/>
    </row>
    <row r="277" spans="14:14" ht="13.8" x14ac:dyDescent="0.3">
      <c r="N277" s="15"/>
    </row>
    <row r="278" spans="14:14" ht="13.8" x14ac:dyDescent="0.3">
      <c r="N278" s="15"/>
    </row>
    <row r="279" spans="14:14" ht="13.8" x14ac:dyDescent="0.3">
      <c r="N279" s="15"/>
    </row>
    <row r="280" spans="14:14" ht="13.8" x14ac:dyDescent="0.3">
      <c r="N280" s="15"/>
    </row>
    <row r="281" spans="14:14" ht="13.8" x14ac:dyDescent="0.3">
      <c r="N281" s="15"/>
    </row>
    <row r="282" spans="14:14" ht="13.8" x14ac:dyDescent="0.3">
      <c r="N282" s="15"/>
    </row>
    <row r="283" spans="14:14" ht="13.8" x14ac:dyDescent="0.3">
      <c r="N283" s="15"/>
    </row>
    <row r="284" spans="14:14" ht="13.8" x14ac:dyDescent="0.3">
      <c r="N284" s="15"/>
    </row>
    <row r="285" spans="14:14" ht="13.8" x14ac:dyDescent="0.3">
      <c r="N285" s="15"/>
    </row>
    <row r="286" spans="14:14" ht="13.8" x14ac:dyDescent="0.3">
      <c r="N286" s="15"/>
    </row>
    <row r="287" spans="14:14" ht="13.8" x14ac:dyDescent="0.3">
      <c r="N287" s="15"/>
    </row>
    <row r="288" spans="14:14" ht="13.8" x14ac:dyDescent="0.3">
      <c r="N288" s="15"/>
    </row>
    <row r="289" spans="14:14" ht="13.8" x14ac:dyDescent="0.3">
      <c r="N289" s="15"/>
    </row>
    <row r="290" spans="14:14" ht="13.8" x14ac:dyDescent="0.3">
      <c r="N290" s="15"/>
    </row>
    <row r="291" spans="14:14" ht="13.8" x14ac:dyDescent="0.3">
      <c r="N291" s="15"/>
    </row>
    <row r="292" spans="14:14" ht="13.8" x14ac:dyDescent="0.3">
      <c r="N292" s="15"/>
    </row>
    <row r="293" spans="14:14" ht="13.8" x14ac:dyDescent="0.3">
      <c r="N293" s="15"/>
    </row>
    <row r="294" spans="14:14" ht="13.8" x14ac:dyDescent="0.3">
      <c r="N294" s="15"/>
    </row>
    <row r="295" spans="14:14" ht="13.8" x14ac:dyDescent="0.3">
      <c r="N295" s="15"/>
    </row>
    <row r="296" spans="14:14" ht="13.8" x14ac:dyDescent="0.3">
      <c r="N296" s="15"/>
    </row>
    <row r="297" spans="14:14" ht="13.8" x14ac:dyDescent="0.3">
      <c r="N297" s="15"/>
    </row>
    <row r="298" spans="14:14" ht="13.8" x14ac:dyDescent="0.3">
      <c r="N298" s="15"/>
    </row>
    <row r="299" spans="14:14" ht="13.8" x14ac:dyDescent="0.3">
      <c r="N299" s="15"/>
    </row>
    <row r="300" spans="14:14" ht="13.8" x14ac:dyDescent="0.3">
      <c r="N300" s="15"/>
    </row>
    <row r="301" spans="14:14" ht="13.8" x14ac:dyDescent="0.3">
      <c r="N301" s="15"/>
    </row>
    <row r="302" spans="14:14" ht="13.8" x14ac:dyDescent="0.3">
      <c r="N302" s="15"/>
    </row>
    <row r="303" spans="14:14" ht="13.8" x14ac:dyDescent="0.3">
      <c r="N303" s="15"/>
    </row>
    <row r="304" spans="14:14" ht="13.8" x14ac:dyDescent="0.3">
      <c r="N304" s="15"/>
    </row>
    <row r="305" spans="14:14" ht="13.8" x14ac:dyDescent="0.3">
      <c r="N305" s="15"/>
    </row>
    <row r="306" spans="14:14" ht="13.8" x14ac:dyDescent="0.3">
      <c r="N306" s="15"/>
    </row>
    <row r="307" spans="14:14" ht="13.8" x14ac:dyDescent="0.3">
      <c r="N307" s="15"/>
    </row>
    <row r="308" spans="14:14" ht="13.8" x14ac:dyDescent="0.3">
      <c r="N308" s="15"/>
    </row>
    <row r="309" spans="14:14" ht="13.8" x14ac:dyDescent="0.3">
      <c r="N309" s="15"/>
    </row>
    <row r="310" spans="14:14" ht="13.8" x14ac:dyDescent="0.3">
      <c r="N310" s="15"/>
    </row>
    <row r="311" spans="14:14" ht="13.8" x14ac:dyDescent="0.3">
      <c r="N311" s="15"/>
    </row>
    <row r="312" spans="14:14" ht="13.8" x14ac:dyDescent="0.3">
      <c r="N312" s="15"/>
    </row>
    <row r="313" spans="14:14" ht="13.8" x14ac:dyDescent="0.3">
      <c r="N313" s="15"/>
    </row>
    <row r="314" spans="14:14" ht="13.8" x14ac:dyDescent="0.3">
      <c r="N314" s="15"/>
    </row>
    <row r="315" spans="14:14" ht="13.8" x14ac:dyDescent="0.3">
      <c r="N315" s="15"/>
    </row>
    <row r="316" spans="14:14" ht="13.8" x14ac:dyDescent="0.3">
      <c r="N316" s="15"/>
    </row>
    <row r="317" spans="14:14" ht="13.8" x14ac:dyDescent="0.3">
      <c r="N317" s="15"/>
    </row>
    <row r="318" spans="14:14" ht="13.8" x14ac:dyDescent="0.3">
      <c r="N318" s="15"/>
    </row>
    <row r="319" spans="14:14" ht="13.8" x14ac:dyDescent="0.3">
      <c r="N319" s="15"/>
    </row>
    <row r="320" spans="14:14" ht="13.8" x14ac:dyDescent="0.3">
      <c r="N320" s="15"/>
    </row>
    <row r="321" spans="14:14" ht="13.8" x14ac:dyDescent="0.3">
      <c r="N321" s="15"/>
    </row>
    <row r="322" spans="14:14" ht="13.8" x14ac:dyDescent="0.3">
      <c r="N322" s="15"/>
    </row>
    <row r="323" spans="14:14" ht="13.8" x14ac:dyDescent="0.3">
      <c r="N323" s="15"/>
    </row>
    <row r="324" spans="14:14" ht="13.8" x14ac:dyDescent="0.3">
      <c r="N324" s="15"/>
    </row>
    <row r="325" spans="14:14" ht="13.8" x14ac:dyDescent="0.3">
      <c r="N325" s="15"/>
    </row>
    <row r="326" spans="14:14" ht="13.8" x14ac:dyDescent="0.3">
      <c r="N326" s="15"/>
    </row>
    <row r="327" spans="14:14" ht="13.8" x14ac:dyDescent="0.3">
      <c r="N327" s="15"/>
    </row>
    <row r="328" spans="14:14" ht="13.8" x14ac:dyDescent="0.3">
      <c r="N328" s="15"/>
    </row>
    <row r="329" spans="14:14" ht="13.8" x14ac:dyDescent="0.3">
      <c r="N329" s="15"/>
    </row>
    <row r="330" spans="14:14" ht="13.8" x14ac:dyDescent="0.3">
      <c r="N330" s="15"/>
    </row>
    <row r="331" spans="14:14" ht="13.8" x14ac:dyDescent="0.3">
      <c r="N331" s="15"/>
    </row>
    <row r="332" spans="14:14" ht="13.8" x14ac:dyDescent="0.3">
      <c r="N332" s="15"/>
    </row>
    <row r="333" spans="14:14" ht="13.8" x14ac:dyDescent="0.3">
      <c r="N333" s="15"/>
    </row>
    <row r="334" spans="14:14" ht="13.8" x14ac:dyDescent="0.3">
      <c r="N334" s="15"/>
    </row>
    <row r="335" spans="14:14" ht="13.8" x14ac:dyDescent="0.3">
      <c r="N335" s="15"/>
    </row>
    <row r="336" spans="14:14" ht="13.8" x14ac:dyDescent="0.3">
      <c r="N336" s="15"/>
    </row>
    <row r="337" spans="14:14" ht="13.8" x14ac:dyDescent="0.3">
      <c r="N337" s="15"/>
    </row>
    <row r="338" spans="14:14" ht="13.8" x14ac:dyDescent="0.3">
      <c r="N338" s="15"/>
    </row>
    <row r="339" spans="14:14" ht="13.8" x14ac:dyDescent="0.3">
      <c r="N339" s="15"/>
    </row>
    <row r="340" spans="14:14" ht="13.8" x14ac:dyDescent="0.3">
      <c r="N340" s="15"/>
    </row>
    <row r="341" spans="14:14" ht="13.8" x14ac:dyDescent="0.3">
      <c r="N341" s="15"/>
    </row>
    <row r="342" spans="14:14" ht="13.8" x14ac:dyDescent="0.3">
      <c r="N342" s="15"/>
    </row>
    <row r="343" spans="14:14" ht="13.8" x14ac:dyDescent="0.3">
      <c r="N343" s="15"/>
    </row>
    <row r="344" spans="14:14" ht="13.8" x14ac:dyDescent="0.3">
      <c r="N344" s="15"/>
    </row>
    <row r="345" spans="14:14" ht="13.8" x14ac:dyDescent="0.3">
      <c r="N345" s="15"/>
    </row>
    <row r="346" spans="14:14" ht="13.8" x14ac:dyDescent="0.3">
      <c r="N346" s="15"/>
    </row>
    <row r="347" spans="14:14" ht="13.8" x14ac:dyDescent="0.3">
      <c r="N347" s="15"/>
    </row>
    <row r="348" spans="14:14" ht="13.8" x14ac:dyDescent="0.3">
      <c r="N348" s="15"/>
    </row>
    <row r="349" spans="14:14" ht="13.8" x14ac:dyDescent="0.3">
      <c r="N349" s="15"/>
    </row>
    <row r="350" spans="14:14" ht="13.8" x14ac:dyDescent="0.3">
      <c r="N350" s="15"/>
    </row>
    <row r="351" spans="14:14" ht="13.8" x14ac:dyDescent="0.3">
      <c r="N351" s="15"/>
    </row>
    <row r="352" spans="14:14" ht="13.8" x14ac:dyDescent="0.3">
      <c r="N352" s="15"/>
    </row>
    <row r="353" spans="14:14" ht="13.8" x14ac:dyDescent="0.3">
      <c r="N353" s="15"/>
    </row>
    <row r="354" spans="14:14" ht="13.8" x14ac:dyDescent="0.3">
      <c r="N354" s="15"/>
    </row>
    <row r="355" spans="14:14" ht="13.8" x14ac:dyDescent="0.3">
      <c r="N355" s="15"/>
    </row>
    <row r="356" spans="14:14" ht="13.8" x14ac:dyDescent="0.3">
      <c r="N356" s="15"/>
    </row>
    <row r="357" spans="14:14" ht="13.8" x14ac:dyDescent="0.3">
      <c r="N357" s="15"/>
    </row>
    <row r="358" spans="14:14" ht="13.8" x14ac:dyDescent="0.3">
      <c r="N358" s="15"/>
    </row>
    <row r="359" spans="14:14" ht="13.8" x14ac:dyDescent="0.3">
      <c r="N359" s="15"/>
    </row>
    <row r="360" spans="14:14" ht="13.8" x14ac:dyDescent="0.3">
      <c r="N360" s="15"/>
    </row>
    <row r="361" spans="14:14" ht="13.8" x14ac:dyDescent="0.3">
      <c r="N361" s="15"/>
    </row>
    <row r="362" spans="14:14" ht="13.8" x14ac:dyDescent="0.3">
      <c r="N362" s="15"/>
    </row>
    <row r="363" spans="14:14" ht="13.8" x14ac:dyDescent="0.3">
      <c r="N363" s="15"/>
    </row>
    <row r="364" spans="14:14" ht="13.8" x14ac:dyDescent="0.3">
      <c r="N364" s="15"/>
    </row>
    <row r="365" spans="14:14" ht="13.8" x14ac:dyDescent="0.3">
      <c r="N365" s="15"/>
    </row>
    <row r="366" spans="14:14" ht="13.8" x14ac:dyDescent="0.3">
      <c r="N366" s="15"/>
    </row>
    <row r="367" spans="14:14" ht="13.8" x14ac:dyDescent="0.3">
      <c r="N367" s="15"/>
    </row>
    <row r="368" spans="14:14" ht="13.8" x14ac:dyDescent="0.3">
      <c r="N368" s="15"/>
    </row>
    <row r="369" spans="14:14" ht="13.8" x14ac:dyDescent="0.3">
      <c r="N369" s="15"/>
    </row>
    <row r="370" spans="14:14" ht="13.8" x14ac:dyDescent="0.3">
      <c r="N370" s="15"/>
    </row>
    <row r="371" spans="14:14" ht="13.8" x14ac:dyDescent="0.3">
      <c r="N371" s="15"/>
    </row>
    <row r="372" spans="14:14" ht="13.8" x14ac:dyDescent="0.3">
      <c r="N372" s="15"/>
    </row>
    <row r="373" spans="14:14" ht="13.8" x14ac:dyDescent="0.3">
      <c r="N373" s="15"/>
    </row>
    <row r="374" spans="14:14" ht="13.8" x14ac:dyDescent="0.3">
      <c r="N374" s="15"/>
    </row>
    <row r="375" spans="14:14" ht="13.8" x14ac:dyDescent="0.3">
      <c r="N375" s="15"/>
    </row>
    <row r="376" spans="14:14" ht="13.8" x14ac:dyDescent="0.3">
      <c r="N376" s="15"/>
    </row>
    <row r="377" spans="14:14" ht="13.8" x14ac:dyDescent="0.3">
      <c r="N377" s="15"/>
    </row>
    <row r="378" spans="14:14" ht="13.8" x14ac:dyDescent="0.3">
      <c r="N378" s="15"/>
    </row>
    <row r="379" spans="14:14" ht="13.8" x14ac:dyDescent="0.3">
      <c r="N379" s="15"/>
    </row>
    <row r="380" spans="14:14" ht="13.8" x14ac:dyDescent="0.3">
      <c r="N380" s="15"/>
    </row>
    <row r="381" spans="14:14" ht="13.8" x14ac:dyDescent="0.3">
      <c r="N381" s="15"/>
    </row>
    <row r="382" spans="14:14" ht="13.8" x14ac:dyDescent="0.3">
      <c r="N382" s="15"/>
    </row>
    <row r="383" spans="14:14" ht="13.8" x14ac:dyDescent="0.3">
      <c r="N383" s="15"/>
    </row>
    <row r="384" spans="14:14" ht="13.8" x14ac:dyDescent="0.3">
      <c r="N384" s="15"/>
    </row>
    <row r="385" spans="14:14" ht="13.8" x14ac:dyDescent="0.3">
      <c r="N385" s="15"/>
    </row>
    <row r="386" spans="14:14" ht="13.8" x14ac:dyDescent="0.3">
      <c r="N386" s="15"/>
    </row>
    <row r="387" spans="14:14" ht="13.8" x14ac:dyDescent="0.3">
      <c r="N387" s="15"/>
    </row>
    <row r="388" spans="14:14" ht="13.8" x14ac:dyDescent="0.3">
      <c r="N388" s="15"/>
    </row>
    <row r="389" spans="14:14" ht="13.8" x14ac:dyDescent="0.3">
      <c r="N389" s="15"/>
    </row>
    <row r="390" spans="14:14" ht="13.8" x14ac:dyDescent="0.3">
      <c r="N390" s="15"/>
    </row>
    <row r="391" spans="14:14" ht="13.8" x14ac:dyDescent="0.3">
      <c r="N391" s="15"/>
    </row>
    <row r="392" spans="14:14" ht="13.8" x14ac:dyDescent="0.3">
      <c r="N392" s="15"/>
    </row>
    <row r="393" spans="14:14" ht="13.8" x14ac:dyDescent="0.3">
      <c r="N393" s="15"/>
    </row>
    <row r="394" spans="14:14" ht="13.8" x14ac:dyDescent="0.3">
      <c r="N394" s="15"/>
    </row>
    <row r="395" spans="14:14" ht="13.8" x14ac:dyDescent="0.3">
      <c r="N395" s="15"/>
    </row>
    <row r="396" spans="14:14" ht="13.8" x14ac:dyDescent="0.3">
      <c r="N396" s="15"/>
    </row>
    <row r="397" spans="14:14" ht="13.8" x14ac:dyDescent="0.3">
      <c r="N397" s="15"/>
    </row>
    <row r="398" spans="14:14" ht="13.8" x14ac:dyDescent="0.3">
      <c r="N398" s="15"/>
    </row>
    <row r="399" spans="14:14" ht="13.8" x14ac:dyDescent="0.3">
      <c r="N399" s="15"/>
    </row>
    <row r="400" spans="14:14" ht="13.8" x14ac:dyDescent="0.3">
      <c r="N400" s="15"/>
    </row>
    <row r="401" spans="14:14" ht="13.8" x14ac:dyDescent="0.3">
      <c r="N401" s="15"/>
    </row>
    <row r="402" spans="14:14" ht="13.8" x14ac:dyDescent="0.3">
      <c r="N402" s="15"/>
    </row>
    <row r="403" spans="14:14" ht="13.8" x14ac:dyDescent="0.3">
      <c r="N403" s="15"/>
    </row>
    <row r="404" spans="14:14" ht="13.8" x14ac:dyDescent="0.3">
      <c r="N404" s="15"/>
    </row>
    <row r="405" spans="14:14" ht="13.8" x14ac:dyDescent="0.3">
      <c r="N405" s="15"/>
    </row>
    <row r="406" spans="14:14" ht="13.8" x14ac:dyDescent="0.3">
      <c r="N406" s="15"/>
    </row>
    <row r="407" spans="14:14" ht="13.8" x14ac:dyDescent="0.3">
      <c r="N407" s="15"/>
    </row>
    <row r="408" spans="14:14" ht="13.8" x14ac:dyDescent="0.3">
      <c r="N408" s="15"/>
    </row>
    <row r="409" spans="14:14" ht="13.8" x14ac:dyDescent="0.3">
      <c r="N409" s="15"/>
    </row>
    <row r="410" spans="14:14" ht="13.8" x14ac:dyDescent="0.3">
      <c r="N410" s="15"/>
    </row>
    <row r="411" spans="14:14" ht="13.8" x14ac:dyDescent="0.3">
      <c r="N411" s="15"/>
    </row>
    <row r="412" spans="14:14" ht="13.8" x14ac:dyDescent="0.3">
      <c r="N412" s="15"/>
    </row>
    <row r="413" spans="14:14" ht="13.8" x14ac:dyDescent="0.3">
      <c r="N413" s="15"/>
    </row>
    <row r="414" spans="14:14" ht="13.8" x14ac:dyDescent="0.3">
      <c r="N414" s="15"/>
    </row>
    <row r="415" spans="14:14" ht="13.8" x14ac:dyDescent="0.3">
      <c r="N415" s="15"/>
    </row>
    <row r="416" spans="14:14" ht="13.8" x14ac:dyDescent="0.3">
      <c r="N416" s="15"/>
    </row>
    <row r="417" spans="14:14" ht="13.8" x14ac:dyDescent="0.3">
      <c r="N417" s="15"/>
    </row>
    <row r="418" spans="14:14" ht="13.8" x14ac:dyDescent="0.3">
      <c r="N418" s="15"/>
    </row>
    <row r="419" spans="14:14" ht="13.8" x14ac:dyDescent="0.3">
      <c r="N419" s="15"/>
    </row>
    <row r="420" spans="14:14" ht="13.8" x14ac:dyDescent="0.3">
      <c r="N420" s="15"/>
    </row>
    <row r="421" spans="14:14" ht="13.8" x14ac:dyDescent="0.3">
      <c r="N421" s="15"/>
    </row>
    <row r="422" spans="14:14" ht="13.8" x14ac:dyDescent="0.3">
      <c r="N422" s="15"/>
    </row>
    <row r="423" spans="14:14" ht="13.8" x14ac:dyDescent="0.3">
      <c r="N423" s="15"/>
    </row>
    <row r="424" spans="14:14" ht="13.8" x14ac:dyDescent="0.3">
      <c r="N424" s="15"/>
    </row>
    <row r="425" spans="14:14" ht="13.8" x14ac:dyDescent="0.3">
      <c r="N425" s="15"/>
    </row>
    <row r="426" spans="14:14" ht="13.8" x14ac:dyDescent="0.3">
      <c r="N426" s="15"/>
    </row>
    <row r="427" spans="14:14" ht="13.8" x14ac:dyDescent="0.3">
      <c r="N427" s="15"/>
    </row>
    <row r="428" spans="14:14" ht="13.8" x14ac:dyDescent="0.3">
      <c r="N428" s="15"/>
    </row>
    <row r="429" spans="14:14" ht="13.8" x14ac:dyDescent="0.3">
      <c r="N429" s="15"/>
    </row>
    <row r="430" spans="14:14" ht="13.8" x14ac:dyDescent="0.3">
      <c r="N430" s="15"/>
    </row>
    <row r="431" spans="14:14" ht="13.8" x14ac:dyDescent="0.3">
      <c r="N431" s="15"/>
    </row>
    <row r="432" spans="14:14" ht="13.8" x14ac:dyDescent="0.3">
      <c r="N432" s="15"/>
    </row>
    <row r="433" spans="14:14" ht="13.8" x14ac:dyDescent="0.3">
      <c r="N433" s="15"/>
    </row>
    <row r="434" spans="14:14" ht="13.8" x14ac:dyDescent="0.3">
      <c r="N434" s="15"/>
    </row>
    <row r="435" spans="14:14" ht="13.8" x14ac:dyDescent="0.3">
      <c r="N435" s="15"/>
    </row>
    <row r="436" spans="14:14" ht="13.8" x14ac:dyDescent="0.3">
      <c r="N436" s="15"/>
    </row>
    <row r="437" spans="14:14" ht="13.8" x14ac:dyDescent="0.3">
      <c r="N437" s="15"/>
    </row>
    <row r="438" spans="14:14" ht="13.8" x14ac:dyDescent="0.3">
      <c r="N438" s="15"/>
    </row>
    <row r="439" spans="14:14" ht="13.8" x14ac:dyDescent="0.3">
      <c r="N439" s="15"/>
    </row>
    <row r="440" spans="14:14" ht="13.8" x14ac:dyDescent="0.3">
      <c r="N440" s="15"/>
    </row>
    <row r="441" spans="14:14" ht="13.8" x14ac:dyDescent="0.3">
      <c r="N441" s="15"/>
    </row>
    <row r="442" spans="14:14" ht="13.8" x14ac:dyDescent="0.3">
      <c r="N442" s="15"/>
    </row>
    <row r="443" spans="14:14" ht="13.8" x14ac:dyDescent="0.3">
      <c r="N443" s="15"/>
    </row>
    <row r="444" spans="14:14" ht="13.8" x14ac:dyDescent="0.3">
      <c r="N444" s="15"/>
    </row>
    <row r="445" spans="14:14" ht="13.8" x14ac:dyDescent="0.3">
      <c r="N445" s="15"/>
    </row>
    <row r="446" spans="14:14" ht="13.8" x14ac:dyDescent="0.3">
      <c r="N446" s="15"/>
    </row>
    <row r="447" spans="14:14" ht="13.8" x14ac:dyDescent="0.3">
      <c r="N447" s="15"/>
    </row>
    <row r="448" spans="14:14" ht="13.8" x14ac:dyDescent="0.3">
      <c r="N448" s="15"/>
    </row>
    <row r="449" spans="14:14" ht="13.8" x14ac:dyDescent="0.3">
      <c r="N449" s="15"/>
    </row>
    <row r="450" spans="14:14" ht="13.8" x14ac:dyDescent="0.3">
      <c r="N450" s="15"/>
    </row>
    <row r="451" spans="14:14" ht="13.8" x14ac:dyDescent="0.3">
      <c r="N451" s="15"/>
    </row>
    <row r="452" spans="14:14" ht="13.8" x14ac:dyDescent="0.3">
      <c r="N452" s="15"/>
    </row>
    <row r="453" spans="14:14" ht="13.8" x14ac:dyDescent="0.3">
      <c r="N453" s="15"/>
    </row>
    <row r="454" spans="14:14" ht="13.8" x14ac:dyDescent="0.3">
      <c r="N454" s="15"/>
    </row>
    <row r="455" spans="14:14" ht="13.8" x14ac:dyDescent="0.3">
      <c r="N455" s="15"/>
    </row>
    <row r="456" spans="14:14" ht="13.8" x14ac:dyDescent="0.3">
      <c r="N456" s="15"/>
    </row>
    <row r="457" spans="14:14" ht="13.8" x14ac:dyDescent="0.3">
      <c r="N457" s="15"/>
    </row>
    <row r="458" spans="14:14" ht="13.8" x14ac:dyDescent="0.3">
      <c r="N458" s="15"/>
    </row>
    <row r="459" spans="14:14" ht="13.8" x14ac:dyDescent="0.3">
      <c r="N459" s="15"/>
    </row>
    <row r="460" spans="14:14" ht="13.8" x14ac:dyDescent="0.3">
      <c r="N460" s="15"/>
    </row>
    <row r="461" spans="14:14" ht="13.8" x14ac:dyDescent="0.3">
      <c r="N461" s="15"/>
    </row>
    <row r="462" spans="14:14" ht="13.8" x14ac:dyDescent="0.3">
      <c r="N462" s="15"/>
    </row>
    <row r="463" spans="14:14" ht="13.8" x14ac:dyDescent="0.3">
      <c r="N463" s="15"/>
    </row>
    <row r="464" spans="14:14" ht="13.8" x14ac:dyDescent="0.3">
      <c r="N464" s="15"/>
    </row>
    <row r="465" spans="14:14" ht="13.8" x14ac:dyDescent="0.3">
      <c r="N465" s="15"/>
    </row>
    <row r="466" spans="14:14" ht="13.8" x14ac:dyDescent="0.3">
      <c r="N466" s="15"/>
    </row>
    <row r="467" spans="14:14" ht="13.8" x14ac:dyDescent="0.3">
      <c r="N467" s="15"/>
    </row>
    <row r="468" spans="14:14" ht="13.8" x14ac:dyDescent="0.3">
      <c r="N468" s="15"/>
    </row>
    <row r="469" spans="14:14" ht="13.8" x14ac:dyDescent="0.3">
      <c r="N469" s="15"/>
    </row>
    <row r="470" spans="14:14" ht="13.8" x14ac:dyDescent="0.3">
      <c r="N470" s="15"/>
    </row>
    <row r="471" spans="14:14" ht="13.8" x14ac:dyDescent="0.3">
      <c r="N471" s="15"/>
    </row>
    <row r="472" spans="14:14" ht="13.8" x14ac:dyDescent="0.3">
      <c r="N472" s="15"/>
    </row>
    <row r="473" spans="14:14" ht="13.8" x14ac:dyDescent="0.3">
      <c r="N473" s="15"/>
    </row>
    <row r="474" spans="14:14" ht="13.8" x14ac:dyDescent="0.3">
      <c r="N474" s="15"/>
    </row>
    <row r="475" spans="14:14" ht="13.8" x14ac:dyDescent="0.3">
      <c r="N475" s="15"/>
    </row>
    <row r="476" spans="14:14" ht="13.8" x14ac:dyDescent="0.3">
      <c r="N476" s="15"/>
    </row>
    <row r="477" spans="14:14" ht="13.8" x14ac:dyDescent="0.3">
      <c r="N477" s="15"/>
    </row>
    <row r="478" spans="14:14" ht="13.8" x14ac:dyDescent="0.3">
      <c r="N478" s="15"/>
    </row>
    <row r="479" spans="14:14" ht="13.8" x14ac:dyDescent="0.3">
      <c r="N479" s="15"/>
    </row>
    <row r="480" spans="14:14" ht="13.8" x14ac:dyDescent="0.3">
      <c r="N480" s="15"/>
    </row>
    <row r="481" spans="14:14" ht="13.8" x14ac:dyDescent="0.3">
      <c r="N481" s="15"/>
    </row>
    <row r="482" spans="14:14" ht="13.8" x14ac:dyDescent="0.3">
      <c r="N482" s="15"/>
    </row>
    <row r="483" spans="14:14" ht="13.8" x14ac:dyDescent="0.3">
      <c r="N483" s="15"/>
    </row>
    <row r="484" spans="14:14" ht="13.8" x14ac:dyDescent="0.3">
      <c r="N484" s="15"/>
    </row>
    <row r="485" spans="14:14" ht="13.8" x14ac:dyDescent="0.3">
      <c r="N485" s="15"/>
    </row>
    <row r="486" spans="14:14" ht="13.8" x14ac:dyDescent="0.3">
      <c r="N486" s="15"/>
    </row>
    <row r="487" spans="14:14" ht="13.8" x14ac:dyDescent="0.3">
      <c r="N487" s="15"/>
    </row>
    <row r="488" spans="14:14" ht="13.8" x14ac:dyDescent="0.3">
      <c r="N488" s="15"/>
    </row>
    <row r="489" spans="14:14" ht="13.8" x14ac:dyDescent="0.3">
      <c r="N489" s="15"/>
    </row>
    <row r="490" spans="14:14" ht="13.8" x14ac:dyDescent="0.3">
      <c r="N490" s="15"/>
    </row>
    <row r="491" spans="14:14" ht="13.8" x14ac:dyDescent="0.3">
      <c r="N491" s="15"/>
    </row>
    <row r="492" spans="14:14" ht="13.8" x14ac:dyDescent="0.3">
      <c r="N492" s="15"/>
    </row>
    <row r="493" spans="14:14" ht="13.8" x14ac:dyDescent="0.3">
      <c r="N493" s="15"/>
    </row>
    <row r="494" spans="14:14" ht="13.8" x14ac:dyDescent="0.3">
      <c r="N494" s="15"/>
    </row>
    <row r="495" spans="14:14" ht="13.8" x14ac:dyDescent="0.3">
      <c r="N495" s="15"/>
    </row>
    <row r="496" spans="14:14" ht="13.8" x14ac:dyDescent="0.3">
      <c r="N496" s="15"/>
    </row>
    <row r="497" spans="14:14" ht="13.8" x14ac:dyDescent="0.3">
      <c r="N497" s="15"/>
    </row>
    <row r="498" spans="14:14" ht="13.8" x14ac:dyDescent="0.3">
      <c r="N498" s="15"/>
    </row>
    <row r="499" spans="14:14" ht="13.8" x14ac:dyDescent="0.3">
      <c r="N499" s="15"/>
    </row>
    <row r="500" spans="14:14" ht="13.8" x14ac:dyDescent="0.3">
      <c r="N500" s="15"/>
    </row>
    <row r="501" spans="14:14" ht="13.8" x14ac:dyDescent="0.3">
      <c r="N501" s="15"/>
    </row>
    <row r="502" spans="14:14" ht="13.8" x14ac:dyDescent="0.3">
      <c r="N502" s="15"/>
    </row>
    <row r="503" spans="14:14" ht="13.8" x14ac:dyDescent="0.3">
      <c r="N503" s="15"/>
    </row>
    <row r="504" spans="14:14" ht="13.8" x14ac:dyDescent="0.3">
      <c r="N504" s="15"/>
    </row>
    <row r="505" spans="14:14" ht="13.8" x14ac:dyDescent="0.3">
      <c r="N505" s="15"/>
    </row>
    <row r="506" spans="14:14" ht="13.8" x14ac:dyDescent="0.3">
      <c r="N506" s="15"/>
    </row>
    <row r="507" spans="14:14" ht="13.8" x14ac:dyDescent="0.3">
      <c r="N507" s="15"/>
    </row>
    <row r="508" spans="14:14" ht="13.8" x14ac:dyDescent="0.3">
      <c r="N508" s="15"/>
    </row>
    <row r="509" spans="14:14" ht="13.8" x14ac:dyDescent="0.3">
      <c r="N509" s="15"/>
    </row>
    <row r="510" spans="14:14" ht="13.8" x14ac:dyDescent="0.3">
      <c r="N510" s="15"/>
    </row>
    <row r="511" spans="14:14" ht="13.8" x14ac:dyDescent="0.3">
      <c r="N511" s="15"/>
    </row>
    <row r="512" spans="14:14" ht="13.8" x14ac:dyDescent="0.3">
      <c r="N512" s="15"/>
    </row>
    <row r="513" spans="14:14" ht="13.8" x14ac:dyDescent="0.3">
      <c r="N513" s="15"/>
    </row>
    <row r="514" spans="14:14" ht="13.8" x14ac:dyDescent="0.3">
      <c r="N514" s="15"/>
    </row>
    <row r="515" spans="14:14" ht="13.8" x14ac:dyDescent="0.3">
      <c r="N515" s="15"/>
    </row>
    <row r="516" spans="14:14" ht="13.8" x14ac:dyDescent="0.3">
      <c r="N516" s="15"/>
    </row>
    <row r="517" spans="14:14" ht="13.8" x14ac:dyDescent="0.3">
      <c r="N517" s="15"/>
    </row>
    <row r="518" spans="14:14" ht="13.8" x14ac:dyDescent="0.3">
      <c r="N518" s="15"/>
    </row>
    <row r="519" spans="14:14" ht="13.8" x14ac:dyDescent="0.3">
      <c r="N519" s="15"/>
    </row>
    <row r="520" spans="14:14" ht="13.8" x14ac:dyDescent="0.3">
      <c r="N520" s="15"/>
    </row>
    <row r="521" spans="14:14" ht="13.8" x14ac:dyDescent="0.3">
      <c r="N521" s="15"/>
    </row>
    <row r="522" spans="14:14" ht="13.8" x14ac:dyDescent="0.3">
      <c r="N522" s="15"/>
    </row>
    <row r="523" spans="14:14" ht="13.8" x14ac:dyDescent="0.3">
      <c r="N523" s="15"/>
    </row>
    <row r="524" spans="14:14" ht="13.8" x14ac:dyDescent="0.3">
      <c r="N524" s="15"/>
    </row>
    <row r="525" spans="14:14" ht="13.8" x14ac:dyDescent="0.3">
      <c r="N525" s="15"/>
    </row>
    <row r="526" spans="14:14" ht="13.8" x14ac:dyDescent="0.3">
      <c r="N526" s="15"/>
    </row>
    <row r="527" spans="14:14" ht="13.8" x14ac:dyDescent="0.3">
      <c r="N527" s="15"/>
    </row>
    <row r="528" spans="14:14" ht="13.8" x14ac:dyDescent="0.3">
      <c r="N528" s="15"/>
    </row>
    <row r="529" spans="14:14" ht="13.8" x14ac:dyDescent="0.3">
      <c r="N529" s="15"/>
    </row>
    <row r="530" spans="14:14" ht="13.8" x14ac:dyDescent="0.3">
      <c r="N530" s="15"/>
    </row>
    <row r="531" spans="14:14" ht="13.8" x14ac:dyDescent="0.3">
      <c r="N531" s="15"/>
    </row>
    <row r="532" spans="14:14" ht="13.8" x14ac:dyDescent="0.3">
      <c r="N532" s="15"/>
    </row>
    <row r="533" spans="14:14" ht="13.8" x14ac:dyDescent="0.3">
      <c r="N533" s="15"/>
    </row>
    <row r="534" spans="14:14" ht="13.8" x14ac:dyDescent="0.3">
      <c r="N534" s="15"/>
    </row>
    <row r="535" spans="14:14" ht="13.8" x14ac:dyDescent="0.3">
      <c r="N535" s="15"/>
    </row>
    <row r="536" spans="14:14" ht="13.8" x14ac:dyDescent="0.3">
      <c r="N536" s="15"/>
    </row>
    <row r="537" spans="14:14" ht="13.8" x14ac:dyDescent="0.3">
      <c r="N537" s="15"/>
    </row>
    <row r="538" spans="14:14" ht="13.8" x14ac:dyDescent="0.3">
      <c r="N538" s="15"/>
    </row>
    <row r="539" spans="14:14" ht="13.8" x14ac:dyDescent="0.3">
      <c r="N539" s="15"/>
    </row>
    <row r="540" spans="14:14" ht="13.8" x14ac:dyDescent="0.3">
      <c r="N540" s="15"/>
    </row>
    <row r="541" spans="14:14" ht="13.8" x14ac:dyDescent="0.3">
      <c r="N541" s="15"/>
    </row>
    <row r="542" spans="14:14" ht="13.8" x14ac:dyDescent="0.3">
      <c r="N542" s="15"/>
    </row>
    <row r="543" spans="14:14" ht="13.8" x14ac:dyDescent="0.3">
      <c r="N543" s="15"/>
    </row>
    <row r="544" spans="14:14" ht="13.8" x14ac:dyDescent="0.3">
      <c r="N544" s="15"/>
    </row>
    <row r="545" spans="14:14" ht="13.8" x14ac:dyDescent="0.3">
      <c r="N545" s="15"/>
    </row>
    <row r="546" spans="14:14" ht="13.8" x14ac:dyDescent="0.3">
      <c r="N546" s="15"/>
    </row>
    <row r="547" spans="14:14" ht="13.8" x14ac:dyDescent="0.3">
      <c r="N547" s="15"/>
    </row>
    <row r="548" spans="14:14" ht="13.8" x14ac:dyDescent="0.3">
      <c r="N548" s="15"/>
    </row>
    <row r="549" spans="14:14" ht="13.8" x14ac:dyDescent="0.3">
      <c r="N549" s="15"/>
    </row>
    <row r="550" spans="14:14" ht="13.8" x14ac:dyDescent="0.3">
      <c r="N550" s="15"/>
    </row>
    <row r="551" spans="14:14" ht="13.8" x14ac:dyDescent="0.3">
      <c r="N551" s="15"/>
    </row>
    <row r="552" spans="14:14" ht="13.8" x14ac:dyDescent="0.3">
      <c r="N552" s="15"/>
    </row>
    <row r="553" spans="14:14" ht="13.8" x14ac:dyDescent="0.3">
      <c r="N553" s="15"/>
    </row>
    <row r="554" spans="14:14" ht="13.8" x14ac:dyDescent="0.3">
      <c r="N554" s="15"/>
    </row>
    <row r="555" spans="14:14" ht="13.8" x14ac:dyDescent="0.3">
      <c r="N555" s="15"/>
    </row>
    <row r="556" spans="14:14" ht="13.8" x14ac:dyDescent="0.3">
      <c r="N556" s="15"/>
    </row>
    <row r="557" spans="14:14" ht="13.8" x14ac:dyDescent="0.3">
      <c r="N557" s="15"/>
    </row>
    <row r="558" spans="14:14" ht="13.8" x14ac:dyDescent="0.3">
      <c r="N558" s="15"/>
    </row>
    <row r="559" spans="14:14" ht="13.8" x14ac:dyDescent="0.3">
      <c r="N559" s="15"/>
    </row>
    <row r="560" spans="14:14" ht="13.8" x14ac:dyDescent="0.3">
      <c r="N560" s="15"/>
    </row>
    <row r="561" spans="14:14" ht="13.8" x14ac:dyDescent="0.3">
      <c r="N561" s="15"/>
    </row>
    <row r="562" spans="14:14" ht="13.8" x14ac:dyDescent="0.3">
      <c r="N562" s="15"/>
    </row>
    <row r="563" spans="14:14" ht="13.8" x14ac:dyDescent="0.3">
      <c r="N563" s="15"/>
    </row>
    <row r="564" spans="14:14" ht="13.8" x14ac:dyDescent="0.3">
      <c r="N564" s="15"/>
    </row>
    <row r="565" spans="14:14" ht="13.8" x14ac:dyDescent="0.3">
      <c r="N565" s="15"/>
    </row>
    <row r="566" spans="14:14" ht="13.8" x14ac:dyDescent="0.3">
      <c r="N566" s="15"/>
    </row>
    <row r="567" spans="14:14" ht="13.8" x14ac:dyDescent="0.3">
      <c r="N567" s="15"/>
    </row>
    <row r="568" spans="14:14" ht="13.8" x14ac:dyDescent="0.3">
      <c r="N568" s="15"/>
    </row>
    <row r="569" spans="14:14" ht="13.8" x14ac:dyDescent="0.3">
      <c r="N569" s="15"/>
    </row>
    <row r="570" spans="14:14" ht="13.8" x14ac:dyDescent="0.3">
      <c r="N570" s="15"/>
    </row>
    <row r="571" spans="14:14" ht="13.8" x14ac:dyDescent="0.3">
      <c r="N571" s="15"/>
    </row>
    <row r="572" spans="14:14" ht="13.8" x14ac:dyDescent="0.3">
      <c r="N572" s="15"/>
    </row>
    <row r="573" spans="14:14" ht="13.8" x14ac:dyDescent="0.3">
      <c r="N573" s="15"/>
    </row>
    <row r="574" spans="14:14" ht="13.8" x14ac:dyDescent="0.3">
      <c r="N574" s="15"/>
    </row>
    <row r="575" spans="14:14" ht="13.8" x14ac:dyDescent="0.3">
      <c r="N575" s="15"/>
    </row>
    <row r="576" spans="14:14" ht="13.8" x14ac:dyDescent="0.3">
      <c r="N576" s="15"/>
    </row>
    <row r="577" spans="14:14" ht="13.8" x14ac:dyDescent="0.3">
      <c r="N577" s="15"/>
    </row>
    <row r="578" spans="14:14" ht="13.8" x14ac:dyDescent="0.3">
      <c r="N578" s="15"/>
    </row>
    <row r="579" spans="14:14" ht="13.8" x14ac:dyDescent="0.3">
      <c r="N579" s="15"/>
    </row>
    <row r="580" spans="14:14" ht="13.8" x14ac:dyDescent="0.3">
      <c r="N580" s="15"/>
    </row>
    <row r="581" spans="14:14" ht="13.8" x14ac:dyDescent="0.3">
      <c r="N581" s="15"/>
    </row>
    <row r="582" spans="14:14" ht="13.8" x14ac:dyDescent="0.3">
      <c r="N582" s="15"/>
    </row>
    <row r="583" spans="14:14" ht="13.8" x14ac:dyDescent="0.3">
      <c r="N583" s="15"/>
    </row>
    <row r="584" spans="14:14" ht="13.8" x14ac:dyDescent="0.3">
      <c r="N584" s="15"/>
    </row>
    <row r="585" spans="14:14" ht="13.8" x14ac:dyDescent="0.3">
      <c r="N585" s="15"/>
    </row>
    <row r="586" spans="14:14" ht="13.8" x14ac:dyDescent="0.3">
      <c r="N586" s="15"/>
    </row>
    <row r="587" spans="14:14" ht="13.8" x14ac:dyDescent="0.3">
      <c r="N587" s="15"/>
    </row>
    <row r="588" spans="14:14" ht="13.8" x14ac:dyDescent="0.3">
      <c r="N588" s="15"/>
    </row>
    <row r="589" spans="14:14" ht="13.8" x14ac:dyDescent="0.3">
      <c r="N589" s="15"/>
    </row>
    <row r="590" spans="14:14" ht="13.8" x14ac:dyDescent="0.3">
      <c r="N590" s="15"/>
    </row>
    <row r="591" spans="14:14" ht="13.8" x14ac:dyDescent="0.3">
      <c r="N591" s="15"/>
    </row>
    <row r="592" spans="14:14" ht="13.8" x14ac:dyDescent="0.3">
      <c r="N592" s="15"/>
    </row>
    <row r="593" spans="14:14" ht="13.8" x14ac:dyDescent="0.3">
      <c r="N593" s="15"/>
    </row>
    <row r="594" spans="14:14" ht="13.8" x14ac:dyDescent="0.3">
      <c r="N594" s="15"/>
    </row>
    <row r="595" spans="14:14" ht="13.8" x14ac:dyDescent="0.3">
      <c r="N595" s="15"/>
    </row>
    <row r="596" spans="14:14" ht="13.8" x14ac:dyDescent="0.3">
      <c r="N596" s="15"/>
    </row>
    <row r="597" spans="14:14" ht="13.8" x14ac:dyDescent="0.3">
      <c r="N597" s="15"/>
    </row>
    <row r="598" spans="14:14" ht="13.8" x14ac:dyDescent="0.3">
      <c r="N598" s="15"/>
    </row>
    <row r="599" spans="14:14" ht="13.8" x14ac:dyDescent="0.3">
      <c r="N599" s="15"/>
    </row>
    <row r="600" spans="14:14" ht="13.8" x14ac:dyDescent="0.3">
      <c r="N600" s="15"/>
    </row>
    <row r="601" spans="14:14" ht="13.8" x14ac:dyDescent="0.3">
      <c r="N601" s="15"/>
    </row>
    <row r="602" spans="14:14" ht="13.8" x14ac:dyDescent="0.3">
      <c r="N602" s="15"/>
    </row>
    <row r="603" spans="14:14" ht="13.8" x14ac:dyDescent="0.3">
      <c r="N603" s="15"/>
    </row>
    <row r="604" spans="14:14" ht="13.8" x14ac:dyDescent="0.3">
      <c r="N604" s="15"/>
    </row>
    <row r="605" spans="14:14" ht="13.8" x14ac:dyDescent="0.3">
      <c r="N605" s="15"/>
    </row>
    <row r="606" spans="14:14" ht="13.8" x14ac:dyDescent="0.3">
      <c r="N606" s="15"/>
    </row>
    <row r="607" spans="14:14" ht="13.8" x14ac:dyDescent="0.3">
      <c r="N607" s="15"/>
    </row>
    <row r="608" spans="14:14" ht="13.8" x14ac:dyDescent="0.3">
      <c r="N608" s="15"/>
    </row>
    <row r="609" spans="14:14" ht="13.8" x14ac:dyDescent="0.3">
      <c r="N609" s="15"/>
    </row>
    <row r="610" spans="14:14" ht="13.8" x14ac:dyDescent="0.3">
      <c r="N610" s="15"/>
    </row>
    <row r="611" spans="14:14" ht="13.8" x14ac:dyDescent="0.3">
      <c r="N611" s="15"/>
    </row>
    <row r="612" spans="14:14" ht="13.8" x14ac:dyDescent="0.3">
      <c r="N612" s="15"/>
    </row>
    <row r="613" spans="14:14" ht="13.8" x14ac:dyDescent="0.3">
      <c r="N613" s="15"/>
    </row>
    <row r="614" spans="14:14" ht="13.8" x14ac:dyDescent="0.3">
      <c r="N614" s="15"/>
    </row>
    <row r="615" spans="14:14" ht="13.8" x14ac:dyDescent="0.3">
      <c r="N615" s="15"/>
    </row>
    <row r="616" spans="14:14" ht="13.8" x14ac:dyDescent="0.3">
      <c r="N616" s="15"/>
    </row>
    <row r="617" spans="14:14" ht="13.8" x14ac:dyDescent="0.3">
      <c r="N617" s="15"/>
    </row>
    <row r="618" spans="14:14" ht="13.8" x14ac:dyDescent="0.3">
      <c r="N618" s="15"/>
    </row>
    <row r="619" spans="14:14" ht="13.8" x14ac:dyDescent="0.3">
      <c r="N619" s="15"/>
    </row>
    <row r="620" spans="14:14" ht="13.8" x14ac:dyDescent="0.3">
      <c r="N620" s="15"/>
    </row>
    <row r="621" spans="14:14" ht="13.8" x14ac:dyDescent="0.3">
      <c r="N621" s="15"/>
    </row>
    <row r="622" spans="14:14" ht="13.8" x14ac:dyDescent="0.3">
      <c r="N622" s="15"/>
    </row>
    <row r="623" spans="14:14" ht="13.8" x14ac:dyDescent="0.3">
      <c r="N623" s="15"/>
    </row>
    <row r="624" spans="14:14" ht="13.8" x14ac:dyDescent="0.3">
      <c r="N624" s="15"/>
    </row>
    <row r="625" spans="14:14" ht="13.8" x14ac:dyDescent="0.3">
      <c r="N625" s="15"/>
    </row>
    <row r="626" spans="14:14" ht="13.8" x14ac:dyDescent="0.3">
      <c r="N626" s="15"/>
    </row>
    <row r="627" spans="14:14" ht="13.8" x14ac:dyDescent="0.3">
      <c r="N627" s="15"/>
    </row>
    <row r="628" spans="14:14" ht="13.8" x14ac:dyDescent="0.3">
      <c r="N628" s="15"/>
    </row>
    <row r="629" spans="14:14" ht="13.8" x14ac:dyDescent="0.3">
      <c r="N629" s="15"/>
    </row>
    <row r="630" spans="14:14" ht="13.8" x14ac:dyDescent="0.3">
      <c r="N630" s="15"/>
    </row>
    <row r="631" spans="14:14" ht="13.8" x14ac:dyDescent="0.3">
      <c r="N631" s="15"/>
    </row>
    <row r="632" spans="14:14" ht="13.8" x14ac:dyDescent="0.3">
      <c r="N632" s="15"/>
    </row>
    <row r="633" spans="14:14" ht="13.8" x14ac:dyDescent="0.3">
      <c r="N633" s="15"/>
    </row>
    <row r="634" spans="14:14" ht="13.8" x14ac:dyDescent="0.3">
      <c r="N634" s="15"/>
    </row>
    <row r="635" spans="14:14" ht="13.8" x14ac:dyDescent="0.3">
      <c r="N635" s="15"/>
    </row>
    <row r="636" spans="14:14" ht="13.8" x14ac:dyDescent="0.3">
      <c r="N636" s="15"/>
    </row>
    <row r="637" spans="14:14" ht="13.8" x14ac:dyDescent="0.3">
      <c r="N637" s="15"/>
    </row>
    <row r="638" spans="14:14" ht="13.8" x14ac:dyDescent="0.3">
      <c r="N638" s="15"/>
    </row>
    <row r="639" spans="14:14" ht="13.8" x14ac:dyDescent="0.3">
      <c r="N639" s="15"/>
    </row>
    <row r="640" spans="14:14" ht="13.8" x14ac:dyDescent="0.3">
      <c r="N640" s="15"/>
    </row>
    <row r="641" spans="14:14" ht="13.8" x14ac:dyDescent="0.3">
      <c r="N641" s="15"/>
    </row>
    <row r="642" spans="14:14" ht="13.8" x14ac:dyDescent="0.3">
      <c r="N642" s="15"/>
    </row>
    <row r="643" spans="14:14" ht="13.8" x14ac:dyDescent="0.3">
      <c r="N643" s="15"/>
    </row>
    <row r="644" spans="14:14" ht="13.8" x14ac:dyDescent="0.3">
      <c r="N644" s="15"/>
    </row>
    <row r="645" spans="14:14" ht="13.8" x14ac:dyDescent="0.3">
      <c r="N645" s="15"/>
    </row>
    <row r="646" spans="14:14" ht="13.8" x14ac:dyDescent="0.3">
      <c r="N646" s="15"/>
    </row>
    <row r="647" spans="14:14" ht="13.8" x14ac:dyDescent="0.3">
      <c r="N647" s="15"/>
    </row>
    <row r="648" spans="14:14" ht="13.8" x14ac:dyDescent="0.3">
      <c r="N648" s="15"/>
    </row>
    <row r="649" spans="14:14" ht="13.8" x14ac:dyDescent="0.3">
      <c r="N649" s="15"/>
    </row>
    <row r="650" spans="14:14" ht="13.8" x14ac:dyDescent="0.3">
      <c r="N650" s="15"/>
    </row>
    <row r="651" spans="14:14" ht="13.8" x14ac:dyDescent="0.3">
      <c r="N651" s="15"/>
    </row>
    <row r="652" spans="14:14" ht="13.8" x14ac:dyDescent="0.3">
      <c r="N652" s="15"/>
    </row>
    <row r="653" spans="14:14" ht="13.8" x14ac:dyDescent="0.3">
      <c r="N653" s="15"/>
    </row>
    <row r="654" spans="14:14" ht="13.8" x14ac:dyDescent="0.3">
      <c r="N654" s="15"/>
    </row>
    <row r="655" spans="14:14" ht="13.8" x14ac:dyDescent="0.3">
      <c r="N655" s="15"/>
    </row>
    <row r="656" spans="14:14" ht="13.8" x14ac:dyDescent="0.3">
      <c r="N656" s="15"/>
    </row>
    <row r="657" spans="14:14" ht="13.8" x14ac:dyDescent="0.3">
      <c r="N657" s="15"/>
    </row>
    <row r="658" spans="14:14" ht="13.8" x14ac:dyDescent="0.3">
      <c r="N658" s="15"/>
    </row>
    <row r="659" spans="14:14" ht="13.8" x14ac:dyDescent="0.3">
      <c r="N659" s="15"/>
    </row>
    <row r="660" spans="14:14" ht="13.8" x14ac:dyDescent="0.3">
      <c r="N660" s="15"/>
    </row>
    <row r="661" spans="14:14" ht="13.8" x14ac:dyDescent="0.3">
      <c r="N661" s="15"/>
    </row>
    <row r="662" spans="14:14" ht="13.8" x14ac:dyDescent="0.3">
      <c r="N662" s="15"/>
    </row>
    <row r="663" spans="14:14" ht="13.8" x14ac:dyDescent="0.3">
      <c r="N663" s="15"/>
    </row>
    <row r="664" spans="14:14" ht="13.8" x14ac:dyDescent="0.3">
      <c r="N664" s="15"/>
    </row>
    <row r="665" spans="14:14" ht="13.8" x14ac:dyDescent="0.3">
      <c r="N665" s="15"/>
    </row>
    <row r="666" spans="14:14" ht="13.8" x14ac:dyDescent="0.3">
      <c r="N666" s="15"/>
    </row>
    <row r="667" spans="14:14" ht="13.8" x14ac:dyDescent="0.3">
      <c r="N667" s="15"/>
    </row>
    <row r="668" spans="14:14" ht="13.8" x14ac:dyDescent="0.3">
      <c r="N668" s="15"/>
    </row>
    <row r="669" spans="14:14" ht="13.8" x14ac:dyDescent="0.3">
      <c r="N669" s="15"/>
    </row>
    <row r="670" spans="14:14" ht="13.8" x14ac:dyDescent="0.3">
      <c r="N670" s="15"/>
    </row>
    <row r="671" spans="14:14" ht="13.8" x14ac:dyDescent="0.3">
      <c r="N671" s="15"/>
    </row>
    <row r="672" spans="14:14" ht="13.8" x14ac:dyDescent="0.3">
      <c r="N672" s="15"/>
    </row>
    <row r="673" spans="14:14" ht="13.8" x14ac:dyDescent="0.3">
      <c r="N673" s="15"/>
    </row>
    <row r="674" spans="14:14" ht="13.8" x14ac:dyDescent="0.3">
      <c r="N674" s="15"/>
    </row>
    <row r="675" spans="14:14" ht="13.8" x14ac:dyDescent="0.3">
      <c r="N675" s="15"/>
    </row>
    <row r="676" spans="14:14" ht="13.8" x14ac:dyDescent="0.3">
      <c r="N676" s="15"/>
    </row>
    <row r="677" spans="14:14" ht="13.8" x14ac:dyDescent="0.3">
      <c r="N677" s="15"/>
    </row>
    <row r="678" spans="14:14" ht="13.8" x14ac:dyDescent="0.3">
      <c r="N678" s="15"/>
    </row>
    <row r="679" spans="14:14" ht="13.8" x14ac:dyDescent="0.3">
      <c r="N679" s="15"/>
    </row>
    <row r="680" spans="14:14" ht="13.8" x14ac:dyDescent="0.3">
      <c r="N680" s="15"/>
    </row>
    <row r="681" spans="14:14" ht="13.8" x14ac:dyDescent="0.3">
      <c r="N681" s="15"/>
    </row>
    <row r="682" spans="14:14" ht="13.8" x14ac:dyDescent="0.3">
      <c r="N682" s="15"/>
    </row>
    <row r="683" spans="14:14" ht="13.8" x14ac:dyDescent="0.3">
      <c r="N683" s="15"/>
    </row>
    <row r="684" spans="14:14" ht="13.8" x14ac:dyDescent="0.3">
      <c r="N684" s="15"/>
    </row>
    <row r="685" spans="14:14" ht="13.8" x14ac:dyDescent="0.3">
      <c r="N685" s="15"/>
    </row>
    <row r="686" spans="14:14" ht="13.8" x14ac:dyDescent="0.3">
      <c r="N686" s="15"/>
    </row>
    <row r="687" spans="14:14" ht="13.8" x14ac:dyDescent="0.3">
      <c r="N687" s="15"/>
    </row>
    <row r="688" spans="14:14" ht="13.8" x14ac:dyDescent="0.3">
      <c r="N688" s="15"/>
    </row>
    <row r="689" spans="14:14" ht="13.8" x14ac:dyDescent="0.3">
      <c r="N689" s="15"/>
    </row>
    <row r="690" spans="14:14" ht="13.8" x14ac:dyDescent="0.3">
      <c r="N690" s="15"/>
    </row>
    <row r="691" spans="14:14" ht="13.8" x14ac:dyDescent="0.3">
      <c r="N691" s="15"/>
    </row>
    <row r="692" spans="14:14" ht="13.8" x14ac:dyDescent="0.3">
      <c r="N692" s="15"/>
    </row>
    <row r="693" spans="14:14" ht="13.8" x14ac:dyDescent="0.3">
      <c r="N693" s="15"/>
    </row>
    <row r="694" spans="14:14" ht="13.8" x14ac:dyDescent="0.3">
      <c r="N694" s="15"/>
    </row>
    <row r="695" spans="14:14" ht="13.8" x14ac:dyDescent="0.3">
      <c r="N695" s="15"/>
    </row>
    <row r="696" spans="14:14" ht="13.8" x14ac:dyDescent="0.3">
      <c r="N696" s="15"/>
    </row>
    <row r="697" spans="14:14" ht="13.8" x14ac:dyDescent="0.3">
      <c r="N697" s="15"/>
    </row>
    <row r="698" spans="14:14" ht="13.8" x14ac:dyDescent="0.3">
      <c r="N698" s="15"/>
    </row>
    <row r="699" spans="14:14" ht="13.8" x14ac:dyDescent="0.3">
      <c r="N699" s="15"/>
    </row>
    <row r="700" spans="14:14" ht="13.8" x14ac:dyDescent="0.3">
      <c r="N700" s="15"/>
    </row>
    <row r="701" spans="14:14" ht="13.8" x14ac:dyDescent="0.3">
      <c r="N701" s="15"/>
    </row>
    <row r="702" spans="14:14" ht="13.8" x14ac:dyDescent="0.3">
      <c r="N702" s="15"/>
    </row>
    <row r="703" spans="14:14" ht="13.8" x14ac:dyDescent="0.3">
      <c r="N703" s="15"/>
    </row>
    <row r="704" spans="14:14" ht="13.8" x14ac:dyDescent="0.3">
      <c r="N704" s="15"/>
    </row>
    <row r="705" spans="14:14" ht="13.8" x14ac:dyDescent="0.3">
      <c r="N705" s="15"/>
    </row>
    <row r="706" spans="14:14" ht="13.8" x14ac:dyDescent="0.3">
      <c r="N706" s="15"/>
    </row>
    <row r="707" spans="14:14" ht="13.8" x14ac:dyDescent="0.3">
      <c r="N707" s="15"/>
    </row>
    <row r="708" spans="14:14" ht="13.8" x14ac:dyDescent="0.3">
      <c r="N708" s="15"/>
    </row>
    <row r="709" spans="14:14" ht="13.8" x14ac:dyDescent="0.3">
      <c r="N709" s="15"/>
    </row>
    <row r="710" spans="14:14" ht="13.8" x14ac:dyDescent="0.3">
      <c r="N710" s="15"/>
    </row>
    <row r="711" spans="14:14" ht="13.8" x14ac:dyDescent="0.3">
      <c r="N711" s="15"/>
    </row>
    <row r="712" spans="14:14" ht="13.8" x14ac:dyDescent="0.3">
      <c r="N712" s="15"/>
    </row>
    <row r="713" spans="14:14" ht="13.8" x14ac:dyDescent="0.3">
      <c r="N713" s="15"/>
    </row>
    <row r="714" spans="14:14" ht="13.8" x14ac:dyDescent="0.3">
      <c r="N714" s="15"/>
    </row>
    <row r="715" spans="14:14" ht="13.8" x14ac:dyDescent="0.3">
      <c r="N715" s="15"/>
    </row>
    <row r="716" spans="14:14" ht="13.8" x14ac:dyDescent="0.3">
      <c r="N716" s="15"/>
    </row>
    <row r="717" spans="14:14" ht="13.8" x14ac:dyDescent="0.3">
      <c r="N717" s="15"/>
    </row>
    <row r="718" spans="14:14" ht="13.8" x14ac:dyDescent="0.3">
      <c r="N718" s="15"/>
    </row>
    <row r="719" spans="14:14" ht="13.8" x14ac:dyDescent="0.3">
      <c r="N719" s="15"/>
    </row>
    <row r="720" spans="14:14" ht="13.8" x14ac:dyDescent="0.3">
      <c r="N720" s="15"/>
    </row>
    <row r="721" spans="14:14" ht="13.8" x14ac:dyDescent="0.3">
      <c r="N721" s="15"/>
    </row>
    <row r="722" spans="14:14" ht="13.8" x14ac:dyDescent="0.3">
      <c r="N722" s="15"/>
    </row>
    <row r="723" spans="14:14" ht="13.8" x14ac:dyDescent="0.3">
      <c r="N723" s="15"/>
    </row>
    <row r="724" spans="14:14" ht="13.8" x14ac:dyDescent="0.3">
      <c r="N724" s="15"/>
    </row>
    <row r="725" spans="14:14" ht="13.8" x14ac:dyDescent="0.3">
      <c r="N725" s="15"/>
    </row>
    <row r="726" spans="14:14" ht="13.8" x14ac:dyDescent="0.3">
      <c r="N726" s="15"/>
    </row>
    <row r="727" spans="14:14" ht="13.8" x14ac:dyDescent="0.3">
      <c r="N727" s="15"/>
    </row>
    <row r="728" spans="14:14" ht="13.8" x14ac:dyDescent="0.3">
      <c r="N728" s="15"/>
    </row>
    <row r="729" spans="14:14" ht="13.8" x14ac:dyDescent="0.3">
      <c r="N729" s="15"/>
    </row>
    <row r="730" spans="14:14" ht="13.8" x14ac:dyDescent="0.3">
      <c r="N730" s="15"/>
    </row>
    <row r="731" spans="14:14" ht="13.8" x14ac:dyDescent="0.3">
      <c r="N731" s="15"/>
    </row>
    <row r="732" spans="14:14" ht="13.8" x14ac:dyDescent="0.3">
      <c r="N732" s="15"/>
    </row>
    <row r="733" spans="14:14" ht="13.8" x14ac:dyDescent="0.3">
      <c r="N733" s="15"/>
    </row>
    <row r="734" spans="14:14" ht="13.8" x14ac:dyDescent="0.3">
      <c r="N734" s="15"/>
    </row>
    <row r="735" spans="14:14" ht="13.8" x14ac:dyDescent="0.3">
      <c r="N735" s="15"/>
    </row>
    <row r="736" spans="14:14" ht="13.8" x14ac:dyDescent="0.3">
      <c r="N736" s="15"/>
    </row>
    <row r="737" spans="14:14" ht="13.8" x14ac:dyDescent="0.3">
      <c r="N737" s="15"/>
    </row>
    <row r="738" spans="14:14" ht="13.8" x14ac:dyDescent="0.3">
      <c r="N738" s="15"/>
    </row>
    <row r="739" spans="14:14" ht="13.8" x14ac:dyDescent="0.3">
      <c r="N739" s="15"/>
    </row>
    <row r="740" spans="14:14" ht="13.8" x14ac:dyDescent="0.3">
      <c r="N740" s="15"/>
    </row>
    <row r="741" spans="14:14" ht="13.8" x14ac:dyDescent="0.3">
      <c r="N741" s="15"/>
    </row>
    <row r="742" spans="14:14" ht="13.8" x14ac:dyDescent="0.3">
      <c r="N742" s="15"/>
    </row>
    <row r="743" spans="14:14" ht="13.8" x14ac:dyDescent="0.3">
      <c r="N743" s="15"/>
    </row>
    <row r="744" spans="14:14" ht="13.8" x14ac:dyDescent="0.3">
      <c r="N744" s="15"/>
    </row>
    <row r="745" spans="14:14" ht="13.8" x14ac:dyDescent="0.3">
      <c r="N745" s="15"/>
    </row>
    <row r="746" spans="14:14" ht="13.8" x14ac:dyDescent="0.3">
      <c r="N746" s="15"/>
    </row>
    <row r="747" spans="14:14" ht="13.8" x14ac:dyDescent="0.3">
      <c r="N747" s="15"/>
    </row>
    <row r="748" spans="14:14" ht="13.8" x14ac:dyDescent="0.3">
      <c r="N748" s="15"/>
    </row>
    <row r="749" spans="14:14" ht="13.8" x14ac:dyDescent="0.3">
      <c r="N749" s="15"/>
    </row>
    <row r="750" spans="14:14" ht="13.8" x14ac:dyDescent="0.3">
      <c r="N750" s="15"/>
    </row>
    <row r="751" spans="14:14" ht="13.8" x14ac:dyDescent="0.3">
      <c r="N751" s="15"/>
    </row>
    <row r="752" spans="14:14" ht="13.8" x14ac:dyDescent="0.3">
      <c r="N752" s="15"/>
    </row>
    <row r="753" spans="14:14" ht="13.8" x14ac:dyDescent="0.3">
      <c r="N753" s="15"/>
    </row>
    <row r="754" spans="14:14" ht="13.8" x14ac:dyDescent="0.3">
      <c r="N754" s="15"/>
    </row>
    <row r="755" spans="14:14" ht="13.8" x14ac:dyDescent="0.3">
      <c r="N755" s="15"/>
    </row>
    <row r="756" spans="14:14" ht="13.8" x14ac:dyDescent="0.3">
      <c r="N756" s="15"/>
    </row>
    <row r="757" spans="14:14" ht="13.8" x14ac:dyDescent="0.3">
      <c r="N757" s="15"/>
    </row>
    <row r="758" spans="14:14" ht="13.8" x14ac:dyDescent="0.3">
      <c r="N758" s="15"/>
    </row>
    <row r="759" spans="14:14" ht="13.8" x14ac:dyDescent="0.3">
      <c r="N759" s="15"/>
    </row>
    <row r="760" spans="14:14" ht="13.8" x14ac:dyDescent="0.3">
      <c r="N760" s="15"/>
    </row>
    <row r="761" spans="14:14" ht="13.8" x14ac:dyDescent="0.3">
      <c r="N761" s="15"/>
    </row>
    <row r="762" spans="14:14" ht="13.8" x14ac:dyDescent="0.3">
      <c r="N762" s="15"/>
    </row>
    <row r="763" spans="14:14" ht="13.8" x14ac:dyDescent="0.3">
      <c r="N763" s="15"/>
    </row>
    <row r="764" spans="14:14" ht="13.8" x14ac:dyDescent="0.3">
      <c r="N764" s="15"/>
    </row>
    <row r="765" spans="14:14" ht="13.8" x14ac:dyDescent="0.3">
      <c r="N765" s="15"/>
    </row>
    <row r="766" spans="14:14" ht="13.8" x14ac:dyDescent="0.3">
      <c r="N766" s="15"/>
    </row>
    <row r="767" spans="14:14" ht="13.8" x14ac:dyDescent="0.3">
      <c r="N767" s="15"/>
    </row>
    <row r="768" spans="14:14" ht="13.8" x14ac:dyDescent="0.3">
      <c r="N768" s="15"/>
    </row>
    <row r="769" spans="14:14" ht="13.8" x14ac:dyDescent="0.3">
      <c r="N769" s="15"/>
    </row>
    <row r="770" spans="14:14" ht="13.8" x14ac:dyDescent="0.3">
      <c r="N770" s="15"/>
    </row>
    <row r="771" spans="14:14" ht="13.8" x14ac:dyDescent="0.3">
      <c r="N771" s="15"/>
    </row>
    <row r="772" spans="14:14" ht="13.8" x14ac:dyDescent="0.3">
      <c r="N772" s="15"/>
    </row>
    <row r="773" spans="14:14" ht="13.8" x14ac:dyDescent="0.3">
      <c r="N773" s="15"/>
    </row>
    <row r="774" spans="14:14" ht="13.8" x14ac:dyDescent="0.3">
      <c r="N774" s="15"/>
    </row>
    <row r="775" spans="14:14" ht="13.8" x14ac:dyDescent="0.3">
      <c r="N775" s="15"/>
    </row>
    <row r="776" spans="14:14" ht="13.8" x14ac:dyDescent="0.3">
      <c r="N776" s="15"/>
    </row>
    <row r="777" spans="14:14" ht="13.8" x14ac:dyDescent="0.3">
      <c r="N777" s="15"/>
    </row>
    <row r="778" spans="14:14" ht="13.8" x14ac:dyDescent="0.3">
      <c r="N778" s="15"/>
    </row>
    <row r="779" spans="14:14" ht="13.8" x14ac:dyDescent="0.3">
      <c r="N779" s="15"/>
    </row>
    <row r="780" spans="14:14" ht="13.8" x14ac:dyDescent="0.3">
      <c r="N780" s="15"/>
    </row>
    <row r="781" spans="14:14" ht="13.8" x14ac:dyDescent="0.3">
      <c r="N781" s="15"/>
    </row>
    <row r="782" spans="14:14" ht="13.8" x14ac:dyDescent="0.3">
      <c r="N782" s="15"/>
    </row>
    <row r="783" spans="14:14" ht="13.8" x14ac:dyDescent="0.3">
      <c r="N783" s="15"/>
    </row>
    <row r="784" spans="14:14" ht="13.8" x14ac:dyDescent="0.3">
      <c r="N784" s="15"/>
    </row>
    <row r="785" spans="14:14" ht="13.8" x14ac:dyDescent="0.3">
      <c r="N785" s="15"/>
    </row>
    <row r="786" spans="14:14" ht="13.8" x14ac:dyDescent="0.3">
      <c r="N786" s="15"/>
    </row>
    <row r="787" spans="14:14" ht="13.8" x14ac:dyDescent="0.3">
      <c r="N787" s="15"/>
    </row>
    <row r="788" spans="14:14" ht="13.8" x14ac:dyDescent="0.3">
      <c r="N788" s="15"/>
    </row>
    <row r="789" spans="14:14" ht="13.8" x14ac:dyDescent="0.3">
      <c r="N789" s="15"/>
    </row>
    <row r="790" spans="14:14" ht="13.8" x14ac:dyDescent="0.3">
      <c r="N790" s="15"/>
    </row>
    <row r="791" spans="14:14" ht="13.8" x14ac:dyDescent="0.3">
      <c r="N791" s="15"/>
    </row>
    <row r="792" spans="14:14" ht="13.8" x14ac:dyDescent="0.3">
      <c r="N792" s="15"/>
    </row>
    <row r="793" spans="14:14" ht="13.8" x14ac:dyDescent="0.3">
      <c r="N793" s="15"/>
    </row>
    <row r="794" spans="14:14" ht="13.8" x14ac:dyDescent="0.3">
      <c r="N794" s="15"/>
    </row>
    <row r="795" spans="14:14" ht="13.8" x14ac:dyDescent="0.3">
      <c r="N795" s="15"/>
    </row>
    <row r="796" spans="14:14" ht="13.8" x14ac:dyDescent="0.3">
      <c r="N796" s="15"/>
    </row>
    <row r="797" spans="14:14" ht="13.8" x14ac:dyDescent="0.3">
      <c r="N797" s="15"/>
    </row>
    <row r="798" spans="14:14" ht="13.8" x14ac:dyDescent="0.3">
      <c r="N798" s="15"/>
    </row>
    <row r="799" spans="14:14" ht="13.8" x14ac:dyDescent="0.3">
      <c r="N799" s="15"/>
    </row>
    <row r="800" spans="14:14" ht="13.8" x14ac:dyDescent="0.3">
      <c r="N800" s="15"/>
    </row>
    <row r="801" spans="14:14" ht="13.8" x14ac:dyDescent="0.3">
      <c r="N801" s="15"/>
    </row>
    <row r="802" spans="14:14" ht="13.8" x14ac:dyDescent="0.3">
      <c r="N802" s="15"/>
    </row>
    <row r="803" spans="14:14" ht="13.8" x14ac:dyDescent="0.3">
      <c r="N803" s="15"/>
    </row>
    <row r="804" spans="14:14" ht="13.8" x14ac:dyDescent="0.3">
      <c r="N804" s="15"/>
    </row>
    <row r="805" spans="14:14" ht="13.8" x14ac:dyDescent="0.3">
      <c r="N805" s="15"/>
    </row>
    <row r="806" spans="14:14" ht="13.8" x14ac:dyDescent="0.3">
      <c r="N806" s="15"/>
    </row>
    <row r="807" spans="14:14" ht="13.8" x14ac:dyDescent="0.3">
      <c r="N807" s="15"/>
    </row>
    <row r="808" spans="14:14" ht="13.8" x14ac:dyDescent="0.3">
      <c r="N808" s="15"/>
    </row>
    <row r="809" spans="14:14" ht="13.8" x14ac:dyDescent="0.3">
      <c r="N809" s="15"/>
    </row>
    <row r="810" spans="14:14" ht="13.8" x14ac:dyDescent="0.3">
      <c r="N810" s="15"/>
    </row>
    <row r="811" spans="14:14" ht="13.8" x14ac:dyDescent="0.3">
      <c r="N811" s="15"/>
    </row>
    <row r="812" spans="14:14" ht="13.8" x14ac:dyDescent="0.3">
      <c r="N812" s="15"/>
    </row>
    <row r="813" spans="14:14" ht="13.8" x14ac:dyDescent="0.3">
      <c r="N813" s="15"/>
    </row>
    <row r="814" spans="14:14" ht="13.8" x14ac:dyDescent="0.3">
      <c r="N814" s="15"/>
    </row>
    <row r="815" spans="14:14" ht="13.8" x14ac:dyDescent="0.3">
      <c r="N815" s="15"/>
    </row>
    <row r="816" spans="14:14" ht="13.8" x14ac:dyDescent="0.3">
      <c r="N816" s="15"/>
    </row>
    <row r="817" spans="14:14" ht="13.8" x14ac:dyDescent="0.3">
      <c r="N817" s="15"/>
    </row>
    <row r="818" spans="14:14" ht="13.8" x14ac:dyDescent="0.3">
      <c r="N818" s="15"/>
    </row>
    <row r="819" spans="14:14" ht="13.8" x14ac:dyDescent="0.3">
      <c r="N819" s="15"/>
    </row>
    <row r="820" spans="14:14" ht="13.8" x14ac:dyDescent="0.3">
      <c r="N820" s="15"/>
    </row>
    <row r="821" spans="14:14" ht="13.8" x14ac:dyDescent="0.3">
      <c r="N821" s="15"/>
    </row>
    <row r="822" spans="14:14" ht="13.8" x14ac:dyDescent="0.3">
      <c r="N822" s="15"/>
    </row>
    <row r="823" spans="14:14" ht="13.8" x14ac:dyDescent="0.3">
      <c r="N823" s="15"/>
    </row>
    <row r="824" spans="14:14" ht="13.8" x14ac:dyDescent="0.3">
      <c r="N824" s="15"/>
    </row>
  </sheetData>
  <mergeCells count="21">
    <mergeCell ref="A29:G29"/>
    <mergeCell ref="A30:G30"/>
    <mergeCell ref="A31:H31"/>
    <mergeCell ref="A5:E5"/>
    <mergeCell ref="A6:H6"/>
    <mergeCell ref="A7:H7"/>
    <mergeCell ref="A8:H8"/>
    <mergeCell ref="A21:E21"/>
    <mergeCell ref="A22:E22"/>
    <mergeCell ref="A23:E23"/>
    <mergeCell ref="F5:H5"/>
    <mergeCell ref="A24:H24"/>
    <mergeCell ref="A25:H25"/>
    <mergeCell ref="A26:H26"/>
    <mergeCell ref="A27:H27"/>
    <mergeCell ref="A1:H1"/>
    <mergeCell ref="A2:H2"/>
    <mergeCell ref="A3:E3"/>
    <mergeCell ref="F3:H3"/>
    <mergeCell ref="A4:E4"/>
    <mergeCell ref="F4:H4"/>
  </mergeCells>
  <printOptions horizontalCentered="1"/>
  <pageMargins left="0.25" right="0.25" top="0.75" bottom="0.75" header="0" footer="0"/>
  <pageSetup paperSize="9" fitToHeight="0" pageOrder="overThenDown"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pageSetUpPr fitToPage="1"/>
  </sheetPr>
  <dimension ref="A1:Z819"/>
  <sheetViews>
    <sheetView workbookViewId="0"/>
  </sheetViews>
  <sheetFormatPr defaultColWidth="12.5546875" defaultRowHeight="15.75" customHeight="1" x14ac:dyDescent="0.25"/>
  <cols>
    <col min="1" max="1" width="5.5546875" customWidth="1"/>
    <col min="2" max="2" width="12.6640625" customWidth="1"/>
    <col min="3" max="3" width="51" customWidth="1"/>
    <col min="4" max="4" width="7.5546875" customWidth="1"/>
    <col min="5" max="5" width="7.109375" customWidth="1"/>
    <col min="6" max="6" width="16.44140625" customWidth="1"/>
    <col min="7" max="7" width="13" customWidth="1"/>
    <col min="8" max="8" width="15.88671875" customWidth="1"/>
    <col min="9" max="9" width="10" customWidth="1"/>
    <col min="10" max="11" width="12.33203125" customWidth="1"/>
    <col min="12" max="12" width="11.109375" customWidth="1"/>
    <col min="13" max="13" width="12.33203125" customWidth="1"/>
    <col min="14" max="14" width="12.44140625" customWidth="1"/>
    <col min="15" max="16" width="11" customWidth="1"/>
    <col min="17" max="17" width="16.6640625" customWidth="1"/>
    <col min="18" max="26" width="11" customWidth="1"/>
  </cols>
  <sheetData>
    <row r="1" spans="1:26" ht="133.5" customHeight="1" x14ac:dyDescent="0.3">
      <c r="A1" s="94"/>
      <c r="B1" s="95"/>
      <c r="C1" s="95"/>
      <c r="D1" s="95"/>
      <c r="E1" s="95"/>
      <c r="F1" s="95"/>
      <c r="G1" s="95"/>
      <c r="H1" s="95"/>
      <c r="N1" s="15"/>
    </row>
    <row r="2" spans="1:26" ht="65.25" customHeight="1" x14ac:dyDescent="0.25">
      <c r="A2" s="110" t="s">
        <v>172</v>
      </c>
      <c r="B2" s="102"/>
      <c r="C2" s="102"/>
      <c r="D2" s="102"/>
      <c r="E2" s="102"/>
      <c r="F2" s="102"/>
      <c r="G2" s="102"/>
      <c r="H2" s="103"/>
      <c r="I2" s="1"/>
      <c r="J2" s="1"/>
      <c r="K2" s="1"/>
      <c r="L2" s="1"/>
      <c r="M2" s="1"/>
      <c r="N2" s="1"/>
      <c r="O2" s="1"/>
      <c r="P2" s="1"/>
      <c r="Q2" s="1"/>
    </row>
    <row r="3" spans="1:26" ht="13.8" x14ac:dyDescent="0.3">
      <c r="A3" s="111" t="s">
        <v>173</v>
      </c>
      <c r="B3" s="102"/>
      <c r="C3" s="102"/>
      <c r="D3" s="102"/>
      <c r="E3" s="103"/>
      <c r="F3" s="111" t="s">
        <v>1</v>
      </c>
      <c r="G3" s="102"/>
      <c r="H3" s="103"/>
      <c r="I3" s="3"/>
      <c r="J3" s="3"/>
      <c r="K3" s="3"/>
      <c r="L3" s="3"/>
      <c r="M3" s="3"/>
      <c r="N3" s="3"/>
      <c r="O3" s="3"/>
      <c r="P3" s="3"/>
      <c r="Q3" s="3"/>
      <c r="R3" s="4"/>
      <c r="S3" s="4"/>
      <c r="T3" s="4"/>
      <c r="U3" s="4"/>
      <c r="V3" s="4"/>
      <c r="W3" s="4"/>
      <c r="X3" s="4"/>
      <c r="Y3" s="4"/>
      <c r="Z3" s="4"/>
    </row>
    <row r="4" spans="1:26" ht="33.75" customHeight="1" x14ac:dyDescent="0.3">
      <c r="A4" s="111" t="s">
        <v>174</v>
      </c>
      <c r="B4" s="102"/>
      <c r="C4" s="102"/>
      <c r="D4" s="102"/>
      <c r="E4" s="103"/>
      <c r="F4" s="111" t="s">
        <v>3</v>
      </c>
      <c r="G4" s="102"/>
      <c r="H4" s="103"/>
      <c r="I4" s="3"/>
      <c r="J4" s="3"/>
      <c r="K4" s="3"/>
      <c r="L4" s="3"/>
      <c r="M4" s="3"/>
      <c r="N4" s="3"/>
      <c r="O4" s="3"/>
      <c r="P4" s="3"/>
      <c r="Q4" s="3"/>
      <c r="R4" s="4"/>
      <c r="S4" s="4"/>
      <c r="T4" s="4"/>
      <c r="U4" s="4"/>
      <c r="V4" s="4"/>
      <c r="W4" s="4"/>
      <c r="X4" s="4"/>
      <c r="Y4" s="4"/>
      <c r="Z4" s="4"/>
    </row>
    <row r="5" spans="1:26" ht="24.75" customHeight="1" x14ac:dyDescent="0.3">
      <c r="A5" s="111" t="s">
        <v>175</v>
      </c>
      <c r="B5" s="102"/>
      <c r="C5" s="102"/>
      <c r="D5" s="102"/>
      <c r="E5" s="103"/>
      <c r="F5" s="111" t="s">
        <v>4</v>
      </c>
      <c r="G5" s="102"/>
      <c r="H5" s="103"/>
      <c r="I5" s="3"/>
      <c r="J5" s="3"/>
      <c r="K5" s="3"/>
      <c r="L5" s="3"/>
      <c r="M5" s="3"/>
      <c r="N5" s="3"/>
      <c r="O5" s="3"/>
      <c r="P5" s="3"/>
      <c r="Q5" s="3"/>
      <c r="R5" s="4"/>
      <c r="S5" s="4"/>
      <c r="T5" s="4"/>
      <c r="U5" s="4"/>
      <c r="V5" s="4"/>
      <c r="W5" s="4"/>
      <c r="X5" s="4"/>
      <c r="Y5" s="4"/>
      <c r="Z5" s="4"/>
    </row>
    <row r="6" spans="1:26" ht="24.75" customHeight="1" x14ac:dyDescent="0.3">
      <c r="A6" s="112" t="s">
        <v>45</v>
      </c>
      <c r="B6" s="102"/>
      <c r="C6" s="102"/>
      <c r="D6" s="102"/>
      <c r="E6" s="102"/>
      <c r="F6" s="102"/>
      <c r="G6" s="102"/>
      <c r="H6" s="103"/>
      <c r="I6" s="3"/>
      <c r="J6" s="3"/>
      <c r="K6" s="3"/>
      <c r="L6" s="3"/>
      <c r="M6" s="3"/>
      <c r="N6" s="3"/>
      <c r="O6" s="3"/>
      <c r="P6" s="3"/>
      <c r="Q6" s="3"/>
      <c r="R6" s="4"/>
      <c r="S6" s="4"/>
      <c r="T6" s="4"/>
      <c r="U6" s="4"/>
      <c r="V6" s="4"/>
      <c r="W6" s="4"/>
      <c r="X6" s="4"/>
      <c r="Y6" s="4"/>
      <c r="Z6" s="4"/>
    </row>
    <row r="7" spans="1:26" ht="24.75" customHeight="1" x14ac:dyDescent="0.3">
      <c r="A7" s="97"/>
      <c r="B7" s="95"/>
      <c r="C7" s="95"/>
      <c r="D7" s="95"/>
      <c r="E7" s="95"/>
      <c r="F7" s="95"/>
      <c r="G7" s="95"/>
      <c r="H7" s="95"/>
      <c r="I7" s="3"/>
      <c r="J7" s="3"/>
      <c r="K7" s="3"/>
      <c r="L7" s="3"/>
      <c r="M7" s="3"/>
      <c r="N7" s="3"/>
      <c r="O7" s="17" t="s">
        <v>156</v>
      </c>
      <c r="P7" s="18"/>
      <c r="R7" s="4"/>
      <c r="S7" s="4"/>
      <c r="T7" s="4"/>
      <c r="U7" s="4"/>
      <c r="V7" s="4"/>
      <c r="W7" s="4"/>
      <c r="X7" s="4"/>
      <c r="Y7" s="4"/>
      <c r="Z7" s="4"/>
    </row>
    <row r="8" spans="1:26" ht="24" customHeight="1" x14ac:dyDescent="0.3">
      <c r="A8" s="101" t="s">
        <v>112</v>
      </c>
      <c r="B8" s="102"/>
      <c r="C8" s="102"/>
      <c r="D8" s="102"/>
      <c r="E8" s="102"/>
      <c r="F8" s="102"/>
      <c r="G8" s="102"/>
      <c r="H8" s="103"/>
      <c r="I8" s="10"/>
      <c r="J8" s="9"/>
      <c r="K8" s="9"/>
      <c r="L8" s="9"/>
      <c r="M8" s="9"/>
      <c r="N8" s="16"/>
      <c r="O8" s="17" t="s">
        <v>47</v>
      </c>
      <c r="P8" s="18">
        <f>135000+50000+50000+13000</f>
        <v>248000</v>
      </c>
      <c r="Q8" s="3"/>
      <c r="R8" s="10"/>
      <c r="S8" s="10"/>
      <c r="T8" s="10"/>
      <c r="U8" s="10"/>
      <c r="V8" s="10"/>
      <c r="W8" s="10"/>
      <c r="X8" s="10"/>
      <c r="Y8" s="10"/>
      <c r="Z8" s="10"/>
    </row>
    <row r="9" spans="1:26" ht="36" customHeight="1" x14ac:dyDescent="0.3">
      <c r="A9" s="19" t="s">
        <v>5</v>
      </c>
      <c r="B9" s="19" t="s">
        <v>48</v>
      </c>
      <c r="C9" s="19" t="s">
        <v>49</v>
      </c>
      <c r="D9" s="19" t="s">
        <v>50</v>
      </c>
      <c r="E9" s="19" t="s">
        <v>6</v>
      </c>
      <c r="F9" s="19" t="s">
        <v>7</v>
      </c>
      <c r="G9" s="19" t="s">
        <v>51</v>
      </c>
      <c r="H9" s="19" t="s">
        <v>52</v>
      </c>
      <c r="I9" s="20"/>
      <c r="J9" s="19" t="s">
        <v>53</v>
      </c>
      <c r="K9" s="19" t="s">
        <v>51</v>
      </c>
      <c r="L9" s="19" t="s">
        <v>54</v>
      </c>
      <c r="M9" s="19" t="s">
        <v>55</v>
      </c>
      <c r="N9" s="21"/>
      <c r="O9" s="17" t="s">
        <v>56</v>
      </c>
      <c r="P9" s="22">
        <v>0</v>
      </c>
      <c r="Q9" s="23"/>
      <c r="R9" s="20"/>
      <c r="S9" s="20"/>
      <c r="T9" s="20"/>
      <c r="U9" s="20"/>
      <c r="V9" s="20"/>
      <c r="W9" s="20"/>
      <c r="X9" s="20"/>
      <c r="Y9" s="20"/>
      <c r="Z9" s="20"/>
    </row>
    <row r="10" spans="1:26" ht="31.2" x14ac:dyDescent="0.3">
      <c r="A10" s="7">
        <v>1</v>
      </c>
      <c r="B10" s="33" t="s">
        <v>8</v>
      </c>
      <c r="C10" s="25" t="s">
        <v>176</v>
      </c>
      <c r="D10" s="7" t="s">
        <v>9</v>
      </c>
      <c r="E10" s="13">
        <v>1</v>
      </c>
      <c r="F10" s="13">
        <v>3150000</v>
      </c>
      <c r="G10" s="13">
        <f t="shared" ref="G10:G17" si="0">E10*F10</f>
        <v>3150000</v>
      </c>
      <c r="H10" s="26" t="s">
        <v>10</v>
      </c>
      <c r="I10" s="13"/>
      <c r="J10" s="9">
        <v>2653000</v>
      </c>
      <c r="K10" s="9">
        <f t="shared" ref="K10:K17" si="1">J10*E10</f>
        <v>2653000</v>
      </c>
      <c r="L10" s="9">
        <f t="shared" ref="L10:M10" si="2">F10-J10</f>
        <v>497000</v>
      </c>
      <c r="M10" s="9">
        <f t="shared" si="2"/>
        <v>497000</v>
      </c>
      <c r="N10" s="16">
        <f t="shared" ref="N10:N18" si="3">M10/G10</f>
        <v>0.15777777777777777</v>
      </c>
      <c r="O10" s="17" t="s">
        <v>58</v>
      </c>
      <c r="P10" s="22">
        <f>SUM(P7:P9)</f>
        <v>248000</v>
      </c>
      <c r="Q10" s="27">
        <f>P10/G18</f>
        <v>1.7464788732394366E-2</v>
      </c>
      <c r="R10" s="10"/>
      <c r="S10" s="10"/>
      <c r="T10" s="10"/>
      <c r="U10" s="10"/>
      <c r="V10" s="10"/>
      <c r="W10" s="10"/>
      <c r="X10" s="10"/>
      <c r="Y10" s="10"/>
      <c r="Z10" s="10"/>
    </row>
    <row r="11" spans="1:26" ht="15.6" x14ac:dyDescent="0.3">
      <c r="A11" s="7">
        <f t="shared" ref="A11:A17" si="4">A10+1</f>
        <v>2</v>
      </c>
      <c r="B11" s="33" t="s">
        <v>177</v>
      </c>
      <c r="C11" s="25" t="s">
        <v>178</v>
      </c>
      <c r="D11" s="7" t="s">
        <v>9</v>
      </c>
      <c r="E11" s="13">
        <v>1</v>
      </c>
      <c r="F11" s="13">
        <v>350000</v>
      </c>
      <c r="G11" s="13">
        <f t="shared" si="0"/>
        <v>350000</v>
      </c>
      <c r="H11" s="26" t="s">
        <v>179</v>
      </c>
      <c r="I11" s="13"/>
      <c r="J11" s="9">
        <v>210000</v>
      </c>
      <c r="K11" s="9">
        <f t="shared" si="1"/>
        <v>210000</v>
      </c>
      <c r="L11" s="9">
        <f t="shared" ref="L11:M11" si="5">F11-J11</f>
        <v>140000</v>
      </c>
      <c r="M11" s="9">
        <f t="shared" si="5"/>
        <v>140000</v>
      </c>
      <c r="N11" s="16">
        <f t="shared" si="3"/>
        <v>0.4</v>
      </c>
      <c r="O11" s="17" t="s">
        <v>62</v>
      </c>
      <c r="P11" s="22">
        <f>M18-P10</f>
        <v>2099000</v>
      </c>
      <c r="Q11" s="27">
        <f>P11/G18</f>
        <v>0.14781690140845069</v>
      </c>
      <c r="R11" s="10"/>
      <c r="S11" s="10"/>
      <c r="T11" s="10"/>
      <c r="U11" s="10"/>
      <c r="V11" s="10"/>
      <c r="W11" s="10"/>
      <c r="X11" s="10"/>
      <c r="Y11" s="10"/>
      <c r="Z11" s="10"/>
    </row>
    <row r="12" spans="1:26" ht="31.2" x14ac:dyDescent="0.3">
      <c r="A12" s="7">
        <f t="shared" si="4"/>
        <v>3</v>
      </c>
      <c r="B12" s="33" t="s">
        <v>59</v>
      </c>
      <c r="C12" s="25" t="s">
        <v>180</v>
      </c>
      <c r="D12" s="7" t="s">
        <v>9</v>
      </c>
      <c r="E12" s="13">
        <v>1</v>
      </c>
      <c r="F12" s="13">
        <v>1450000</v>
      </c>
      <c r="G12" s="13">
        <f t="shared" si="0"/>
        <v>1450000</v>
      </c>
      <c r="H12" s="26" t="s">
        <v>10</v>
      </c>
      <c r="I12" s="13"/>
      <c r="J12" s="9">
        <v>1205000</v>
      </c>
      <c r="K12" s="9">
        <f t="shared" si="1"/>
        <v>1205000</v>
      </c>
      <c r="L12" s="9">
        <f t="shared" ref="L12:M12" si="6">F12-J12</f>
        <v>245000</v>
      </c>
      <c r="M12" s="9">
        <f t="shared" si="6"/>
        <v>245000</v>
      </c>
      <c r="N12" s="16">
        <f t="shared" si="3"/>
        <v>0.16896551724137931</v>
      </c>
      <c r="O12" s="10"/>
      <c r="P12" s="10"/>
      <c r="Q12" s="10"/>
      <c r="R12" s="10"/>
      <c r="S12" s="10"/>
      <c r="T12" s="10"/>
      <c r="U12" s="10"/>
      <c r="V12" s="10"/>
      <c r="W12" s="10"/>
      <c r="X12" s="10"/>
      <c r="Y12" s="10"/>
      <c r="Z12" s="10"/>
    </row>
    <row r="13" spans="1:26" ht="31.2" x14ac:dyDescent="0.3">
      <c r="A13" s="7">
        <f t="shared" si="4"/>
        <v>4</v>
      </c>
      <c r="B13" s="33" t="s">
        <v>13</v>
      </c>
      <c r="C13" s="25" t="s">
        <v>181</v>
      </c>
      <c r="D13" s="7" t="s">
        <v>9</v>
      </c>
      <c r="E13" s="13">
        <v>1</v>
      </c>
      <c r="F13" s="13">
        <v>1000000</v>
      </c>
      <c r="G13" s="13">
        <f t="shared" si="0"/>
        <v>1000000</v>
      </c>
      <c r="H13" s="26" t="s">
        <v>10</v>
      </c>
      <c r="I13" s="10"/>
      <c r="J13" s="9">
        <v>700000</v>
      </c>
      <c r="K13" s="9">
        <f t="shared" si="1"/>
        <v>700000</v>
      </c>
      <c r="L13" s="9">
        <f t="shared" ref="L13:M13" si="7">F13-J13</f>
        <v>300000</v>
      </c>
      <c r="M13" s="9">
        <f t="shared" si="7"/>
        <v>300000</v>
      </c>
      <c r="N13" s="16">
        <f t="shared" si="3"/>
        <v>0.3</v>
      </c>
      <c r="O13" s="10"/>
      <c r="P13" s="10"/>
      <c r="Q13" s="10"/>
      <c r="R13" s="10"/>
      <c r="S13" s="10"/>
      <c r="T13" s="10"/>
      <c r="U13" s="10"/>
      <c r="V13" s="10"/>
      <c r="W13" s="10"/>
      <c r="X13" s="10"/>
      <c r="Y13" s="10"/>
      <c r="Z13" s="10"/>
    </row>
    <row r="14" spans="1:26" ht="15.6" x14ac:dyDescent="0.3">
      <c r="A14" s="7">
        <f t="shared" si="4"/>
        <v>5</v>
      </c>
      <c r="B14" s="33" t="s">
        <v>148</v>
      </c>
      <c r="C14" s="25" t="s">
        <v>16</v>
      </c>
      <c r="D14" s="7" t="s">
        <v>9</v>
      </c>
      <c r="E14" s="13">
        <v>1</v>
      </c>
      <c r="F14" s="13">
        <v>600000</v>
      </c>
      <c r="G14" s="13">
        <f t="shared" si="0"/>
        <v>600000</v>
      </c>
      <c r="H14" s="26" t="s">
        <v>10</v>
      </c>
      <c r="I14" s="10"/>
      <c r="J14" s="9">
        <v>440000</v>
      </c>
      <c r="K14" s="9">
        <f t="shared" si="1"/>
        <v>440000</v>
      </c>
      <c r="L14" s="9">
        <f t="shared" ref="L14:M14" si="8">F14-J14</f>
        <v>160000</v>
      </c>
      <c r="M14" s="9">
        <f t="shared" si="8"/>
        <v>160000</v>
      </c>
      <c r="N14" s="16">
        <f t="shared" si="3"/>
        <v>0.26666666666666666</v>
      </c>
      <c r="O14" s="17"/>
      <c r="P14" s="22"/>
      <c r="Q14" s="27"/>
      <c r="R14" s="10"/>
      <c r="S14" s="10"/>
      <c r="T14" s="10"/>
      <c r="U14" s="10"/>
      <c r="V14" s="10"/>
      <c r="W14" s="10"/>
      <c r="X14" s="10"/>
      <c r="Y14" s="10"/>
      <c r="Z14" s="10"/>
    </row>
    <row r="15" spans="1:26" ht="46.8" x14ac:dyDescent="0.3">
      <c r="A15" s="7">
        <f t="shared" si="4"/>
        <v>6</v>
      </c>
      <c r="B15" s="33" t="s">
        <v>17</v>
      </c>
      <c r="C15" s="25" t="s">
        <v>182</v>
      </c>
      <c r="D15" s="7" t="s">
        <v>9</v>
      </c>
      <c r="E15" s="13">
        <v>1</v>
      </c>
      <c r="F15" s="13">
        <v>5350000</v>
      </c>
      <c r="G15" s="13">
        <f t="shared" si="0"/>
        <v>5350000</v>
      </c>
      <c r="H15" s="26" t="s">
        <v>10</v>
      </c>
      <c r="I15" s="13"/>
      <c r="J15" s="9">
        <v>4800000</v>
      </c>
      <c r="K15" s="9">
        <f t="shared" si="1"/>
        <v>4800000</v>
      </c>
      <c r="L15" s="9">
        <f t="shared" ref="L15:M15" si="9">F15-J15</f>
        <v>550000</v>
      </c>
      <c r="M15" s="9">
        <f t="shared" si="9"/>
        <v>550000</v>
      </c>
      <c r="N15" s="16">
        <f t="shared" si="3"/>
        <v>0.10280373831775701</v>
      </c>
      <c r="O15" s="17"/>
      <c r="P15" s="22"/>
      <c r="Q15" s="27"/>
      <c r="R15" s="10"/>
      <c r="S15" s="10"/>
      <c r="T15" s="10"/>
      <c r="U15" s="10"/>
      <c r="V15" s="10"/>
      <c r="W15" s="10"/>
      <c r="X15" s="10"/>
      <c r="Y15" s="10"/>
      <c r="Z15" s="10"/>
    </row>
    <row r="16" spans="1:26" ht="31.2" x14ac:dyDescent="0.3">
      <c r="A16" s="7">
        <f t="shared" si="4"/>
        <v>7</v>
      </c>
      <c r="B16" s="33" t="s">
        <v>67</v>
      </c>
      <c r="C16" s="25" t="s">
        <v>183</v>
      </c>
      <c r="D16" s="7" t="s">
        <v>9</v>
      </c>
      <c r="E16" s="13">
        <v>1</v>
      </c>
      <c r="F16" s="13">
        <v>1650000</v>
      </c>
      <c r="G16" s="13">
        <f t="shared" si="0"/>
        <v>1650000</v>
      </c>
      <c r="H16" s="26" t="s">
        <v>10</v>
      </c>
      <c r="I16" s="10"/>
      <c r="J16" s="9">
        <v>1350000</v>
      </c>
      <c r="K16" s="9">
        <f t="shared" si="1"/>
        <v>1350000</v>
      </c>
      <c r="L16" s="9">
        <f t="shared" ref="L16:M16" si="10">F16-J16</f>
        <v>300000</v>
      </c>
      <c r="M16" s="9">
        <f t="shared" si="10"/>
        <v>300000</v>
      </c>
      <c r="N16" s="16">
        <f t="shared" si="3"/>
        <v>0.18181818181818182</v>
      </c>
      <c r="O16" s="17"/>
      <c r="P16" s="22"/>
      <c r="Q16" s="27"/>
      <c r="R16" s="10"/>
      <c r="S16" s="10"/>
      <c r="T16" s="10"/>
      <c r="U16" s="10"/>
      <c r="V16" s="10"/>
      <c r="W16" s="10"/>
      <c r="X16" s="10"/>
      <c r="Y16" s="10"/>
      <c r="Z16" s="10"/>
    </row>
    <row r="17" spans="1:26" ht="15.6" x14ac:dyDescent="0.3">
      <c r="A17" s="7">
        <f t="shared" si="4"/>
        <v>8</v>
      </c>
      <c r="B17" s="33" t="s">
        <v>29</v>
      </c>
      <c r="C17" s="25" t="s">
        <v>184</v>
      </c>
      <c r="D17" s="7" t="s">
        <v>9</v>
      </c>
      <c r="E17" s="13">
        <v>1</v>
      </c>
      <c r="F17" s="13">
        <v>650000</v>
      </c>
      <c r="G17" s="13">
        <f t="shared" si="0"/>
        <v>650000</v>
      </c>
      <c r="H17" s="26" t="s">
        <v>20</v>
      </c>
      <c r="I17" s="13"/>
      <c r="J17" s="9">
        <v>495000</v>
      </c>
      <c r="K17" s="9">
        <f t="shared" si="1"/>
        <v>495000</v>
      </c>
      <c r="L17" s="9">
        <f t="shared" ref="L17:M17" si="11">F17-J17</f>
        <v>155000</v>
      </c>
      <c r="M17" s="9">
        <f t="shared" si="11"/>
        <v>155000</v>
      </c>
      <c r="N17" s="16">
        <f t="shared" si="3"/>
        <v>0.23846153846153847</v>
      </c>
      <c r="O17" s="17"/>
      <c r="P17" s="22"/>
      <c r="Q17" s="27"/>
      <c r="R17" s="10"/>
      <c r="S17" s="10"/>
      <c r="T17" s="10"/>
      <c r="U17" s="10"/>
      <c r="V17" s="10"/>
      <c r="W17" s="10"/>
      <c r="X17" s="10"/>
      <c r="Y17" s="10"/>
      <c r="Z17" s="10"/>
    </row>
    <row r="18" spans="1:26" ht="24.75" customHeight="1" x14ac:dyDescent="0.3">
      <c r="A18" s="104" t="s">
        <v>149</v>
      </c>
      <c r="B18" s="102"/>
      <c r="C18" s="102"/>
      <c r="D18" s="102"/>
      <c r="E18" s="103"/>
      <c r="F18" s="19"/>
      <c r="G18" s="28">
        <f>SUM(G10:G17)</f>
        <v>14200000</v>
      </c>
      <c r="H18" s="19"/>
      <c r="I18" s="20"/>
      <c r="J18" s="21">
        <f t="shared" ref="J18:M18" si="12">SUM(J10:J17)</f>
        <v>11853000</v>
      </c>
      <c r="K18" s="21">
        <f t="shared" si="12"/>
        <v>11853000</v>
      </c>
      <c r="L18" s="21">
        <f t="shared" si="12"/>
        <v>2347000</v>
      </c>
      <c r="M18" s="21">
        <f t="shared" si="12"/>
        <v>2347000</v>
      </c>
      <c r="N18" s="29">
        <f t="shared" si="3"/>
        <v>0.16528169014084507</v>
      </c>
      <c r="O18" s="20"/>
      <c r="P18" s="20"/>
      <c r="Q18" s="20"/>
      <c r="R18" s="20"/>
      <c r="S18" s="20"/>
      <c r="T18" s="20"/>
      <c r="U18" s="20"/>
      <c r="V18" s="20"/>
      <c r="W18" s="20"/>
      <c r="X18" s="20"/>
      <c r="Y18" s="20"/>
      <c r="Z18" s="20"/>
    </row>
    <row r="19" spans="1:26" ht="24.6" x14ac:dyDescent="0.4">
      <c r="A19" s="105" t="s">
        <v>150</v>
      </c>
      <c r="B19" s="95"/>
      <c r="C19" s="95"/>
      <c r="D19" s="95"/>
      <c r="E19" s="95"/>
      <c r="F19" s="95"/>
      <c r="G19" s="95"/>
      <c r="H19" s="95"/>
      <c r="I19" s="1"/>
      <c r="J19" s="14"/>
      <c r="K19" s="14"/>
      <c r="L19" s="14"/>
      <c r="M19" s="14"/>
      <c r="N19" s="14"/>
      <c r="O19" s="1"/>
      <c r="P19" s="1"/>
      <c r="Q19" s="1"/>
    </row>
    <row r="20" spans="1:26" ht="17.399999999999999" x14ac:dyDescent="0.3">
      <c r="A20" s="109" t="s">
        <v>151</v>
      </c>
      <c r="B20" s="95"/>
      <c r="C20" s="95"/>
      <c r="D20" s="95"/>
      <c r="E20" s="95"/>
      <c r="F20" s="95"/>
      <c r="G20" s="95"/>
      <c r="H20" s="95"/>
      <c r="I20" s="1"/>
      <c r="J20" s="14"/>
      <c r="K20" s="14"/>
      <c r="L20" s="14"/>
      <c r="M20" s="14"/>
      <c r="N20" s="14"/>
      <c r="O20" s="1"/>
      <c r="P20" s="1"/>
      <c r="Q20" s="1"/>
    </row>
    <row r="21" spans="1:26" ht="17.399999999999999" x14ac:dyDescent="0.3">
      <c r="A21" s="109" t="s">
        <v>152</v>
      </c>
      <c r="B21" s="95"/>
      <c r="C21" s="95"/>
      <c r="D21" s="95"/>
      <c r="E21" s="95"/>
      <c r="F21" s="95"/>
      <c r="G21" s="95"/>
      <c r="H21" s="95"/>
      <c r="I21" s="1"/>
      <c r="J21" s="14"/>
      <c r="K21" s="14"/>
      <c r="L21" s="14"/>
      <c r="M21" s="14"/>
      <c r="N21" s="14"/>
      <c r="O21" s="1"/>
      <c r="P21" s="1"/>
      <c r="Q21" s="1"/>
    </row>
    <row r="22" spans="1:26" ht="17.399999999999999" x14ac:dyDescent="0.3">
      <c r="A22" s="109" t="s">
        <v>154</v>
      </c>
      <c r="B22" s="95"/>
      <c r="C22" s="95"/>
      <c r="D22" s="95"/>
      <c r="E22" s="95"/>
      <c r="F22" s="95"/>
      <c r="G22" s="95"/>
      <c r="H22" s="95"/>
      <c r="I22" s="1"/>
      <c r="J22" s="14"/>
      <c r="K22" s="14"/>
      <c r="L22" s="14"/>
      <c r="M22" s="14"/>
      <c r="N22" s="14"/>
      <c r="O22" s="1"/>
      <c r="P22" s="1"/>
      <c r="Q22" s="1"/>
    </row>
    <row r="23" spans="1:26" ht="17.399999999999999" x14ac:dyDescent="0.3">
      <c r="A23" s="109" t="s">
        <v>185</v>
      </c>
      <c r="B23" s="95"/>
      <c r="C23" s="95"/>
      <c r="D23" s="95"/>
      <c r="E23" s="95"/>
      <c r="F23" s="95"/>
      <c r="G23" s="95"/>
      <c r="H23" s="95"/>
      <c r="I23" s="1"/>
      <c r="J23" s="14"/>
      <c r="K23" s="14"/>
      <c r="L23" s="14"/>
      <c r="M23" s="14"/>
      <c r="N23" s="14"/>
      <c r="O23" s="1"/>
      <c r="P23" s="1"/>
      <c r="Q23" s="1"/>
    </row>
    <row r="24" spans="1:26" ht="15.6" x14ac:dyDescent="0.25">
      <c r="A24" s="98" t="s">
        <v>39</v>
      </c>
      <c r="B24" s="95"/>
      <c r="C24" s="95"/>
      <c r="D24" s="95"/>
      <c r="E24" s="95"/>
      <c r="F24" s="95"/>
      <c r="G24" s="95"/>
      <c r="H24" s="2"/>
      <c r="I24" s="1"/>
      <c r="J24" s="14"/>
      <c r="K24" s="14"/>
      <c r="O24" s="14"/>
      <c r="P24" s="14"/>
      <c r="Q24" s="14"/>
      <c r="R24" s="14"/>
      <c r="S24" s="1"/>
      <c r="T24" s="1"/>
      <c r="U24" s="1"/>
    </row>
    <row r="25" spans="1:26" ht="15.6" x14ac:dyDescent="0.25">
      <c r="A25" s="98" t="s">
        <v>40</v>
      </c>
      <c r="B25" s="95"/>
      <c r="C25" s="95"/>
      <c r="D25" s="95"/>
      <c r="E25" s="95"/>
      <c r="F25" s="95"/>
      <c r="G25" s="95"/>
      <c r="H25" s="2"/>
      <c r="I25" s="1"/>
      <c r="J25" s="14"/>
      <c r="K25" s="14"/>
      <c r="O25" s="14"/>
      <c r="P25" s="14"/>
      <c r="Q25" s="14"/>
      <c r="R25" s="14"/>
      <c r="S25" s="1"/>
      <c r="T25" s="1"/>
      <c r="U25" s="1"/>
    </row>
    <row r="26" spans="1:26" ht="13.8" x14ac:dyDescent="0.25">
      <c r="A26" s="99" t="s">
        <v>186</v>
      </c>
      <c r="B26" s="95"/>
      <c r="C26" s="95"/>
      <c r="D26" s="95"/>
      <c r="E26" s="95"/>
      <c r="F26" s="95"/>
      <c r="G26" s="95"/>
      <c r="H26" s="95"/>
      <c r="I26" s="1"/>
      <c r="J26" s="14"/>
      <c r="K26" s="14"/>
      <c r="O26" s="14"/>
      <c r="P26" s="14"/>
      <c r="Q26" s="14"/>
      <c r="R26" s="14"/>
      <c r="S26" s="1"/>
      <c r="T26" s="1"/>
      <c r="U26" s="1"/>
    </row>
    <row r="27" spans="1:26" ht="13.8" x14ac:dyDescent="0.25">
      <c r="A27" s="14"/>
      <c r="B27" s="14"/>
      <c r="C27" s="14"/>
      <c r="D27" s="14"/>
      <c r="E27" s="14"/>
      <c r="F27" s="14"/>
      <c r="G27" s="14"/>
      <c r="H27" s="14"/>
      <c r="I27" s="1"/>
      <c r="J27" s="14"/>
      <c r="K27" s="14"/>
      <c r="L27" s="14"/>
      <c r="M27" s="14"/>
      <c r="N27" s="14"/>
      <c r="O27" s="1"/>
      <c r="P27" s="1"/>
      <c r="Q27" s="1"/>
    </row>
    <row r="28" spans="1:26" ht="13.8" x14ac:dyDescent="0.25">
      <c r="A28" s="14"/>
      <c r="B28" s="14"/>
      <c r="C28" s="14"/>
      <c r="D28" s="14"/>
      <c r="E28" s="14"/>
      <c r="F28" s="14"/>
      <c r="G28" s="14"/>
      <c r="H28" s="14"/>
      <c r="I28" s="1"/>
      <c r="J28" s="14"/>
      <c r="K28" s="14"/>
      <c r="L28" s="14"/>
      <c r="M28" s="14"/>
      <c r="N28" s="14"/>
      <c r="O28" s="1"/>
      <c r="P28" s="1"/>
      <c r="Q28" s="1"/>
    </row>
    <row r="29" spans="1:26" ht="13.8" x14ac:dyDescent="0.25">
      <c r="A29" s="14"/>
      <c r="B29" s="14"/>
      <c r="C29" s="14"/>
      <c r="D29" s="14"/>
      <c r="E29" s="14"/>
      <c r="F29" s="14"/>
      <c r="G29" s="14"/>
      <c r="H29" s="14"/>
      <c r="I29" s="1"/>
      <c r="J29" s="14"/>
      <c r="K29" s="14"/>
      <c r="L29" s="14"/>
      <c r="M29" s="14"/>
      <c r="N29" s="14"/>
      <c r="O29" s="1"/>
      <c r="P29" s="1"/>
      <c r="Q29" s="1"/>
    </row>
    <row r="30" spans="1:26" ht="13.8" x14ac:dyDescent="0.25">
      <c r="A30" s="14"/>
      <c r="B30" s="14"/>
      <c r="C30" s="14"/>
      <c r="D30" s="14"/>
      <c r="E30" s="14"/>
      <c r="F30" s="14"/>
      <c r="G30" s="14"/>
      <c r="H30" s="14"/>
      <c r="I30" s="1"/>
      <c r="J30" s="14"/>
      <c r="K30" s="14"/>
      <c r="L30" s="14"/>
      <c r="M30" s="14"/>
      <c r="N30" s="14"/>
      <c r="O30" s="1"/>
      <c r="P30" s="1"/>
      <c r="Q30" s="1"/>
    </row>
    <row r="31" spans="1:26" ht="13.8" x14ac:dyDescent="0.25">
      <c r="A31" s="14"/>
      <c r="B31" s="14"/>
      <c r="C31" s="14"/>
      <c r="D31" s="14"/>
      <c r="E31" s="14"/>
      <c r="F31" s="14"/>
      <c r="G31" s="14"/>
      <c r="H31" s="14"/>
      <c r="I31" s="1"/>
      <c r="J31" s="14"/>
      <c r="K31" s="14"/>
      <c r="L31" s="14"/>
      <c r="M31" s="14"/>
      <c r="N31" s="14"/>
      <c r="O31" s="1"/>
      <c r="P31" s="1"/>
      <c r="Q31" s="1"/>
    </row>
    <row r="32" spans="1:26" ht="13.8" x14ac:dyDescent="0.25">
      <c r="A32" s="14"/>
      <c r="B32" s="14"/>
      <c r="C32" s="14"/>
      <c r="D32" s="14"/>
      <c r="E32" s="14"/>
      <c r="F32" s="14"/>
      <c r="G32" s="14"/>
      <c r="H32" s="14"/>
      <c r="I32" s="1"/>
      <c r="J32" s="14"/>
      <c r="K32" s="14"/>
      <c r="L32" s="14"/>
      <c r="M32" s="14"/>
      <c r="N32" s="14"/>
      <c r="O32" s="1"/>
      <c r="P32" s="1"/>
      <c r="Q32" s="1"/>
    </row>
    <row r="33" spans="1:17" ht="13.8" x14ac:dyDescent="0.25">
      <c r="A33" s="14"/>
      <c r="B33" s="14"/>
      <c r="C33" s="14"/>
      <c r="D33" s="14"/>
      <c r="E33" s="14"/>
      <c r="F33" s="14"/>
      <c r="G33" s="14"/>
      <c r="H33" s="14"/>
      <c r="I33" s="1"/>
      <c r="J33" s="14"/>
      <c r="K33" s="14"/>
      <c r="L33" s="14"/>
      <c r="M33" s="14"/>
      <c r="N33" s="14"/>
      <c r="O33" s="1"/>
      <c r="P33" s="1"/>
      <c r="Q33" s="1"/>
    </row>
    <row r="34" spans="1:17" ht="13.8" x14ac:dyDescent="0.25">
      <c r="A34" s="14"/>
      <c r="B34" s="14"/>
      <c r="C34" s="14"/>
      <c r="D34" s="14"/>
      <c r="E34" s="14"/>
      <c r="F34" s="14"/>
      <c r="G34" s="14"/>
      <c r="H34" s="14"/>
      <c r="I34" s="1"/>
      <c r="J34" s="14"/>
      <c r="K34" s="14"/>
      <c r="L34" s="14"/>
      <c r="M34" s="14"/>
      <c r="N34" s="14"/>
      <c r="O34" s="1"/>
      <c r="P34" s="1"/>
      <c r="Q34" s="1"/>
    </row>
    <row r="35" spans="1:17" ht="13.8" x14ac:dyDescent="0.25">
      <c r="A35" s="14"/>
      <c r="B35" s="14"/>
      <c r="C35" s="14"/>
      <c r="D35" s="14"/>
      <c r="E35" s="14"/>
      <c r="F35" s="14"/>
      <c r="G35" s="14"/>
      <c r="H35" s="14"/>
      <c r="I35" s="1"/>
      <c r="J35" s="14"/>
      <c r="K35" s="14"/>
      <c r="L35" s="14"/>
      <c r="M35" s="14"/>
      <c r="N35" s="14"/>
      <c r="O35" s="1"/>
      <c r="P35" s="1"/>
      <c r="Q35" s="1"/>
    </row>
    <row r="36" spans="1:17" ht="13.8" x14ac:dyDescent="0.25">
      <c r="A36" s="14"/>
      <c r="B36" s="14"/>
      <c r="C36" s="14"/>
      <c r="D36" s="14"/>
      <c r="E36" s="14"/>
      <c r="F36" s="14"/>
      <c r="G36" s="14"/>
      <c r="H36" s="14"/>
      <c r="I36" s="1"/>
      <c r="J36" s="14"/>
      <c r="K36" s="14"/>
      <c r="L36" s="14"/>
      <c r="M36" s="14"/>
      <c r="N36" s="14"/>
      <c r="O36" s="1"/>
      <c r="P36" s="1"/>
      <c r="Q36" s="1"/>
    </row>
    <row r="37" spans="1:17" ht="13.8" x14ac:dyDescent="0.25">
      <c r="A37" s="14"/>
      <c r="B37" s="14"/>
      <c r="C37" s="14"/>
      <c r="D37" s="14"/>
      <c r="E37" s="14"/>
      <c r="F37" s="14"/>
      <c r="G37" s="14"/>
      <c r="H37" s="14"/>
      <c r="I37" s="1"/>
      <c r="J37" s="14"/>
      <c r="K37" s="14"/>
      <c r="L37" s="14"/>
      <c r="M37" s="14"/>
      <c r="N37" s="14"/>
      <c r="O37" s="1"/>
      <c r="P37" s="1"/>
      <c r="Q37" s="1"/>
    </row>
    <row r="38" spans="1:17" ht="13.8" x14ac:dyDescent="0.25">
      <c r="A38" s="14"/>
      <c r="B38" s="14"/>
      <c r="C38" s="14"/>
      <c r="D38" s="14"/>
      <c r="E38" s="14"/>
      <c r="F38" s="14"/>
      <c r="G38" s="14"/>
      <c r="H38" s="14"/>
      <c r="I38" s="1"/>
      <c r="J38" s="14"/>
      <c r="K38" s="14"/>
      <c r="L38" s="14"/>
      <c r="M38" s="14"/>
      <c r="N38" s="14"/>
      <c r="O38" s="1"/>
      <c r="P38" s="1"/>
      <c r="Q38" s="1"/>
    </row>
    <row r="39" spans="1:17" ht="13.8" x14ac:dyDescent="0.25">
      <c r="A39" s="14"/>
      <c r="B39" s="14"/>
      <c r="C39" s="14"/>
      <c r="D39" s="14"/>
      <c r="E39" s="14"/>
      <c r="F39" s="14"/>
      <c r="G39" s="14"/>
      <c r="H39" s="14"/>
      <c r="I39" s="1"/>
      <c r="J39" s="14"/>
      <c r="K39" s="14"/>
      <c r="L39" s="14"/>
      <c r="M39" s="14"/>
      <c r="N39" s="14"/>
      <c r="O39" s="1"/>
      <c r="P39" s="1"/>
      <c r="Q39" s="1"/>
    </row>
    <row r="40" spans="1:17" ht="13.8" x14ac:dyDescent="0.25">
      <c r="A40" s="14"/>
      <c r="B40" s="14"/>
      <c r="C40" s="14"/>
      <c r="D40" s="14"/>
      <c r="E40" s="14"/>
      <c r="F40" s="14"/>
      <c r="G40" s="14"/>
      <c r="H40" s="14"/>
      <c r="I40" s="1"/>
      <c r="J40" s="14"/>
      <c r="K40" s="14"/>
      <c r="L40" s="14"/>
      <c r="M40" s="14"/>
      <c r="N40" s="14"/>
      <c r="O40" s="1"/>
      <c r="P40" s="1"/>
      <c r="Q40" s="1"/>
    </row>
    <row r="41" spans="1:17" ht="13.8" x14ac:dyDescent="0.25">
      <c r="A41" s="14"/>
      <c r="B41" s="14"/>
      <c r="C41" s="14"/>
      <c r="D41" s="14"/>
      <c r="E41" s="14"/>
      <c r="F41" s="14"/>
      <c r="G41" s="14"/>
      <c r="H41" s="14"/>
      <c r="I41" s="1"/>
      <c r="J41" s="14"/>
      <c r="K41" s="14"/>
      <c r="L41" s="14"/>
      <c r="M41" s="14"/>
      <c r="N41" s="14"/>
      <c r="O41" s="1"/>
      <c r="P41" s="1"/>
      <c r="Q41" s="1"/>
    </row>
    <row r="42" spans="1:17" ht="13.8" x14ac:dyDescent="0.25">
      <c r="A42" s="14"/>
      <c r="B42" s="14"/>
      <c r="C42" s="14"/>
      <c r="D42" s="14"/>
      <c r="E42" s="14"/>
      <c r="F42" s="14"/>
      <c r="G42" s="14"/>
      <c r="H42" s="14"/>
      <c r="I42" s="1"/>
      <c r="J42" s="14"/>
      <c r="K42" s="14"/>
      <c r="L42" s="14"/>
      <c r="M42" s="14"/>
      <c r="N42" s="14"/>
      <c r="O42" s="1"/>
      <c r="P42" s="1"/>
      <c r="Q42" s="1"/>
    </row>
    <row r="43" spans="1:17" ht="13.8" x14ac:dyDescent="0.25">
      <c r="A43" s="14"/>
      <c r="B43" s="14"/>
      <c r="C43" s="14"/>
      <c r="D43" s="14"/>
      <c r="E43" s="14"/>
      <c r="F43" s="14"/>
      <c r="G43" s="14"/>
      <c r="H43" s="14"/>
      <c r="I43" s="1"/>
      <c r="J43" s="14"/>
      <c r="K43" s="14"/>
      <c r="L43" s="14"/>
      <c r="M43" s="14"/>
      <c r="N43" s="14"/>
      <c r="O43" s="1"/>
      <c r="P43" s="1"/>
      <c r="Q43" s="1"/>
    </row>
    <row r="44" spans="1:17" ht="13.8" x14ac:dyDescent="0.25">
      <c r="A44" s="14"/>
      <c r="B44" s="14"/>
      <c r="C44" s="14"/>
      <c r="D44" s="14"/>
      <c r="E44" s="14"/>
      <c r="F44" s="14"/>
      <c r="G44" s="14"/>
      <c r="H44" s="14"/>
      <c r="I44" s="1"/>
      <c r="J44" s="14"/>
      <c r="K44" s="14"/>
      <c r="L44" s="14"/>
      <c r="M44" s="14"/>
      <c r="N44" s="14"/>
      <c r="O44" s="1"/>
      <c r="P44" s="1"/>
      <c r="Q44" s="1"/>
    </row>
    <row r="45" spans="1:17" ht="13.8" x14ac:dyDescent="0.25">
      <c r="A45" s="14"/>
      <c r="B45" s="14"/>
      <c r="C45" s="14"/>
      <c r="D45" s="14"/>
      <c r="E45" s="14"/>
      <c r="F45" s="14"/>
      <c r="G45" s="14"/>
      <c r="H45" s="14"/>
      <c r="I45" s="1"/>
      <c r="J45" s="14"/>
      <c r="K45" s="14"/>
      <c r="L45" s="14"/>
      <c r="M45" s="14"/>
      <c r="N45" s="14"/>
      <c r="O45" s="1"/>
      <c r="P45" s="1"/>
      <c r="Q45" s="1"/>
    </row>
    <row r="46" spans="1:17" ht="13.8" x14ac:dyDescent="0.25">
      <c r="A46" s="14"/>
      <c r="B46" s="14"/>
      <c r="C46" s="14"/>
      <c r="D46" s="14"/>
      <c r="E46" s="14"/>
      <c r="F46" s="14"/>
      <c r="G46" s="14"/>
      <c r="H46" s="14"/>
      <c r="I46" s="1"/>
      <c r="J46" s="14"/>
      <c r="K46" s="14"/>
      <c r="L46" s="14"/>
      <c r="M46" s="14"/>
      <c r="N46" s="14"/>
      <c r="O46" s="1"/>
      <c r="P46" s="1"/>
      <c r="Q46" s="1"/>
    </row>
    <row r="47" spans="1:17" ht="13.8" x14ac:dyDescent="0.25">
      <c r="A47" s="14"/>
      <c r="B47" s="14"/>
      <c r="C47" s="14"/>
      <c r="D47" s="14"/>
      <c r="E47" s="14"/>
      <c r="F47" s="14"/>
      <c r="G47" s="14"/>
      <c r="H47" s="14"/>
      <c r="I47" s="1"/>
      <c r="J47" s="14"/>
      <c r="K47" s="14"/>
      <c r="L47" s="14"/>
      <c r="M47" s="14"/>
      <c r="N47" s="14"/>
      <c r="O47" s="1"/>
      <c r="P47" s="1"/>
      <c r="Q47" s="1"/>
    </row>
    <row r="48" spans="1:17" ht="13.8" x14ac:dyDescent="0.25">
      <c r="A48" s="14"/>
      <c r="B48" s="14"/>
      <c r="C48" s="14"/>
      <c r="D48" s="14"/>
      <c r="E48" s="14"/>
      <c r="F48" s="14"/>
      <c r="G48" s="14"/>
      <c r="H48" s="14"/>
      <c r="I48" s="1"/>
      <c r="J48" s="14"/>
      <c r="K48" s="14"/>
      <c r="L48" s="14"/>
      <c r="M48" s="14"/>
      <c r="N48" s="14"/>
      <c r="O48" s="1"/>
      <c r="P48" s="1"/>
      <c r="Q48" s="1"/>
    </row>
    <row r="49" spans="1:17" ht="13.8" x14ac:dyDescent="0.25">
      <c r="A49" s="14"/>
      <c r="B49" s="14"/>
      <c r="C49" s="14"/>
      <c r="D49" s="14"/>
      <c r="E49" s="14"/>
      <c r="F49" s="14"/>
      <c r="G49" s="14"/>
      <c r="H49" s="14"/>
      <c r="I49" s="1"/>
      <c r="J49" s="14"/>
      <c r="K49" s="14"/>
      <c r="L49" s="14"/>
      <c r="M49" s="14"/>
      <c r="N49" s="14"/>
      <c r="O49" s="1"/>
      <c r="P49" s="1"/>
      <c r="Q49" s="1"/>
    </row>
    <row r="50" spans="1:17" ht="13.8" x14ac:dyDescent="0.25">
      <c r="A50" s="14"/>
      <c r="B50" s="14"/>
      <c r="C50" s="14"/>
      <c r="D50" s="14"/>
      <c r="E50" s="14"/>
      <c r="F50" s="14"/>
      <c r="G50" s="14"/>
      <c r="H50" s="14"/>
      <c r="I50" s="1"/>
      <c r="J50" s="14"/>
      <c r="K50" s="14"/>
      <c r="L50" s="14"/>
      <c r="M50" s="14"/>
      <c r="N50" s="14"/>
      <c r="O50" s="1"/>
      <c r="P50" s="1"/>
      <c r="Q50" s="1"/>
    </row>
    <row r="51" spans="1:17" ht="13.8" x14ac:dyDescent="0.25">
      <c r="A51" s="14"/>
      <c r="B51" s="14"/>
      <c r="C51" s="14"/>
      <c r="D51" s="14"/>
      <c r="E51" s="14"/>
      <c r="F51" s="14"/>
      <c r="G51" s="14"/>
      <c r="H51" s="14"/>
      <c r="I51" s="1"/>
      <c r="J51" s="14"/>
      <c r="K51" s="14"/>
      <c r="L51" s="14"/>
      <c r="M51" s="14"/>
      <c r="N51" s="14"/>
      <c r="O51" s="1"/>
      <c r="P51" s="1"/>
      <c r="Q51" s="1"/>
    </row>
    <row r="52" spans="1:17" ht="13.8" x14ac:dyDescent="0.25">
      <c r="A52" s="14"/>
      <c r="B52" s="14"/>
      <c r="C52" s="14"/>
      <c r="D52" s="14"/>
      <c r="E52" s="14"/>
      <c r="F52" s="14"/>
      <c r="G52" s="14"/>
      <c r="H52" s="14"/>
      <c r="I52" s="1"/>
      <c r="J52" s="14"/>
      <c r="K52" s="14"/>
      <c r="L52" s="14"/>
      <c r="M52" s="14"/>
      <c r="N52" s="14"/>
      <c r="O52" s="1"/>
      <c r="P52" s="1"/>
      <c r="Q52" s="1"/>
    </row>
    <row r="53" spans="1:17" ht="13.8" x14ac:dyDescent="0.25">
      <c r="A53" s="14"/>
      <c r="B53" s="14"/>
      <c r="C53" s="14"/>
      <c r="D53" s="14"/>
      <c r="E53" s="14"/>
      <c r="F53" s="14"/>
      <c r="G53" s="14"/>
      <c r="H53" s="14"/>
      <c r="I53" s="1"/>
      <c r="J53" s="14"/>
      <c r="K53" s="14"/>
      <c r="L53" s="14"/>
      <c r="M53" s="14"/>
      <c r="N53" s="14"/>
      <c r="O53" s="1"/>
      <c r="P53" s="1"/>
      <c r="Q53" s="1"/>
    </row>
    <row r="54" spans="1:17" ht="13.8" x14ac:dyDescent="0.25">
      <c r="A54" s="14"/>
      <c r="B54" s="14"/>
      <c r="C54" s="14"/>
      <c r="D54" s="14"/>
      <c r="E54" s="14"/>
      <c r="F54" s="14"/>
      <c r="G54" s="14"/>
      <c r="H54" s="14"/>
      <c r="I54" s="1"/>
      <c r="J54" s="14"/>
      <c r="K54" s="14"/>
      <c r="L54" s="14"/>
      <c r="M54" s="14"/>
      <c r="N54" s="14"/>
      <c r="O54" s="1"/>
      <c r="P54" s="1"/>
      <c r="Q54" s="1"/>
    </row>
    <row r="55" spans="1:17" ht="13.8" x14ac:dyDescent="0.25">
      <c r="A55" s="14"/>
      <c r="B55" s="14"/>
      <c r="C55" s="14"/>
      <c r="D55" s="14"/>
      <c r="E55" s="14"/>
      <c r="F55" s="14"/>
      <c r="G55" s="14"/>
      <c r="H55" s="14"/>
      <c r="I55" s="1"/>
      <c r="J55" s="14"/>
      <c r="K55" s="14"/>
      <c r="L55" s="14"/>
      <c r="M55" s="14"/>
      <c r="N55" s="14"/>
      <c r="O55" s="1"/>
      <c r="P55" s="1"/>
      <c r="Q55" s="1"/>
    </row>
    <row r="56" spans="1:17" ht="13.8" x14ac:dyDescent="0.25">
      <c r="A56" s="14"/>
      <c r="B56" s="14"/>
      <c r="C56" s="14"/>
      <c r="D56" s="14"/>
      <c r="E56" s="14"/>
      <c r="F56" s="14"/>
      <c r="G56" s="14"/>
      <c r="H56" s="14"/>
      <c r="I56" s="1"/>
      <c r="J56" s="14"/>
      <c r="K56" s="14"/>
      <c r="L56" s="14"/>
      <c r="M56" s="14"/>
      <c r="N56" s="14"/>
      <c r="O56" s="1"/>
      <c r="P56" s="1"/>
      <c r="Q56" s="1"/>
    </row>
    <row r="57" spans="1:17" ht="13.8" x14ac:dyDescent="0.25">
      <c r="A57" s="14"/>
      <c r="B57" s="14"/>
      <c r="C57" s="14"/>
      <c r="D57" s="14"/>
      <c r="E57" s="14"/>
      <c r="F57" s="14"/>
      <c r="G57" s="14"/>
      <c r="H57" s="14"/>
      <c r="I57" s="1"/>
      <c r="J57" s="14"/>
      <c r="K57" s="14"/>
      <c r="L57" s="14"/>
      <c r="M57" s="14"/>
      <c r="N57" s="14"/>
      <c r="O57" s="1"/>
      <c r="P57" s="1"/>
      <c r="Q57" s="1"/>
    </row>
    <row r="58" spans="1:17" ht="13.8" x14ac:dyDescent="0.25">
      <c r="A58" s="14"/>
      <c r="B58" s="14"/>
      <c r="C58" s="14"/>
      <c r="D58" s="14"/>
      <c r="E58" s="14"/>
      <c r="F58" s="14"/>
      <c r="G58" s="14"/>
      <c r="H58" s="14"/>
      <c r="I58" s="1"/>
      <c r="J58" s="14"/>
      <c r="K58" s="14"/>
      <c r="L58" s="14"/>
      <c r="M58" s="14"/>
      <c r="N58" s="14"/>
      <c r="O58" s="1"/>
      <c r="P58" s="1"/>
      <c r="Q58" s="1"/>
    </row>
    <row r="59" spans="1:17" ht="13.8" x14ac:dyDescent="0.25">
      <c r="A59" s="14"/>
      <c r="B59" s="14"/>
      <c r="C59" s="14"/>
      <c r="D59" s="14"/>
      <c r="E59" s="14"/>
      <c r="F59" s="14"/>
      <c r="G59" s="14"/>
      <c r="H59" s="14"/>
      <c r="I59" s="1"/>
      <c r="J59" s="14"/>
      <c r="K59" s="14"/>
      <c r="L59" s="14"/>
      <c r="M59" s="14"/>
      <c r="N59" s="14"/>
      <c r="O59" s="1"/>
      <c r="P59" s="1"/>
      <c r="Q59" s="1"/>
    </row>
    <row r="60" spans="1:17" ht="13.8" x14ac:dyDescent="0.25">
      <c r="A60" s="14"/>
      <c r="B60" s="14"/>
      <c r="C60" s="14"/>
      <c r="D60" s="14"/>
      <c r="E60" s="14"/>
      <c r="F60" s="14"/>
      <c r="G60" s="14"/>
      <c r="H60" s="14"/>
      <c r="I60" s="1"/>
      <c r="J60" s="14"/>
      <c r="K60" s="14"/>
      <c r="L60" s="14"/>
      <c r="M60" s="14"/>
      <c r="N60" s="14"/>
      <c r="O60" s="1"/>
      <c r="P60" s="1"/>
      <c r="Q60" s="1"/>
    </row>
    <row r="61" spans="1:17" ht="13.8" x14ac:dyDescent="0.25">
      <c r="A61" s="14"/>
      <c r="B61" s="14"/>
      <c r="C61" s="14"/>
      <c r="D61" s="14"/>
      <c r="E61" s="14"/>
      <c r="F61" s="14"/>
      <c r="G61" s="14"/>
      <c r="H61" s="14"/>
      <c r="I61" s="1"/>
      <c r="J61" s="14"/>
      <c r="K61" s="14"/>
      <c r="L61" s="14"/>
      <c r="M61" s="14"/>
      <c r="N61" s="14"/>
      <c r="O61" s="1"/>
      <c r="P61" s="1"/>
      <c r="Q61" s="1"/>
    </row>
    <row r="62" spans="1:17" ht="13.8" x14ac:dyDescent="0.25">
      <c r="A62" s="14"/>
      <c r="B62" s="14"/>
      <c r="C62" s="14"/>
      <c r="D62" s="14"/>
      <c r="E62" s="14"/>
      <c r="F62" s="14"/>
      <c r="G62" s="14"/>
      <c r="H62" s="14"/>
      <c r="I62" s="1"/>
      <c r="J62" s="14"/>
      <c r="K62" s="14"/>
      <c r="L62" s="14"/>
      <c r="M62" s="14"/>
      <c r="N62" s="14"/>
      <c r="O62" s="1"/>
      <c r="P62" s="1"/>
      <c r="Q62" s="1"/>
    </row>
    <row r="63" spans="1:17" ht="13.8" x14ac:dyDescent="0.25">
      <c r="A63" s="14"/>
      <c r="B63" s="14"/>
      <c r="C63" s="14"/>
      <c r="D63" s="14"/>
      <c r="E63" s="14"/>
      <c r="F63" s="14"/>
      <c r="G63" s="14"/>
      <c r="H63" s="14"/>
      <c r="I63" s="1"/>
      <c r="J63" s="14"/>
      <c r="K63" s="14"/>
      <c r="L63" s="14"/>
      <c r="M63" s="14"/>
      <c r="N63" s="14"/>
      <c r="O63" s="1"/>
      <c r="P63" s="1"/>
      <c r="Q63" s="1"/>
    </row>
    <row r="64" spans="1:17" ht="13.8" x14ac:dyDescent="0.25">
      <c r="A64" s="14"/>
      <c r="B64" s="14"/>
      <c r="C64" s="14"/>
      <c r="D64" s="14"/>
      <c r="E64" s="14"/>
      <c r="F64" s="14"/>
      <c r="G64" s="14"/>
      <c r="H64" s="14"/>
      <c r="I64" s="1"/>
      <c r="J64" s="14"/>
      <c r="K64" s="14"/>
      <c r="L64" s="14"/>
      <c r="M64" s="14"/>
      <c r="N64" s="14"/>
      <c r="O64" s="1"/>
      <c r="P64" s="1"/>
      <c r="Q64" s="1"/>
    </row>
    <row r="65" spans="1:17" ht="13.8" x14ac:dyDescent="0.25">
      <c r="A65" s="14"/>
      <c r="B65" s="14"/>
      <c r="C65" s="14"/>
      <c r="D65" s="14"/>
      <c r="E65" s="14"/>
      <c r="F65" s="14"/>
      <c r="G65" s="14"/>
      <c r="H65" s="14"/>
      <c r="I65" s="1"/>
      <c r="J65" s="14"/>
      <c r="K65" s="14"/>
      <c r="L65" s="14"/>
      <c r="M65" s="14"/>
      <c r="N65" s="14"/>
      <c r="O65" s="1"/>
      <c r="P65" s="1"/>
      <c r="Q65" s="1"/>
    </row>
    <row r="66" spans="1:17" ht="13.8" x14ac:dyDescent="0.25">
      <c r="A66" s="14"/>
      <c r="B66" s="14"/>
      <c r="C66" s="14"/>
      <c r="D66" s="14"/>
      <c r="E66" s="14"/>
      <c r="F66" s="14"/>
      <c r="G66" s="14"/>
      <c r="H66" s="14"/>
      <c r="I66" s="1"/>
      <c r="J66" s="14"/>
      <c r="K66" s="14"/>
      <c r="L66" s="14"/>
      <c r="M66" s="14"/>
      <c r="N66" s="14"/>
      <c r="O66" s="1"/>
      <c r="P66" s="1"/>
      <c r="Q66" s="1"/>
    </row>
    <row r="67" spans="1:17" ht="13.8" x14ac:dyDescent="0.25">
      <c r="A67" s="14"/>
      <c r="B67" s="14"/>
      <c r="C67" s="14"/>
      <c r="D67" s="14"/>
      <c r="E67" s="14"/>
      <c r="F67" s="14"/>
      <c r="G67" s="14"/>
      <c r="H67" s="14"/>
      <c r="I67" s="1"/>
      <c r="J67" s="14"/>
      <c r="K67" s="14"/>
      <c r="L67" s="14"/>
      <c r="M67" s="14"/>
      <c r="N67" s="14"/>
      <c r="O67" s="1"/>
      <c r="P67" s="1"/>
      <c r="Q67" s="1"/>
    </row>
    <row r="68" spans="1:17" ht="13.8" x14ac:dyDescent="0.25">
      <c r="A68" s="14"/>
      <c r="B68" s="14"/>
      <c r="C68" s="14"/>
      <c r="D68" s="14"/>
      <c r="E68" s="14"/>
      <c r="F68" s="14"/>
      <c r="G68" s="14"/>
      <c r="H68" s="14"/>
      <c r="I68" s="1"/>
      <c r="J68" s="14"/>
      <c r="K68" s="14"/>
      <c r="L68" s="14"/>
      <c r="M68" s="14"/>
      <c r="N68" s="14"/>
      <c r="O68" s="1"/>
      <c r="P68" s="1"/>
      <c r="Q68" s="1"/>
    </row>
    <row r="69" spans="1:17" ht="13.8" x14ac:dyDescent="0.25">
      <c r="A69" s="14"/>
      <c r="B69" s="14"/>
      <c r="C69" s="14"/>
      <c r="D69" s="14"/>
      <c r="E69" s="14"/>
      <c r="F69" s="14"/>
      <c r="G69" s="14"/>
      <c r="H69" s="14"/>
      <c r="I69" s="1"/>
      <c r="J69" s="14"/>
      <c r="K69" s="14"/>
      <c r="L69" s="14"/>
      <c r="M69" s="14"/>
      <c r="N69" s="14"/>
      <c r="O69" s="1"/>
      <c r="P69" s="1"/>
      <c r="Q69" s="1"/>
    </row>
    <row r="70" spans="1:17" ht="13.8" x14ac:dyDescent="0.25">
      <c r="A70" s="14"/>
      <c r="B70" s="14"/>
      <c r="C70" s="14"/>
      <c r="D70" s="14"/>
      <c r="E70" s="14"/>
      <c r="F70" s="14"/>
      <c r="G70" s="14"/>
      <c r="H70" s="14"/>
      <c r="I70" s="1"/>
      <c r="J70" s="14"/>
      <c r="K70" s="14"/>
      <c r="L70" s="14"/>
      <c r="M70" s="14"/>
      <c r="N70" s="14"/>
      <c r="O70" s="1"/>
      <c r="P70" s="1"/>
      <c r="Q70" s="1"/>
    </row>
    <row r="71" spans="1:17" ht="13.8" x14ac:dyDescent="0.25">
      <c r="A71" s="14"/>
      <c r="B71" s="14"/>
      <c r="C71" s="14"/>
      <c r="D71" s="14"/>
      <c r="E71" s="14"/>
      <c r="F71" s="14"/>
      <c r="G71" s="14"/>
      <c r="H71" s="14"/>
      <c r="I71" s="1"/>
      <c r="J71" s="14"/>
      <c r="K71" s="14"/>
      <c r="L71" s="14"/>
      <c r="M71" s="14"/>
      <c r="N71" s="14"/>
      <c r="O71" s="1"/>
      <c r="P71" s="1"/>
      <c r="Q71" s="1"/>
    </row>
    <row r="72" spans="1:17" ht="13.8" x14ac:dyDescent="0.25">
      <c r="A72" s="14"/>
      <c r="B72" s="14"/>
      <c r="C72" s="14"/>
      <c r="D72" s="14"/>
      <c r="E72" s="14"/>
      <c r="F72" s="14"/>
      <c r="G72" s="14"/>
      <c r="H72" s="14"/>
      <c r="I72" s="1"/>
      <c r="J72" s="14"/>
      <c r="K72" s="14"/>
      <c r="L72" s="14"/>
      <c r="M72" s="14"/>
      <c r="N72" s="14"/>
      <c r="O72" s="1"/>
      <c r="P72" s="1"/>
      <c r="Q72" s="1"/>
    </row>
    <row r="73" spans="1:17" ht="13.8" x14ac:dyDescent="0.25">
      <c r="A73" s="14"/>
      <c r="B73" s="14"/>
      <c r="C73" s="14"/>
      <c r="D73" s="14"/>
      <c r="E73" s="14"/>
      <c r="F73" s="14"/>
      <c r="G73" s="14"/>
      <c r="H73" s="14"/>
      <c r="I73" s="1"/>
      <c r="J73" s="14"/>
      <c r="K73" s="14"/>
      <c r="L73" s="14"/>
      <c r="M73" s="14"/>
      <c r="N73" s="14"/>
      <c r="O73" s="1"/>
      <c r="P73" s="1"/>
      <c r="Q73" s="1"/>
    </row>
    <row r="74" spans="1:17" ht="13.8" x14ac:dyDescent="0.25">
      <c r="A74" s="14"/>
      <c r="B74" s="14"/>
      <c r="C74" s="14"/>
      <c r="D74" s="14"/>
      <c r="E74" s="14"/>
      <c r="F74" s="14"/>
      <c r="G74" s="14"/>
      <c r="H74" s="14"/>
      <c r="I74" s="1"/>
      <c r="J74" s="14"/>
      <c r="K74" s="14"/>
      <c r="L74" s="14"/>
      <c r="M74" s="14"/>
      <c r="N74" s="14"/>
      <c r="O74" s="1"/>
      <c r="P74" s="1"/>
      <c r="Q74" s="1"/>
    </row>
    <row r="75" spans="1:17" ht="13.8" x14ac:dyDescent="0.25">
      <c r="A75" s="14"/>
      <c r="B75" s="14"/>
      <c r="C75" s="14"/>
      <c r="D75" s="14"/>
      <c r="E75" s="14"/>
      <c r="F75" s="14"/>
      <c r="G75" s="14"/>
      <c r="H75" s="14"/>
      <c r="I75" s="1"/>
      <c r="J75" s="14"/>
      <c r="K75" s="14"/>
      <c r="L75" s="14"/>
      <c r="M75" s="14"/>
      <c r="N75" s="14"/>
      <c r="O75" s="1"/>
      <c r="P75" s="1"/>
      <c r="Q75" s="1"/>
    </row>
    <row r="76" spans="1:17" ht="13.8" x14ac:dyDescent="0.25">
      <c r="A76" s="14"/>
      <c r="B76" s="14"/>
      <c r="C76" s="14"/>
      <c r="D76" s="14"/>
      <c r="E76" s="14"/>
      <c r="F76" s="14"/>
      <c r="G76" s="14"/>
      <c r="H76" s="14"/>
      <c r="I76" s="1"/>
      <c r="J76" s="14"/>
      <c r="K76" s="14"/>
      <c r="L76" s="14"/>
      <c r="M76" s="14"/>
      <c r="N76" s="14"/>
      <c r="O76" s="1"/>
      <c r="P76" s="1"/>
      <c r="Q76" s="1"/>
    </row>
    <row r="77" spans="1:17" ht="13.8" x14ac:dyDescent="0.25">
      <c r="A77" s="14"/>
      <c r="B77" s="14"/>
      <c r="C77" s="14"/>
      <c r="D77" s="14"/>
      <c r="E77" s="14"/>
      <c r="F77" s="14"/>
      <c r="G77" s="14"/>
      <c r="H77" s="14"/>
      <c r="I77" s="1"/>
      <c r="J77" s="14"/>
      <c r="K77" s="14"/>
      <c r="L77" s="14"/>
      <c r="M77" s="14"/>
      <c r="N77" s="14"/>
      <c r="O77" s="1"/>
      <c r="P77" s="1"/>
      <c r="Q77" s="1"/>
    </row>
    <row r="78" spans="1:17" ht="13.8" x14ac:dyDescent="0.25">
      <c r="A78" s="14"/>
      <c r="B78" s="14"/>
      <c r="C78" s="14"/>
      <c r="D78" s="14"/>
      <c r="E78" s="14"/>
      <c r="F78" s="14"/>
      <c r="G78" s="14"/>
      <c r="H78" s="14"/>
      <c r="I78" s="1"/>
      <c r="J78" s="14"/>
      <c r="K78" s="14"/>
      <c r="L78" s="14"/>
      <c r="M78" s="14"/>
      <c r="N78" s="14"/>
      <c r="O78" s="1"/>
      <c r="P78" s="1"/>
      <c r="Q78" s="1"/>
    </row>
    <row r="79" spans="1:17" ht="13.8" x14ac:dyDescent="0.25">
      <c r="A79" s="14"/>
      <c r="B79" s="14"/>
      <c r="C79" s="14"/>
      <c r="D79" s="14"/>
      <c r="E79" s="14"/>
      <c r="F79" s="14"/>
      <c r="G79" s="14"/>
      <c r="H79" s="14"/>
      <c r="I79" s="1"/>
      <c r="J79" s="14"/>
      <c r="K79" s="14"/>
      <c r="L79" s="14"/>
      <c r="M79" s="14"/>
      <c r="N79" s="14"/>
      <c r="O79" s="1"/>
      <c r="P79" s="1"/>
      <c r="Q79" s="1"/>
    </row>
    <row r="80" spans="1:17" ht="13.8" x14ac:dyDescent="0.25">
      <c r="A80" s="14"/>
      <c r="B80" s="14"/>
      <c r="C80" s="14"/>
      <c r="D80" s="14"/>
      <c r="E80" s="14"/>
      <c r="F80" s="14"/>
      <c r="G80" s="14"/>
      <c r="H80" s="14"/>
      <c r="I80" s="1"/>
      <c r="J80" s="14"/>
      <c r="K80" s="14"/>
      <c r="L80" s="14"/>
      <c r="M80" s="14"/>
      <c r="N80" s="14"/>
      <c r="O80" s="1"/>
      <c r="P80" s="1"/>
      <c r="Q80" s="1"/>
    </row>
    <row r="81" spans="1:17" ht="13.8" x14ac:dyDescent="0.25">
      <c r="A81" s="14"/>
      <c r="B81" s="14"/>
      <c r="C81" s="14"/>
      <c r="D81" s="14"/>
      <c r="E81" s="14"/>
      <c r="F81" s="14"/>
      <c r="G81" s="14"/>
      <c r="H81" s="14"/>
      <c r="I81" s="1"/>
      <c r="J81" s="14"/>
      <c r="K81" s="14"/>
      <c r="L81" s="14"/>
      <c r="M81" s="14"/>
      <c r="N81" s="14"/>
      <c r="O81" s="1"/>
      <c r="P81" s="1"/>
      <c r="Q81" s="1"/>
    </row>
    <row r="82" spans="1:17" ht="13.8" x14ac:dyDescent="0.25">
      <c r="A82" s="14"/>
      <c r="B82" s="14"/>
      <c r="C82" s="14"/>
      <c r="D82" s="14"/>
      <c r="E82" s="14"/>
      <c r="F82" s="14"/>
      <c r="G82" s="14"/>
      <c r="H82" s="14"/>
      <c r="I82" s="1"/>
      <c r="J82" s="14"/>
      <c r="K82" s="14"/>
      <c r="L82" s="14"/>
      <c r="M82" s="14"/>
      <c r="N82" s="14"/>
      <c r="O82" s="1"/>
      <c r="P82" s="1"/>
      <c r="Q82" s="1"/>
    </row>
    <row r="83" spans="1:17" ht="13.8" x14ac:dyDescent="0.25">
      <c r="A83" s="14"/>
      <c r="B83" s="14"/>
      <c r="C83" s="14"/>
      <c r="D83" s="14"/>
      <c r="E83" s="14"/>
      <c r="F83" s="14"/>
      <c r="G83" s="14"/>
      <c r="H83" s="14"/>
      <c r="I83" s="1"/>
      <c r="J83" s="14"/>
      <c r="K83" s="14"/>
      <c r="L83" s="14"/>
      <c r="M83" s="14"/>
      <c r="N83" s="14"/>
      <c r="O83" s="1"/>
      <c r="P83" s="1"/>
      <c r="Q83" s="1"/>
    </row>
    <row r="84" spans="1:17" ht="13.8" x14ac:dyDescent="0.25">
      <c r="A84" s="14"/>
      <c r="B84" s="14"/>
      <c r="C84" s="14"/>
      <c r="D84" s="14"/>
      <c r="E84" s="14"/>
      <c r="F84" s="14"/>
      <c r="G84" s="14"/>
      <c r="H84" s="14"/>
      <c r="I84" s="1"/>
      <c r="J84" s="14"/>
      <c r="K84" s="14"/>
      <c r="L84" s="14"/>
      <c r="M84" s="14"/>
      <c r="N84" s="14"/>
      <c r="O84" s="1"/>
      <c r="P84" s="1"/>
      <c r="Q84" s="1"/>
    </row>
    <row r="85" spans="1:17" ht="13.8" x14ac:dyDescent="0.25">
      <c r="A85" s="14"/>
      <c r="B85" s="14"/>
      <c r="C85" s="14"/>
      <c r="D85" s="14"/>
      <c r="E85" s="14"/>
      <c r="F85" s="14"/>
      <c r="G85" s="14"/>
      <c r="H85" s="14"/>
      <c r="I85" s="1"/>
      <c r="J85" s="14"/>
      <c r="K85" s="14"/>
      <c r="L85" s="14"/>
      <c r="M85" s="14"/>
      <c r="N85" s="14"/>
      <c r="O85" s="1"/>
      <c r="P85" s="1"/>
      <c r="Q85" s="1"/>
    </row>
    <row r="86" spans="1:17" ht="13.8" x14ac:dyDescent="0.25">
      <c r="A86" s="14"/>
      <c r="B86" s="14"/>
      <c r="C86" s="14"/>
      <c r="D86" s="14"/>
      <c r="E86" s="14"/>
      <c r="F86" s="14"/>
      <c r="G86" s="14"/>
      <c r="H86" s="14"/>
      <c r="I86" s="1"/>
      <c r="J86" s="14"/>
      <c r="K86" s="14"/>
      <c r="L86" s="14"/>
      <c r="M86" s="14"/>
      <c r="N86" s="14"/>
      <c r="O86" s="1"/>
      <c r="P86" s="1"/>
      <c r="Q86" s="1"/>
    </row>
    <row r="87" spans="1:17" ht="13.8" x14ac:dyDescent="0.25">
      <c r="A87" s="14"/>
      <c r="B87" s="14"/>
      <c r="C87" s="14"/>
      <c r="D87" s="14"/>
      <c r="E87" s="14"/>
      <c r="F87" s="14"/>
      <c r="G87" s="14"/>
      <c r="H87" s="14"/>
      <c r="I87" s="1"/>
      <c r="J87" s="14"/>
      <c r="K87" s="14"/>
      <c r="L87" s="14"/>
      <c r="M87" s="14"/>
      <c r="N87" s="14"/>
      <c r="O87" s="1"/>
      <c r="P87" s="1"/>
      <c r="Q87" s="1"/>
    </row>
    <row r="88" spans="1:17" ht="13.8" x14ac:dyDescent="0.25">
      <c r="A88" s="14"/>
      <c r="B88" s="14"/>
      <c r="C88" s="14"/>
      <c r="D88" s="14"/>
      <c r="E88" s="14"/>
      <c r="F88" s="14"/>
      <c r="G88" s="14"/>
      <c r="H88" s="14"/>
      <c r="I88" s="1"/>
      <c r="J88" s="14"/>
      <c r="K88" s="14"/>
      <c r="L88" s="14"/>
      <c r="M88" s="14"/>
      <c r="N88" s="14"/>
      <c r="O88" s="1"/>
      <c r="P88" s="1"/>
      <c r="Q88" s="1"/>
    </row>
    <row r="89" spans="1:17" ht="13.8" x14ac:dyDescent="0.25">
      <c r="A89" s="14"/>
      <c r="B89" s="14"/>
      <c r="C89" s="14"/>
      <c r="D89" s="14"/>
      <c r="E89" s="14"/>
      <c r="F89" s="14"/>
      <c r="G89" s="14"/>
      <c r="H89" s="14"/>
      <c r="I89" s="1"/>
      <c r="J89" s="14"/>
      <c r="K89" s="14"/>
      <c r="L89" s="14"/>
      <c r="M89" s="14"/>
      <c r="N89" s="14"/>
      <c r="O89" s="1"/>
      <c r="P89" s="1"/>
      <c r="Q89" s="1"/>
    </row>
    <row r="90" spans="1:17" ht="13.8" x14ac:dyDescent="0.25">
      <c r="A90" s="14"/>
      <c r="B90" s="14"/>
      <c r="C90" s="14"/>
      <c r="D90" s="14"/>
      <c r="E90" s="14"/>
      <c r="F90" s="14"/>
      <c r="G90" s="14"/>
      <c r="H90" s="14"/>
      <c r="I90" s="1"/>
      <c r="J90" s="14"/>
      <c r="K90" s="14"/>
      <c r="L90" s="14"/>
      <c r="M90" s="14"/>
      <c r="N90" s="14"/>
      <c r="O90" s="1"/>
      <c r="P90" s="1"/>
      <c r="Q90" s="1"/>
    </row>
    <row r="91" spans="1:17" ht="13.8" x14ac:dyDescent="0.25">
      <c r="A91" s="14"/>
      <c r="B91" s="14"/>
      <c r="C91" s="14"/>
      <c r="D91" s="14"/>
      <c r="E91" s="14"/>
      <c r="F91" s="14"/>
      <c r="G91" s="14"/>
      <c r="H91" s="14"/>
      <c r="I91" s="1"/>
      <c r="J91" s="14"/>
      <c r="K91" s="14"/>
      <c r="L91" s="14"/>
      <c r="M91" s="14"/>
      <c r="N91" s="14"/>
      <c r="O91" s="1"/>
      <c r="P91" s="1"/>
      <c r="Q91" s="1"/>
    </row>
    <row r="92" spans="1:17" ht="13.8" x14ac:dyDescent="0.25">
      <c r="A92" s="14"/>
      <c r="B92" s="14"/>
      <c r="C92" s="14"/>
      <c r="D92" s="14"/>
      <c r="E92" s="14"/>
      <c r="F92" s="14"/>
      <c r="G92" s="14"/>
      <c r="H92" s="14"/>
      <c r="I92" s="1"/>
      <c r="J92" s="14"/>
      <c r="K92" s="14"/>
      <c r="L92" s="14"/>
      <c r="M92" s="14"/>
      <c r="N92" s="14"/>
      <c r="O92" s="1"/>
      <c r="P92" s="1"/>
      <c r="Q92" s="1"/>
    </row>
    <row r="93" spans="1:17" ht="13.8" x14ac:dyDescent="0.25">
      <c r="A93" s="14"/>
      <c r="B93" s="14"/>
      <c r="C93" s="14"/>
      <c r="D93" s="14"/>
      <c r="E93" s="14"/>
      <c r="F93" s="14"/>
      <c r="G93" s="14"/>
      <c r="H93" s="14"/>
      <c r="I93" s="1"/>
      <c r="J93" s="14"/>
      <c r="K93" s="14"/>
      <c r="L93" s="14"/>
      <c r="M93" s="14"/>
      <c r="N93" s="14"/>
      <c r="O93" s="1"/>
      <c r="P93" s="1"/>
      <c r="Q93" s="1"/>
    </row>
    <row r="94" spans="1:17" ht="13.8" x14ac:dyDescent="0.3">
      <c r="N94" s="15"/>
    </row>
    <row r="95" spans="1:17" ht="13.8" x14ac:dyDescent="0.3">
      <c r="N95" s="15"/>
    </row>
    <row r="96" spans="1:17" ht="13.8" x14ac:dyDescent="0.3">
      <c r="N96" s="15"/>
    </row>
    <row r="97" spans="14:14" ht="13.8" x14ac:dyDescent="0.3">
      <c r="N97" s="15"/>
    </row>
    <row r="98" spans="14:14" ht="13.8" x14ac:dyDescent="0.3">
      <c r="N98" s="15"/>
    </row>
    <row r="99" spans="14:14" ht="13.8" x14ac:dyDescent="0.3">
      <c r="N99" s="15"/>
    </row>
    <row r="100" spans="14:14" ht="13.8" x14ac:dyDescent="0.3">
      <c r="N100" s="15"/>
    </row>
    <row r="101" spans="14:14" ht="13.8" x14ac:dyDescent="0.3">
      <c r="N101" s="15"/>
    </row>
    <row r="102" spans="14:14" ht="13.8" x14ac:dyDescent="0.3">
      <c r="N102" s="15"/>
    </row>
    <row r="103" spans="14:14" ht="13.8" x14ac:dyDescent="0.3">
      <c r="N103" s="15"/>
    </row>
    <row r="104" spans="14:14" ht="13.8" x14ac:dyDescent="0.3">
      <c r="N104" s="15"/>
    </row>
    <row r="105" spans="14:14" ht="13.8" x14ac:dyDescent="0.3">
      <c r="N105" s="15"/>
    </row>
    <row r="106" spans="14:14" ht="13.8" x14ac:dyDescent="0.3">
      <c r="N106" s="15"/>
    </row>
    <row r="107" spans="14:14" ht="13.8" x14ac:dyDescent="0.3">
      <c r="N107" s="15"/>
    </row>
    <row r="108" spans="14:14" ht="13.8" x14ac:dyDescent="0.3">
      <c r="N108" s="15"/>
    </row>
    <row r="109" spans="14:14" ht="13.8" x14ac:dyDescent="0.3">
      <c r="N109" s="15"/>
    </row>
    <row r="110" spans="14:14" ht="13.8" x14ac:dyDescent="0.3">
      <c r="N110" s="15"/>
    </row>
    <row r="111" spans="14:14" ht="13.8" x14ac:dyDescent="0.3">
      <c r="N111" s="15"/>
    </row>
    <row r="112" spans="14:14" ht="13.8" x14ac:dyDescent="0.3">
      <c r="N112" s="15"/>
    </row>
    <row r="113" spans="14:14" ht="13.8" x14ac:dyDescent="0.3">
      <c r="N113" s="15"/>
    </row>
    <row r="114" spans="14:14" ht="13.8" x14ac:dyDescent="0.3">
      <c r="N114" s="15"/>
    </row>
    <row r="115" spans="14:14" ht="13.8" x14ac:dyDescent="0.3">
      <c r="N115" s="15"/>
    </row>
    <row r="116" spans="14:14" ht="13.8" x14ac:dyDescent="0.3">
      <c r="N116" s="15"/>
    </row>
    <row r="117" spans="14:14" ht="13.8" x14ac:dyDescent="0.3">
      <c r="N117" s="15"/>
    </row>
    <row r="118" spans="14:14" ht="13.8" x14ac:dyDescent="0.3">
      <c r="N118" s="15"/>
    </row>
    <row r="119" spans="14:14" ht="13.8" x14ac:dyDescent="0.3">
      <c r="N119" s="15"/>
    </row>
    <row r="120" spans="14:14" ht="13.8" x14ac:dyDescent="0.3">
      <c r="N120" s="15"/>
    </row>
    <row r="121" spans="14:14" ht="13.8" x14ac:dyDescent="0.3">
      <c r="N121" s="15"/>
    </row>
    <row r="122" spans="14:14" ht="13.8" x14ac:dyDescent="0.3">
      <c r="N122" s="15"/>
    </row>
    <row r="123" spans="14:14" ht="13.8" x14ac:dyDescent="0.3">
      <c r="N123" s="15"/>
    </row>
    <row r="124" spans="14:14" ht="13.8" x14ac:dyDescent="0.3">
      <c r="N124" s="15"/>
    </row>
    <row r="125" spans="14:14" ht="13.8" x14ac:dyDescent="0.3">
      <c r="N125" s="15"/>
    </row>
    <row r="126" spans="14:14" ht="13.8" x14ac:dyDescent="0.3">
      <c r="N126" s="15"/>
    </row>
    <row r="127" spans="14:14" ht="13.8" x14ac:dyDescent="0.3">
      <c r="N127" s="15"/>
    </row>
    <row r="128" spans="14:14" ht="13.8" x14ac:dyDescent="0.3">
      <c r="N128" s="15"/>
    </row>
    <row r="129" spans="14:14" ht="13.8" x14ac:dyDescent="0.3">
      <c r="N129" s="15"/>
    </row>
    <row r="130" spans="14:14" ht="13.8" x14ac:dyDescent="0.3">
      <c r="N130" s="15"/>
    </row>
    <row r="131" spans="14:14" ht="13.8" x14ac:dyDescent="0.3">
      <c r="N131" s="15"/>
    </row>
    <row r="132" spans="14:14" ht="13.8" x14ac:dyDescent="0.3">
      <c r="N132" s="15"/>
    </row>
    <row r="133" spans="14:14" ht="13.8" x14ac:dyDescent="0.3">
      <c r="N133" s="15"/>
    </row>
    <row r="134" spans="14:14" ht="13.8" x14ac:dyDescent="0.3">
      <c r="N134" s="15"/>
    </row>
    <row r="135" spans="14:14" ht="13.8" x14ac:dyDescent="0.3">
      <c r="N135" s="15"/>
    </row>
    <row r="136" spans="14:14" ht="13.8" x14ac:dyDescent="0.3">
      <c r="N136" s="15"/>
    </row>
    <row r="137" spans="14:14" ht="13.8" x14ac:dyDescent="0.3">
      <c r="N137" s="15"/>
    </row>
    <row r="138" spans="14:14" ht="13.8" x14ac:dyDescent="0.3">
      <c r="N138" s="15"/>
    </row>
    <row r="139" spans="14:14" ht="13.8" x14ac:dyDescent="0.3">
      <c r="N139" s="15"/>
    </row>
    <row r="140" spans="14:14" ht="13.8" x14ac:dyDescent="0.3">
      <c r="N140" s="15"/>
    </row>
    <row r="141" spans="14:14" ht="13.8" x14ac:dyDescent="0.3">
      <c r="N141" s="15"/>
    </row>
    <row r="142" spans="14:14" ht="13.8" x14ac:dyDescent="0.3">
      <c r="N142" s="15"/>
    </row>
    <row r="143" spans="14:14" ht="13.8" x14ac:dyDescent="0.3">
      <c r="N143" s="15"/>
    </row>
    <row r="144" spans="14:14" ht="13.8" x14ac:dyDescent="0.3">
      <c r="N144" s="15"/>
    </row>
    <row r="145" spans="14:14" ht="13.8" x14ac:dyDescent="0.3">
      <c r="N145" s="15"/>
    </row>
    <row r="146" spans="14:14" ht="13.8" x14ac:dyDescent="0.3">
      <c r="N146" s="15"/>
    </row>
    <row r="147" spans="14:14" ht="13.8" x14ac:dyDescent="0.3">
      <c r="N147" s="15"/>
    </row>
    <row r="148" spans="14:14" ht="13.8" x14ac:dyDescent="0.3">
      <c r="N148" s="15"/>
    </row>
    <row r="149" spans="14:14" ht="13.8" x14ac:dyDescent="0.3">
      <c r="N149" s="15"/>
    </row>
    <row r="150" spans="14:14" ht="13.8" x14ac:dyDescent="0.3">
      <c r="N150" s="15"/>
    </row>
    <row r="151" spans="14:14" ht="13.8" x14ac:dyDescent="0.3">
      <c r="N151" s="15"/>
    </row>
    <row r="152" spans="14:14" ht="13.8" x14ac:dyDescent="0.3">
      <c r="N152" s="15"/>
    </row>
    <row r="153" spans="14:14" ht="13.8" x14ac:dyDescent="0.3">
      <c r="N153" s="15"/>
    </row>
    <row r="154" spans="14:14" ht="13.8" x14ac:dyDescent="0.3">
      <c r="N154" s="15"/>
    </row>
    <row r="155" spans="14:14" ht="13.8" x14ac:dyDescent="0.3">
      <c r="N155" s="15"/>
    </row>
    <row r="156" spans="14:14" ht="13.8" x14ac:dyDescent="0.3">
      <c r="N156" s="15"/>
    </row>
    <row r="157" spans="14:14" ht="13.8" x14ac:dyDescent="0.3">
      <c r="N157" s="15"/>
    </row>
    <row r="158" spans="14:14" ht="13.8" x14ac:dyDescent="0.3">
      <c r="N158" s="15"/>
    </row>
    <row r="159" spans="14:14" ht="13.8" x14ac:dyDescent="0.3">
      <c r="N159" s="15"/>
    </row>
    <row r="160" spans="14:14" ht="13.8" x14ac:dyDescent="0.3">
      <c r="N160" s="15"/>
    </row>
    <row r="161" spans="14:14" ht="13.8" x14ac:dyDescent="0.3">
      <c r="N161" s="15"/>
    </row>
    <row r="162" spans="14:14" ht="13.8" x14ac:dyDescent="0.3">
      <c r="N162" s="15"/>
    </row>
    <row r="163" spans="14:14" ht="13.8" x14ac:dyDescent="0.3">
      <c r="N163" s="15"/>
    </row>
    <row r="164" spans="14:14" ht="13.8" x14ac:dyDescent="0.3">
      <c r="N164" s="15"/>
    </row>
    <row r="165" spans="14:14" ht="13.8" x14ac:dyDescent="0.3">
      <c r="N165" s="15"/>
    </row>
    <row r="166" spans="14:14" ht="13.8" x14ac:dyDescent="0.3">
      <c r="N166" s="15"/>
    </row>
    <row r="167" spans="14:14" ht="13.8" x14ac:dyDescent="0.3">
      <c r="N167" s="15"/>
    </row>
    <row r="168" spans="14:14" ht="13.8" x14ac:dyDescent="0.3">
      <c r="N168" s="15"/>
    </row>
    <row r="169" spans="14:14" ht="13.8" x14ac:dyDescent="0.3">
      <c r="N169" s="15"/>
    </row>
    <row r="170" spans="14:14" ht="13.8" x14ac:dyDescent="0.3">
      <c r="N170" s="15"/>
    </row>
    <row r="171" spans="14:14" ht="13.8" x14ac:dyDescent="0.3">
      <c r="N171" s="15"/>
    </row>
    <row r="172" spans="14:14" ht="13.8" x14ac:dyDescent="0.3">
      <c r="N172" s="15"/>
    </row>
    <row r="173" spans="14:14" ht="13.8" x14ac:dyDescent="0.3">
      <c r="N173" s="15"/>
    </row>
    <row r="174" spans="14:14" ht="13.8" x14ac:dyDescent="0.3">
      <c r="N174" s="15"/>
    </row>
    <row r="175" spans="14:14" ht="13.8" x14ac:dyDescent="0.3">
      <c r="N175" s="15"/>
    </row>
    <row r="176" spans="14:14" ht="13.8" x14ac:dyDescent="0.3">
      <c r="N176" s="15"/>
    </row>
    <row r="177" spans="14:14" ht="13.8" x14ac:dyDescent="0.3">
      <c r="N177" s="15"/>
    </row>
    <row r="178" spans="14:14" ht="13.8" x14ac:dyDescent="0.3">
      <c r="N178" s="15"/>
    </row>
    <row r="179" spans="14:14" ht="13.8" x14ac:dyDescent="0.3">
      <c r="N179" s="15"/>
    </row>
    <row r="180" spans="14:14" ht="13.8" x14ac:dyDescent="0.3">
      <c r="N180" s="15"/>
    </row>
    <row r="181" spans="14:14" ht="13.8" x14ac:dyDescent="0.3">
      <c r="N181" s="15"/>
    </row>
    <row r="182" spans="14:14" ht="13.8" x14ac:dyDescent="0.3">
      <c r="N182" s="15"/>
    </row>
    <row r="183" spans="14:14" ht="13.8" x14ac:dyDescent="0.3">
      <c r="N183" s="15"/>
    </row>
    <row r="184" spans="14:14" ht="13.8" x14ac:dyDescent="0.3">
      <c r="N184" s="15"/>
    </row>
    <row r="185" spans="14:14" ht="13.8" x14ac:dyDescent="0.3">
      <c r="N185" s="15"/>
    </row>
    <row r="186" spans="14:14" ht="13.8" x14ac:dyDescent="0.3">
      <c r="N186" s="15"/>
    </row>
    <row r="187" spans="14:14" ht="13.8" x14ac:dyDescent="0.3">
      <c r="N187" s="15"/>
    </row>
    <row r="188" spans="14:14" ht="13.8" x14ac:dyDescent="0.3">
      <c r="N188" s="15"/>
    </row>
    <row r="189" spans="14:14" ht="13.8" x14ac:dyDescent="0.3">
      <c r="N189" s="15"/>
    </row>
    <row r="190" spans="14:14" ht="13.8" x14ac:dyDescent="0.3">
      <c r="N190" s="15"/>
    </row>
    <row r="191" spans="14:14" ht="13.8" x14ac:dyDescent="0.3">
      <c r="N191" s="15"/>
    </row>
    <row r="192" spans="14:14" ht="13.8" x14ac:dyDescent="0.3">
      <c r="N192" s="15"/>
    </row>
    <row r="193" spans="14:14" ht="13.8" x14ac:dyDescent="0.3">
      <c r="N193" s="15"/>
    </row>
    <row r="194" spans="14:14" ht="13.8" x14ac:dyDescent="0.3">
      <c r="N194" s="15"/>
    </row>
    <row r="195" spans="14:14" ht="13.8" x14ac:dyDescent="0.3">
      <c r="N195" s="15"/>
    </row>
    <row r="196" spans="14:14" ht="13.8" x14ac:dyDescent="0.3">
      <c r="N196" s="15"/>
    </row>
    <row r="197" spans="14:14" ht="13.8" x14ac:dyDescent="0.3">
      <c r="N197" s="15"/>
    </row>
    <row r="198" spans="14:14" ht="13.8" x14ac:dyDescent="0.3">
      <c r="N198" s="15"/>
    </row>
    <row r="199" spans="14:14" ht="13.8" x14ac:dyDescent="0.3">
      <c r="N199" s="15"/>
    </row>
    <row r="200" spans="14:14" ht="13.8" x14ac:dyDescent="0.3">
      <c r="N200" s="15"/>
    </row>
    <row r="201" spans="14:14" ht="13.8" x14ac:dyDescent="0.3">
      <c r="N201" s="15"/>
    </row>
    <row r="202" spans="14:14" ht="13.8" x14ac:dyDescent="0.3">
      <c r="N202" s="15"/>
    </row>
    <row r="203" spans="14:14" ht="13.8" x14ac:dyDescent="0.3">
      <c r="N203" s="15"/>
    </row>
    <row r="204" spans="14:14" ht="13.8" x14ac:dyDescent="0.3">
      <c r="N204" s="15"/>
    </row>
    <row r="205" spans="14:14" ht="13.8" x14ac:dyDescent="0.3">
      <c r="N205" s="15"/>
    </row>
    <row r="206" spans="14:14" ht="13.8" x14ac:dyDescent="0.3">
      <c r="N206" s="15"/>
    </row>
    <row r="207" spans="14:14" ht="13.8" x14ac:dyDescent="0.3">
      <c r="N207" s="15"/>
    </row>
    <row r="208" spans="14:14" ht="13.8" x14ac:dyDescent="0.3">
      <c r="N208" s="15"/>
    </row>
    <row r="209" spans="14:14" ht="13.8" x14ac:dyDescent="0.3">
      <c r="N209" s="15"/>
    </row>
    <row r="210" spans="14:14" ht="13.8" x14ac:dyDescent="0.3">
      <c r="N210" s="15"/>
    </row>
    <row r="211" spans="14:14" ht="13.8" x14ac:dyDescent="0.3">
      <c r="N211" s="15"/>
    </row>
    <row r="212" spans="14:14" ht="13.8" x14ac:dyDescent="0.3">
      <c r="N212" s="15"/>
    </row>
    <row r="213" spans="14:14" ht="13.8" x14ac:dyDescent="0.3">
      <c r="N213" s="15"/>
    </row>
    <row r="214" spans="14:14" ht="13.8" x14ac:dyDescent="0.3">
      <c r="N214" s="15"/>
    </row>
    <row r="215" spans="14:14" ht="13.8" x14ac:dyDescent="0.3">
      <c r="N215" s="15"/>
    </row>
    <row r="216" spans="14:14" ht="13.8" x14ac:dyDescent="0.3">
      <c r="N216" s="15"/>
    </row>
    <row r="217" spans="14:14" ht="13.8" x14ac:dyDescent="0.3">
      <c r="N217" s="15"/>
    </row>
    <row r="218" spans="14:14" ht="13.8" x14ac:dyDescent="0.3">
      <c r="N218" s="15"/>
    </row>
    <row r="219" spans="14:14" ht="13.8" x14ac:dyDescent="0.3">
      <c r="N219" s="15"/>
    </row>
    <row r="220" spans="14:14" ht="13.8" x14ac:dyDescent="0.3">
      <c r="N220" s="15"/>
    </row>
    <row r="221" spans="14:14" ht="13.8" x14ac:dyDescent="0.3">
      <c r="N221" s="15"/>
    </row>
    <row r="222" spans="14:14" ht="13.8" x14ac:dyDescent="0.3">
      <c r="N222" s="15"/>
    </row>
    <row r="223" spans="14:14" ht="13.8" x14ac:dyDescent="0.3">
      <c r="N223" s="15"/>
    </row>
    <row r="224" spans="14:14" ht="13.8" x14ac:dyDescent="0.3">
      <c r="N224" s="15"/>
    </row>
    <row r="225" spans="14:14" ht="13.8" x14ac:dyDescent="0.3">
      <c r="N225" s="15"/>
    </row>
    <row r="226" spans="14:14" ht="13.8" x14ac:dyDescent="0.3">
      <c r="N226" s="15"/>
    </row>
    <row r="227" spans="14:14" ht="13.8" x14ac:dyDescent="0.3">
      <c r="N227" s="15"/>
    </row>
    <row r="228" spans="14:14" ht="13.8" x14ac:dyDescent="0.3">
      <c r="N228" s="15"/>
    </row>
    <row r="229" spans="14:14" ht="13.8" x14ac:dyDescent="0.3">
      <c r="N229" s="15"/>
    </row>
    <row r="230" spans="14:14" ht="13.8" x14ac:dyDescent="0.3">
      <c r="N230" s="15"/>
    </row>
    <row r="231" spans="14:14" ht="13.8" x14ac:dyDescent="0.3">
      <c r="N231" s="15"/>
    </row>
    <row r="232" spans="14:14" ht="13.8" x14ac:dyDescent="0.3">
      <c r="N232" s="15"/>
    </row>
    <row r="233" spans="14:14" ht="13.8" x14ac:dyDescent="0.3">
      <c r="N233" s="15"/>
    </row>
    <row r="234" spans="14:14" ht="13.8" x14ac:dyDescent="0.3">
      <c r="N234" s="15"/>
    </row>
    <row r="235" spans="14:14" ht="13.8" x14ac:dyDescent="0.3">
      <c r="N235" s="15"/>
    </row>
    <row r="236" spans="14:14" ht="13.8" x14ac:dyDescent="0.3">
      <c r="N236" s="15"/>
    </row>
    <row r="237" spans="14:14" ht="13.8" x14ac:dyDescent="0.3">
      <c r="N237" s="15"/>
    </row>
    <row r="238" spans="14:14" ht="13.8" x14ac:dyDescent="0.3">
      <c r="N238" s="15"/>
    </row>
    <row r="239" spans="14:14" ht="13.8" x14ac:dyDescent="0.3">
      <c r="N239" s="15"/>
    </row>
    <row r="240" spans="14:14" ht="13.8" x14ac:dyDescent="0.3">
      <c r="N240" s="15"/>
    </row>
    <row r="241" spans="14:14" ht="13.8" x14ac:dyDescent="0.3">
      <c r="N241" s="15"/>
    </row>
    <row r="242" spans="14:14" ht="13.8" x14ac:dyDescent="0.3">
      <c r="N242" s="15"/>
    </row>
    <row r="243" spans="14:14" ht="13.8" x14ac:dyDescent="0.3">
      <c r="N243" s="15"/>
    </row>
    <row r="244" spans="14:14" ht="13.8" x14ac:dyDescent="0.3">
      <c r="N244" s="15"/>
    </row>
    <row r="245" spans="14:14" ht="13.8" x14ac:dyDescent="0.3">
      <c r="N245" s="15"/>
    </row>
    <row r="246" spans="14:14" ht="13.8" x14ac:dyDescent="0.3">
      <c r="N246" s="15"/>
    </row>
    <row r="247" spans="14:14" ht="13.8" x14ac:dyDescent="0.3">
      <c r="N247" s="15"/>
    </row>
    <row r="248" spans="14:14" ht="13.8" x14ac:dyDescent="0.3">
      <c r="N248" s="15"/>
    </row>
    <row r="249" spans="14:14" ht="13.8" x14ac:dyDescent="0.3">
      <c r="N249" s="15"/>
    </row>
    <row r="250" spans="14:14" ht="13.8" x14ac:dyDescent="0.3">
      <c r="N250" s="15"/>
    </row>
    <row r="251" spans="14:14" ht="13.8" x14ac:dyDescent="0.3">
      <c r="N251" s="15"/>
    </row>
    <row r="252" spans="14:14" ht="13.8" x14ac:dyDescent="0.3">
      <c r="N252" s="15"/>
    </row>
    <row r="253" spans="14:14" ht="13.8" x14ac:dyDescent="0.3">
      <c r="N253" s="15"/>
    </row>
    <row r="254" spans="14:14" ht="13.8" x14ac:dyDescent="0.3">
      <c r="N254" s="15"/>
    </row>
    <row r="255" spans="14:14" ht="13.8" x14ac:dyDescent="0.3">
      <c r="N255" s="15"/>
    </row>
    <row r="256" spans="14:14" ht="13.8" x14ac:dyDescent="0.3">
      <c r="N256" s="15"/>
    </row>
    <row r="257" spans="14:14" ht="13.8" x14ac:dyDescent="0.3">
      <c r="N257" s="15"/>
    </row>
    <row r="258" spans="14:14" ht="13.8" x14ac:dyDescent="0.3">
      <c r="N258" s="15"/>
    </row>
    <row r="259" spans="14:14" ht="13.8" x14ac:dyDescent="0.3">
      <c r="N259" s="15"/>
    </row>
    <row r="260" spans="14:14" ht="13.8" x14ac:dyDescent="0.3">
      <c r="N260" s="15"/>
    </row>
    <row r="261" spans="14:14" ht="13.8" x14ac:dyDescent="0.3">
      <c r="N261" s="15"/>
    </row>
    <row r="262" spans="14:14" ht="13.8" x14ac:dyDescent="0.3">
      <c r="N262" s="15"/>
    </row>
    <row r="263" spans="14:14" ht="13.8" x14ac:dyDescent="0.3">
      <c r="N263" s="15"/>
    </row>
    <row r="264" spans="14:14" ht="13.8" x14ac:dyDescent="0.3">
      <c r="N264" s="15"/>
    </row>
    <row r="265" spans="14:14" ht="13.8" x14ac:dyDescent="0.3">
      <c r="N265" s="15"/>
    </row>
    <row r="266" spans="14:14" ht="13.8" x14ac:dyDescent="0.3">
      <c r="N266" s="15"/>
    </row>
    <row r="267" spans="14:14" ht="13.8" x14ac:dyDescent="0.3">
      <c r="N267" s="15"/>
    </row>
    <row r="268" spans="14:14" ht="13.8" x14ac:dyDescent="0.3">
      <c r="N268" s="15"/>
    </row>
    <row r="269" spans="14:14" ht="13.8" x14ac:dyDescent="0.3">
      <c r="N269" s="15"/>
    </row>
    <row r="270" spans="14:14" ht="13.8" x14ac:dyDescent="0.3">
      <c r="N270" s="15"/>
    </row>
    <row r="271" spans="14:14" ht="13.8" x14ac:dyDescent="0.3">
      <c r="N271" s="15"/>
    </row>
    <row r="272" spans="14:14" ht="13.8" x14ac:dyDescent="0.3">
      <c r="N272" s="15"/>
    </row>
    <row r="273" spans="14:14" ht="13.8" x14ac:dyDescent="0.3">
      <c r="N273" s="15"/>
    </row>
    <row r="274" spans="14:14" ht="13.8" x14ac:dyDescent="0.3">
      <c r="N274" s="15"/>
    </row>
    <row r="275" spans="14:14" ht="13.8" x14ac:dyDescent="0.3">
      <c r="N275" s="15"/>
    </row>
    <row r="276" spans="14:14" ht="13.8" x14ac:dyDescent="0.3">
      <c r="N276" s="15"/>
    </row>
    <row r="277" spans="14:14" ht="13.8" x14ac:dyDescent="0.3">
      <c r="N277" s="15"/>
    </row>
    <row r="278" spans="14:14" ht="13.8" x14ac:dyDescent="0.3">
      <c r="N278" s="15"/>
    </row>
    <row r="279" spans="14:14" ht="13.8" x14ac:dyDescent="0.3">
      <c r="N279" s="15"/>
    </row>
    <row r="280" spans="14:14" ht="13.8" x14ac:dyDescent="0.3">
      <c r="N280" s="15"/>
    </row>
    <row r="281" spans="14:14" ht="13.8" x14ac:dyDescent="0.3">
      <c r="N281" s="15"/>
    </row>
    <row r="282" spans="14:14" ht="13.8" x14ac:dyDescent="0.3">
      <c r="N282" s="15"/>
    </row>
    <row r="283" spans="14:14" ht="13.8" x14ac:dyDescent="0.3">
      <c r="N283" s="15"/>
    </row>
    <row r="284" spans="14:14" ht="13.8" x14ac:dyDescent="0.3">
      <c r="N284" s="15"/>
    </row>
    <row r="285" spans="14:14" ht="13.8" x14ac:dyDescent="0.3">
      <c r="N285" s="15"/>
    </row>
    <row r="286" spans="14:14" ht="13.8" x14ac:dyDescent="0.3">
      <c r="N286" s="15"/>
    </row>
    <row r="287" spans="14:14" ht="13.8" x14ac:dyDescent="0.3">
      <c r="N287" s="15"/>
    </row>
    <row r="288" spans="14:14" ht="13.8" x14ac:dyDescent="0.3">
      <c r="N288" s="15"/>
    </row>
    <row r="289" spans="14:14" ht="13.8" x14ac:dyDescent="0.3">
      <c r="N289" s="15"/>
    </row>
    <row r="290" spans="14:14" ht="13.8" x14ac:dyDescent="0.3">
      <c r="N290" s="15"/>
    </row>
    <row r="291" spans="14:14" ht="13.8" x14ac:dyDescent="0.3">
      <c r="N291" s="15"/>
    </row>
    <row r="292" spans="14:14" ht="13.8" x14ac:dyDescent="0.3">
      <c r="N292" s="15"/>
    </row>
    <row r="293" spans="14:14" ht="13.8" x14ac:dyDescent="0.3">
      <c r="N293" s="15"/>
    </row>
    <row r="294" spans="14:14" ht="13.8" x14ac:dyDescent="0.3">
      <c r="N294" s="15"/>
    </row>
    <row r="295" spans="14:14" ht="13.8" x14ac:dyDescent="0.3">
      <c r="N295" s="15"/>
    </row>
    <row r="296" spans="14:14" ht="13.8" x14ac:dyDescent="0.3">
      <c r="N296" s="15"/>
    </row>
    <row r="297" spans="14:14" ht="13.8" x14ac:dyDescent="0.3">
      <c r="N297" s="15"/>
    </row>
    <row r="298" spans="14:14" ht="13.8" x14ac:dyDescent="0.3">
      <c r="N298" s="15"/>
    </row>
    <row r="299" spans="14:14" ht="13.8" x14ac:dyDescent="0.3">
      <c r="N299" s="15"/>
    </row>
    <row r="300" spans="14:14" ht="13.8" x14ac:dyDescent="0.3">
      <c r="N300" s="15"/>
    </row>
    <row r="301" spans="14:14" ht="13.8" x14ac:dyDescent="0.3">
      <c r="N301" s="15"/>
    </row>
    <row r="302" spans="14:14" ht="13.8" x14ac:dyDescent="0.3">
      <c r="N302" s="15"/>
    </row>
    <row r="303" spans="14:14" ht="13.8" x14ac:dyDescent="0.3">
      <c r="N303" s="15"/>
    </row>
    <row r="304" spans="14:14" ht="13.8" x14ac:dyDescent="0.3">
      <c r="N304" s="15"/>
    </row>
    <row r="305" spans="14:14" ht="13.8" x14ac:dyDescent="0.3">
      <c r="N305" s="15"/>
    </row>
    <row r="306" spans="14:14" ht="13.8" x14ac:dyDescent="0.3">
      <c r="N306" s="15"/>
    </row>
    <row r="307" spans="14:14" ht="13.8" x14ac:dyDescent="0.3">
      <c r="N307" s="15"/>
    </row>
    <row r="308" spans="14:14" ht="13.8" x14ac:dyDescent="0.3">
      <c r="N308" s="15"/>
    </row>
    <row r="309" spans="14:14" ht="13.8" x14ac:dyDescent="0.3">
      <c r="N309" s="15"/>
    </row>
    <row r="310" spans="14:14" ht="13.8" x14ac:dyDescent="0.3">
      <c r="N310" s="15"/>
    </row>
    <row r="311" spans="14:14" ht="13.8" x14ac:dyDescent="0.3">
      <c r="N311" s="15"/>
    </row>
    <row r="312" spans="14:14" ht="13.8" x14ac:dyDescent="0.3">
      <c r="N312" s="15"/>
    </row>
    <row r="313" spans="14:14" ht="13.8" x14ac:dyDescent="0.3">
      <c r="N313" s="15"/>
    </row>
    <row r="314" spans="14:14" ht="13.8" x14ac:dyDescent="0.3">
      <c r="N314" s="15"/>
    </row>
    <row r="315" spans="14:14" ht="13.8" x14ac:dyDescent="0.3">
      <c r="N315" s="15"/>
    </row>
    <row r="316" spans="14:14" ht="13.8" x14ac:dyDescent="0.3">
      <c r="N316" s="15"/>
    </row>
    <row r="317" spans="14:14" ht="13.8" x14ac:dyDescent="0.3">
      <c r="N317" s="15"/>
    </row>
    <row r="318" spans="14:14" ht="13.8" x14ac:dyDescent="0.3">
      <c r="N318" s="15"/>
    </row>
    <row r="319" spans="14:14" ht="13.8" x14ac:dyDescent="0.3">
      <c r="N319" s="15"/>
    </row>
    <row r="320" spans="14:14" ht="13.8" x14ac:dyDescent="0.3">
      <c r="N320" s="15"/>
    </row>
    <row r="321" spans="14:14" ht="13.8" x14ac:dyDescent="0.3">
      <c r="N321" s="15"/>
    </row>
    <row r="322" spans="14:14" ht="13.8" x14ac:dyDescent="0.3">
      <c r="N322" s="15"/>
    </row>
    <row r="323" spans="14:14" ht="13.8" x14ac:dyDescent="0.3">
      <c r="N323" s="15"/>
    </row>
    <row r="324" spans="14:14" ht="13.8" x14ac:dyDescent="0.3">
      <c r="N324" s="15"/>
    </row>
    <row r="325" spans="14:14" ht="13.8" x14ac:dyDescent="0.3">
      <c r="N325" s="15"/>
    </row>
    <row r="326" spans="14:14" ht="13.8" x14ac:dyDescent="0.3">
      <c r="N326" s="15"/>
    </row>
    <row r="327" spans="14:14" ht="13.8" x14ac:dyDescent="0.3">
      <c r="N327" s="15"/>
    </row>
    <row r="328" spans="14:14" ht="13.8" x14ac:dyDescent="0.3">
      <c r="N328" s="15"/>
    </row>
    <row r="329" spans="14:14" ht="13.8" x14ac:dyDescent="0.3">
      <c r="N329" s="15"/>
    </row>
    <row r="330" spans="14:14" ht="13.8" x14ac:dyDescent="0.3">
      <c r="N330" s="15"/>
    </row>
    <row r="331" spans="14:14" ht="13.8" x14ac:dyDescent="0.3">
      <c r="N331" s="15"/>
    </row>
    <row r="332" spans="14:14" ht="13.8" x14ac:dyDescent="0.3">
      <c r="N332" s="15"/>
    </row>
    <row r="333" spans="14:14" ht="13.8" x14ac:dyDescent="0.3">
      <c r="N333" s="15"/>
    </row>
    <row r="334" spans="14:14" ht="13.8" x14ac:dyDescent="0.3">
      <c r="N334" s="15"/>
    </row>
    <row r="335" spans="14:14" ht="13.8" x14ac:dyDescent="0.3">
      <c r="N335" s="15"/>
    </row>
    <row r="336" spans="14:14" ht="13.8" x14ac:dyDescent="0.3">
      <c r="N336" s="15"/>
    </row>
    <row r="337" spans="14:14" ht="13.8" x14ac:dyDescent="0.3">
      <c r="N337" s="15"/>
    </row>
    <row r="338" spans="14:14" ht="13.8" x14ac:dyDescent="0.3">
      <c r="N338" s="15"/>
    </row>
    <row r="339" spans="14:14" ht="13.8" x14ac:dyDescent="0.3">
      <c r="N339" s="15"/>
    </row>
    <row r="340" spans="14:14" ht="13.8" x14ac:dyDescent="0.3">
      <c r="N340" s="15"/>
    </row>
    <row r="341" spans="14:14" ht="13.8" x14ac:dyDescent="0.3">
      <c r="N341" s="15"/>
    </row>
    <row r="342" spans="14:14" ht="13.8" x14ac:dyDescent="0.3">
      <c r="N342" s="15"/>
    </row>
    <row r="343" spans="14:14" ht="13.8" x14ac:dyDescent="0.3">
      <c r="N343" s="15"/>
    </row>
    <row r="344" spans="14:14" ht="13.8" x14ac:dyDescent="0.3">
      <c r="N344" s="15"/>
    </row>
    <row r="345" spans="14:14" ht="13.8" x14ac:dyDescent="0.3">
      <c r="N345" s="15"/>
    </row>
    <row r="346" spans="14:14" ht="13.8" x14ac:dyDescent="0.3">
      <c r="N346" s="15"/>
    </row>
    <row r="347" spans="14:14" ht="13.8" x14ac:dyDescent="0.3">
      <c r="N347" s="15"/>
    </row>
    <row r="348" spans="14:14" ht="13.8" x14ac:dyDescent="0.3">
      <c r="N348" s="15"/>
    </row>
    <row r="349" spans="14:14" ht="13.8" x14ac:dyDescent="0.3">
      <c r="N349" s="15"/>
    </row>
    <row r="350" spans="14:14" ht="13.8" x14ac:dyDescent="0.3">
      <c r="N350" s="15"/>
    </row>
    <row r="351" spans="14:14" ht="13.8" x14ac:dyDescent="0.3">
      <c r="N351" s="15"/>
    </row>
    <row r="352" spans="14:14" ht="13.8" x14ac:dyDescent="0.3">
      <c r="N352" s="15"/>
    </row>
    <row r="353" spans="14:14" ht="13.8" x14ac:dyDescent="0.3">
      <c r="N353" s="15"/>
    </row>
    <row r="354" spans="14:14" ht="13.8" x14ac:dyDescent="0.3">
      <c r="N354" s="15"/>
    </row>
    <row r="355" spans="14:14" ht="13.8" x14ac:dyDescent="0.3">
      <c r="N355" s="15"/>
    </row>
    <row r="356" spans="14:14" ht="13.8" x14ac:dyDescent="0.3">
      <c r="N356" s="15"/>
    </row>
    <row r="357" spans="14:14" ht="13.8" x14ac:dyDescent="0.3">
      <c r="N357" s="15"/>
    </row>
    <row r="358" spans="14:14" ht="13.8" x14ac:dyDescent="0.3">
      <c r="N358" s="15"/>
    </row>
    <row r="359" spans="14:14" ht="13.8" x14ac:dyDescent="0.3">
      <c r="N359" s="15"/>
    </row>
    <row r="360" spans="14:14" ht="13.8" x14ac:dyDescent="0.3">
      <c r="N360" s="15"/>
    </row>
    <row r="361" spans="14:14" ht="13.8" x14ac:dyDescent="0.3">
      <c r="N361" s="15"/>
    </row>
    <row r="362" spans="14:14" ht="13.8" x14ac:dyDescent="0.3">
      <c r="N362" s="15"/>
    </row>
    <row r="363" spans="14:14" ht="13.8" x14ac:dyDescent="0.3">
      <c r="N363" s="15"/>
    </row>
    <row r="364" spans="14:14" ht="13.8" x14ac:dyDescent="0.3">
      <c r="N364" s="15"/>
    </row>
    <row r="365" spans="14:14" ht="13.8" x14ac:dyDescent="0.3">
      <c r="N365" s="15"/>
    </row>
    <row r="366" spans="14:14" ht="13.8" x14ac:dyDescent="0.3">
      <c r="N366" s="15"/>
    </row>
    <row r="367" spans="14:14" ht="13.8" x14ac:dyDescent="0.3">
      <c r="N367" s="15"/>
    </row>
    <row r="368" spans="14:14" ht="13.8" x14ac:dyDescent="0.3">
      <c r="N368" s="15"/>
    </row>
    <row r="369" spans="14:14" ht="13.8" x14ac:dyDescent="0.3">
      <c r="N369" s="15"/>
    </row>
    <row r="370" spans="14:14" ht="13.8" x14ac:dyDescent="0.3">
      <c r="N370" s="15"/>
    </row>
    <row r="371" spans="14:14" ht="13.8" x14ac:dyDescent="0.3">
      <c r="N371" s="15"/>
    </row>
    <row r="372" spans="14:14" ht="13.8" x14ac:dyDescent="0.3">
      <c r="N372" s="15"/>
    </row>
    <row r="373" spans="14:14" ht="13.8" x14ac:dyDescent="0.3">
      <c r="N373" s="15"/>
    </row>
    <row r="374" spans="14:14" ht="13.8" x14ac:dyDescent="0.3">
      <c r="N374" s="15"/>
    </row>
    <row r="375" spans="14:14" ht="13.8" x14ac:dyDescent="0.3">
      <c r="N375" s="15"/>
    </row>
    <row r="376" spans="14:14" ht="13.8" x14ac:dyDescent="0.3">
      <c r="N376" s="15"/>
    </row>
    <row r="377" spans="14:14" ht="13.8" x14ac:dyDescent="0.3">
      <c r="N377" s="15"/>
    </row>
    <row r="378" spans="14:14" ht="13.8" x14ac:dyDescent="0.3">
      <c r="N378" s="15"/>
    </row>
    <row r="379" spans="14:14" ht="13.8" x14ac:dyDescent="0.3">
      <c r="N379" s="15"/>
    </row>
    <row r="380" spans="14:14" ht="13.8" x14ac:dyDescent="0.3">
      <c r="N380" s="15"/>
    </row>
    <row r="381" spans="14:14" ht="13.8" x14ac:dyDescent="0.3">
      <c r="N381" s="15"/>
    </row>
    <row r="382" spans="14:14" ht="13.8" x14ac:dyDescent="0.3">
      <c r="N382" s="15"/>
    </row>
    <row r="383" spans="14:14" ht="13.8" x14ac:dyDescent="0.3">
      <c r="N383" s="15"/>
    </row>
    <row r="384" spans="14:14" ht="13.8" x14ac:dyDescent="0.3">
      <c r="N384" s="15"/>
    </row>
    <row r="385" spans="14:14" ht="13.8" x14ac:dyDescent="0.3">
      <c r="N385" s="15"/>
    </row>
    <row r="386" spans="14:14" ht="13.8" x14ac:dyDescent="0.3">
      <c r="N386" s="15"/>
    </row>
    <row r="387" spans="14:14" ht="13.8" x14ac:dyDescent="0.3">
      <c r="N387" s="15"/>
    </row>
    <row r="388" spans="14:14" ht="13.8" x14ac:dyDescent="0.3">
      <c r="N388" s="15"/>
    </row>
    <row r="389" spans="14:14" ht="13.8" x14ac:dyDescent="0.3">
      <c r="N389" s="15"/>
    </row>
    <row r="390" spans="14:14" ht="13.8" x14ac:dyDescent="0.3">
      <c r="N390" s="15"/>
    </row>
    <row r="391" spans="14:14" ht="13.8" x14ac:dyDescent="0.3">
      <c r="N391" s="15"/>
    </row>
    <row r="392" spans="14:14" ht="13.8" x14ac:dyDescent="0.3">
      <c r="N392" s="15"/>
    </row>
    <row r="393" spans="14:14" ht="13.8" x14ac:dyDescent="0.3">
      <c r="N393" s="15"/>
    </row>
    <row r="394" spans="14:14" ht="13.8" x14ac:dyDescent="0.3">
      <c r="N394" s="15"/>
    </row>
    <row r="395" spans="14:14" ht="13.8" x14ac:dyDescent="0.3">
      <c r="N395" s="15"/>
    </row>
    <row r="396" spans="14:14" ht="13.8" x14ac:dyDescent="0.3">
      <c r="N396" s="15"/>
    </row>
    <row r="397" spans="14:14" ht="13.8" x14ac:dyDescent="0.3">
      <c r="N397" s="15"/>
    </row>
    <row r="398" spans="14:14" ht="13.8" x14ac:dyDescent="0.3">
      <c r="N398" s="15"/>
    </row>
    <row r="399" spans="14:14" ht="13.8" x14ac:dyDescent="0.3">
      <c r="N399" s="15"/>
    </row>
    <row r="400" spans="14:14" ht="13.8" x14ac:dyDescent="0.3">
      <c r="N400" s="15"/>
    </row>
    <row r="401" spans="14:14" ht="13.8" x14ac:dyDescent="0.3">
      <c r="N401" s="15"/>
    </row>
    <row r="402" spans="14:14" ht="13.8" x14ac:dyDescent="0.3">
      <c r="N402" s="15"/>
    </row>
    <row r="403" spans="14:14" ht="13.8" x14ac:dyDescent="0.3">
      <c r="N403" s="15"/>
    </row>
    <row r="404" spans="14:14" ht="13.8" x14ac:dyDescent="0.3">
      <c r="N404" s="15"/>
    </row>
    <row r="405" spans="14:14" ht="13.8" x14ac:dyDescent="0.3">
      <c r="N405" s="15"/>
    </row>
    <row r="406" spans="14:14" ht="13.8" x14ac:dyDescent="0.3">
      <c r="N406" s="15"/>
    </row>
    <row r="407" spans="14:14" ht="13.8" x14ac:dyDescent="0.3">
      <c r="N407" s="15"/>
    </row>
    <row r="408" spans="14:14" ht="13.8" x14ac:dyDescent="0.3">
      <c r="N408" s="15"/>
    </row>
    <row r="409" spans="14:14" ht="13.8" x14ac:dyDescent="0.3">
      <c r="N409" s="15"/>
    </row>
    <row r="410" spans="14:14" ht="13.8" x14ac:dyDescent="0.3">
      <c r="N410" s="15"/>
    </row>
    <row r="411" spans="14:14" ht="13.8" x14ac:dyDescent="0.3">
      <c r="N411" s="15"/>
    </row>
    <row r="412" spans="14:14" ht="13.8" x14ac:dyDescent="0.3">
      <c r="N412" s="15"/>
    </row>
    <row r="413" spans="14:14" ht="13.8" x14ac:dyDescent="0.3">
      <c r="N413" s="15"/>
    </row>
    <row r="414" spans="14:14" ht="13.8" x14ac:dyDescent="0.3">
      <c r="N414" s="15"/>
    </row>
    <row r="415" spans="14:14" ht="13.8" x14ac:dyDescent="0.3">
      <c r="N415" s="15"/>
    </row>
    <row r="416" spans="14:14" ht="13.8" x14ac:dyDescent="0.3">
      <c r="N416" s="15"/>
    </row>
    <row r="417" spans="14:14" ht="13.8" x14ac:dyDescent="0.3">
      <c r="N417" s="15"/>
    </row>
    <row r="418" spans="14:14" ht="13.8" x14ac:dyDescent="0.3">
      <c r="N418" s="15"/>
    </row>
    <row r="419" spans="14:14" ht="13.8" x14ac:dyDescent="0.3">
      <c r="N419" s="15"/>
    </row>
    <row r="420" spans="14:14" ht="13.8" x14ac:dyDescent="0.3">
      <c r="N420" s="15"/>
    </row>
    <row r="421" spans="14:14" ht="13.8" x14ac:dyDescent="0.3">
      <c r="N421" s="15"/>
    </row>
    <row r="422" spans="14:14" ht="13.8" x14ac:dyDescent="0.3">
      <c r="N422" s="15"/>
    </row>
    <row r="423" spans="14:14" ht="13.8" x14ac:dyDescent="0.3">
      <c r="N423" s="15"/>
    </row>
    <row r="424" spans="14:14" ht="13.8" x14ac:dyDescent="0.3">
      <c r="N424" s="15"/>
    </row>
    <row r="425" spans="14:14" ht="13.8" x14ac:dyDescent="0.3">
      <c r="N425" s="15"/>
    </row>
    <row r="426" spans="14:14" ht="13.8" x14ac:dyDescent="0.3">
      <c r="N426" s="15"/>
    </row>
    <row r="427" spans="14:14" ht="13.8" x14ac:dyDescent="0.3">
      <c r="N427" s="15"/>
    </row>
    <row r="428" spans="14:14" ht="13.8" x14ac:dyDescent="0.3">
      <c r="N428" s="15"/>
    </row>
    <row r="429" spans="14:14" ht="13.8" x14ac:dyDescent="0.3">
      <c r="N429" s="15"/>
    </row>
    <row r="430" spans="14:14" ht="13.8" x14ac:dyDescent="0.3">
      <c r="N430" s="15"/>
    </row>
    <row r="431" spans="14:14" ht="13.8" x14ac:dyDescent="0.3">
      <c r="N431" s="15"/>
    </row>
    <row r="432" spans="14:14" ht="13.8" x14ac:dyDescent="0.3">
      <c r="N432" s="15"/>
    </row>
    <row r="433" spans="14:14" ht="13.8" x14ac:dyDescent="0.3">
      <c r="N433" s="15"/>
    </row>
    <row r="434" spans="14:14" ht="13.8" x14ac:dyDescent="0.3">
      <c r="N434" s="15"/>
    </row>
    <row r="435" spans="14:14" ht="13.8" x14ac:dyDescent="0.3">
      <c r="N435" s="15"/>
    </row>
    <row r="436" spans="14:14" ht="13.8" x14ac:dyDescent="0.3">
      <c r="N436" s="15"/>
    </row>
    <row r="437" spans="14:14" ht="13.8" x14ac:dyDescent="0.3">
      <c r="N437" s="15"/>
    </row>
    <row r="438" spans="14:14" ht="13.8" x14ac:dyDescent="0.3">
      <c r="N438" s="15"/>
    </row>
    <row r="439" spans="14:14" ht="13.8" x14ac:dyDescent="0.3">
      <c r="N439" s="15"/>
    </row>
    <row r="440" spans="14:14" ht="13.8" x14ac:dyDescent="0.3">
      <c r="N440" s="15"/>
    </row>
    <row r="441" spans="14:14" ht="13.8" x14ac:dyDescent="0.3">
      <c r="N441" s="15"/>
    </row>
    <row r="442" spans="14:14" ht="13.8" x14ac:dyDescent="0.3">
      <c r="N442" s="15"/>
    </row>
    <row r="443" spans="14:14" ht="13.8" x14ac:dyDescent="0.3">
      <c r="N443" s="15"/>
    </row>
    <row r="444" spans="14:14" ht="13.8" x14ac:dyDescent="0.3">
      <c r="N444" s="15"/>
    </row>
    <row r="445" spans="14:14" ht="13.8" x14ac:dyDescent="0.3">
      <c r="N445" s="15"/>
    </row>
    <row r="446" spans="14:14" ht="13.8" x14ac:dyDescent="0.3">
      <c r="N446" s="15"/>
    </row>
    <row r="447" spans="14:14" ht="13.8" x14ac:dyDescent="0.3">
      <c r="N447" s="15"/>
    </row>
    <row r="448" spans="14:14" ht="13.8" x14ac:dyDescent="0.3">
      <c r="N448" s="15"/>
    </row>
    <row r="449" spans="14:14" ht="13.8" x14ac:dyDescent="0.3">
      <c r="N449" s="15"/>
    </row>
    <row r="450" spans="14:14" ht="13.8" x14ac:dyDescent="0.3">
      <c r="N450" s="15"/>
    </row>
    <row r="451" spans="14:14" ht="13.8" x14ac:dyDescent="0.3">
      <c r="N451" s="15"/>
    </row>
    <row r="452" spans="14:14" ht="13.8" x14ac:dyDescent="0.3">
      <c r="N452" s="15"/>
    </row>
    <row r="453" spans="14:14" ht="13.8" x14ac:dyDescent="0.3">
      <c r="N453" s="15"/>
    </row>
    <row r="454" spans="14:14" ht="13.8" x14ac:dyDescent="0.3">
      <c r="N454" s="15"/>
    </row>
    <row r="455" spans="14:14" ht="13.8" x14ac:dyDescent="0.3">
      <c r="N455" s="15"/>
    </row>
    <row r="456" spans="14:14" ht="13.8" x14ac:dyDescent="0.3">
      <c r="N456" s="15"/>
    </row>
    <row r="457" spans="14:14" ht="13.8" x14ac:dyDescent="0.3">
      <c r="N457" s="15"/>
    </row>
    <row r="458" spans="14:14" ht="13.8" x14ac:dyDescent="0.3">
      <c r="N458" s="15"/>
    </row>
    <row r="459" spans="14:14" ht="13.8" x14ac:dyDescent="0.3">
      <c r="N459" s="15"/>
    </row>
    <row r="460" spans="14:14" ht="13.8" x14ac:dyDescent="0.3">
      <c r="N460" s="15"/>
    </row>
    <row r="461" spans="14:14" ht="13.8" x14ac:dyDescent="0.3">
      <c r="N461" s="15"/>
    </row>
    <row r="462" spans="14:14" ht="13.8" x14ac:dyDescent="0.3">
      <c r="N462" s="15"/>
    </row>
    <row r="463" spans="14:14" ht="13.8" x14ac:dyDescent="0.3">
      <c r="N463" s="15"/>
    </row>
    <row r="464" spans="14:14" ht="13.8" x14ac:dyDescent="0.3">
      <c r="N464" s="15"/>
    </row>
    <row r="465" spans="14:14" ht="13.8" x14ac:dyDescent="0.3">
      <c r="N465" s="15"/>
    </row>
    <row r="466" spans="14:14" ht="13.8" x14ac:dyDescent="0.3">
      <c r="N466" s="15"/>
    </row>
    <row r="467" spans="14:14" ht="13.8" x14ac:dyDescent="0.3">
      <c r="N467" s="15"/>
    </row>
    <row r="468" spans="14:14" ht="13.8" x14ac:dyDescent="0.3">
      <c r="N468" s="15"/>
    </row>
    <row r="469" spans="14:14" ht="13.8" x14ac:dyDescent="0.3">
      <c r="N469" s="15"/>
    </row>
    <row r="470" spans="14:14" ht="13.8" x14ac:dyDescent="0.3">
      <c r="N470" s="15"/>
    </row>
    <row r="471" spans="14:14" ht="13.8" x14ac:dyDescent="0.3">
      <c r="N471" s="15"/>
    </row>
    <row r="472" spans="14:14" ht="13.8" x14ac:dyDescent="0.3">
      <c r="N472" s="15"/>
    </row>
    <row r="473" spans="14:14" ht="13.8" x14ac:dyDescent="0.3">
      <c r="N473" s="15"/>
    </row>
    <row r="474" spans="14:14" ht="13.8" x14ac:dyDescent="0.3">
      <c r="N474" s="15"/>
    </row>
    <row r="475" spans="14:14" ht="13.8" x14ac:dyDescent="0.3">
      <c r="N475" s="15"/>
    </row>
    <row r="476" spans="14:14" ht="13.8" x14ac:dyDescent="0.3">
      <c r="N476" s="15"/>
    </row>
    <row r="477" spans="14:14" ht="13.8" x14ac:dyDescent="0.3">
      <c r="N477" s="15"/>
    </row>
    <row r="478" spans="14:14" ht="13.8" x14ac:dyDescent="0.3">
      <c r="N478" s="15"/>
    </row>
    <row r="479" spans="14:14" ht="13.8" x14ac:dyDescent="0.3">
      <c r="N479" s="15"/>
    </row>
    <row r="480" spans="14:14" ht="13.8" x14ac:dyDescent="0.3">
      <c r="N480" s="15"/>
    </row>
    <row r="481" spans="14:14" ht="13.8" x14ac:dyDescent="0.3">
      <c r="N481" s="15"/>
    </row>
    <row r="482" spans="14:14" ht="13.8" x14ac:dyDescent="0.3">
      <c r="N482" s="15"/>
    </row>
    <row r="483" spans="14:14" ht="13.8" x14ac:dyDescent="0.3">
      <c r="N483" s="15"/>
    </row>
    <row r="484" spans="14:14" ht="13.8" x14ac:dyDescent="0.3">
      <c r="N484" s="15"/>
    </row>
    <row r="485" spans="14:14" ht="13.8" x14ac:dyDescent="0.3">
      <c r="N485" s="15"/>
    </row>
    <row r="486" spans="14:14" ht="13.8" x14ac:dyDescent="0.3">
      <c r="N486" s="15"/>
    </row>
    <row r="487" spans="14:14" ht="13.8" x14ac:dyDescent="0.3">
      <c r="N487" s="15"/>
    </row>
    <row r="488" spans="14:14" ht="13.8" x14ac:dyDescent="0.3">
      <c r="N488" s="15"/>
    </row>
    <row r="489" spans="14:14" ht="13.8" x14ac:dyDescent="0.3">
      <c r="N489" s="15"/>
    </row>
    <row r="490" spans="14:14" ht="13.8" x14ac:dyDescent="0.3">
      <c r="N490" s="15"/>
    </row>
    <row r="491" spans="14:14" ht="13.8" x14ac:dyDescent="0.3">
      <c r="N491" s="15"/>
    </row>
    <row r="492" spans="14:14" ht="13.8" x14ac:dyDescent="0.3">
      <c r="N492" s="15"/>
    </row>
    <row r="493" spans="14:14" ht="13.8" x14ac:dyDescent="0.3">
      <c r="N493" s="15"/>
    </row>
    <row r="494" spans="14:14" ht="13.8" x14ac:dyDescent="0.3">
      <c r="N494" s="15"/>
    </row>
    <row r="495" spans="14:14" ht="13.8" x14ac:dyDescent="0.3">
      <c r="N495" s="15"/>
    </row>
    <row r="496" spans="14:14" ht="13.8" x14ac:dyDescent="0.3">
      <c r="N496" s="15"/>
    </row>
    <row r="497" spans="14:14" ht="13.8" x14ac:dyDescent="0.3">
      <c r="N497" s="15"/>
    </row>
    <row r="498" spans="14:14" ht="13.8" x14ac:dyDescent="0.3">
      <c r="N498" s="15"/>
    </row>
    <row r="499" spans="14:14" ht="13.8" x14ac:dyDescent="0.3">
      <c r="N499" s="15"/>
    </row>
    <row r="500" spans="14:14" ht="13.8" x14ac:dyDescent="0.3">
      <c r="N500" s="15"/>
    </row>
    <row r="501" spans="14:14" ht="13.8" x14ac:dyDescent="0.3">
      <c r="N501" s="15"/>
    </row>
    <row r="502" spans="14:14" ht="13.8" x14ac:dyDescent="0.3">
      <c r="N502" s="15"/>
    </row>
    <row r="503" spans="14:14" ht="13.8" x14ac:dyDescent="0.3">
      <c r="N503" s="15"/>
    </row>
    <row r="504" spans="14:14" ht="13.8" x14ac:dyDescent="0.3">
      <c r="N504" s="15"/>
    </row>
    <row r="505" spans="14:14" ht="13.8" x14ac:dyDescent="0.3">
      <c r="N505" s="15"/>
    </row>
    <row r="506" spans="14:14" ht="13.8" x14ac:dyDescent="0.3">
      <c r="N506" s="15"/>
    </row>
    <row r="507" spans="14:14" ht="13.8" x14ac:dyDescent="0.3">
      <c r="N507" s="15"/>
    </row>
    <row r="508" spans="14:14" ht="13.8" x14ac:dyDescent="0.3">
      <c r="N508" s="15"/>
    </row>
    <row r="509" spans="14:14" ht="13.8" x14ac:dyDescent="0.3">
      <c r="N509" s="15"/>
    </row>
    <row r="510" spans="14:14" ht="13.8" x14ac:dyDescent="0.3">
      <c r="N510" s="15"/>
    </row>
    <row r="511" spans="14:14" ht="13.8" x14ac:dyDescent="0.3">
      <c r="N511" s="15"/>
    </row>
    <row r="512" spans="14:14" ht="13.8" x14ac:dyDescent="0.3">
      <c r="N512" s="15"/>
    </row>
    <row r="513" spans="14:14" ht="13.8" x14ac:dyDescent="0.3">
      <c r="N513" s="15"/>
    </row>
    <row r="514" spans="14:14" ht="13.8" x14ac:dyDescent="0.3">
      <c r="N514" s="15"/>
    </row>
    <row r="515" spans="14:14" ht="13.8" x14ac:dyDescent="0.3">
      <c r="N515" s="15"/>
    </row>
    <row r="516" spans="14:14" ht="13.8" x14ac:dyDescent="0.3">
      <c r="N516" s="15"/>
    </row>
    <row r="517" spans="14:14" ht="13.8" x14ac:dyDescent="0.3">
      <c r="N517" s="15"/>
    </row>
    <row r="518" spans="14:14" ht="13.8" x14ac:dyDescent="0.3">
      <c r="N518" s="15"/>
    </row>
    <row r="519" spans="14:14" ht="13.8" x14ac:dyDescent="0.3">
      <c r="N519" s="15"/>
    </row>
    <row r="520" spans="14:14" ht="13.8" x14ac:dyDescent="0.3">
      <c r="N520" s="15"/>
    </row>
    <row r="521" spans="14:14" ht="13.8" x14ac:dyDescent="0.3">
      <c r="N521" s="15"/>
    </row>
    <row r="522" spans="14:14" ht="13.8" x14ac:dyDescent="0.3">
      <c r="N522" s="15"/>
    </row>
    <row r="523" spans="14:14" ht="13.8" x14ac:dyDescent="0.3">
      <c r="N523" s="15"/>
    </row>
    <row r="524" spans="14:14" ht="13.8" x14ac:dyDescent="0.3">
      <c r="N524" s="15"/>
    </row>
    <row r="525" spans="14:14" ht="13.8" x14ac:dyDescent="0.3">
      <c r="N525" s="15"/>
    </row>
    <row r="526" spans="14:14" ht="13.8" x14ac:dyDescent="0.3">
      <c r="N526" s="15"/>
    </row>
    <row r="527" spans="14:14" ht="13.8" x14ac:dyDescent="0.3">
      <c r="N527" s="15"/>
    </row>
    <row r="528" spans="14:14" ht="13.8" x14ac:dyDescent="0.3">
      <c r="N528" s="15"/>
    </row>
    <row r="529" spans="14:14" ht="13.8" x14ac:dyDescent="0.3">
      <c r="N529" s="15"/>
    </row>
    <row r="530" spans="14:14" ht="13.8" x14ac:dyDescent="0.3">
      <c r="N530" s="15"/>
    </row>
    <row r="531" spans="14:14" ht="13.8" x14ac:dyDescent="0.3">
      <c r="N531" s="15"/>
    </row>
    <row r="532" spans="14:14" ht="13.8" x14ac:dyDescent="0.3">
      <c r="N532" s="15"/>
    </row>
    <row r="533" spans="14:14" ht="13.8" x14ac:dyDescent="0.3">
      <c r="N533" s="15"/>
    </row>
    <row r="534" spans="14:14" ht="13.8" x14ac:dyDescent="0.3">
      <c r="N534" s="15"/>
    </row>
    <row r="535" spans="14:14" ht="13.8" x14ac:dyDescent="0.3">
      <c r="N535" s="15"/>
    </row>
    <row r="536" spans="14:14" ht="13.8" x14ac:dyDescent="0.3">
      <c r="N536" s="15"/>
    </row>
    <row r="537" spans="14:14" ht="13.8" x14ac:dyDescent="0.3">
      <c r="N537" s="15"/>
    </row>
    <row r="538" spans="14:14" ht="13.8" x14ac:dyDescent="0.3">
      <c r="N538" s="15"/>
    </row>
    <row r="539" spans="14:14" ht="13.8" x14ac:dyDescent="0.3">
      <c r="N539" s="15"/>
    </row>
    <row r="540" spans="14:14" ht="13.8" x14ac:dyDescent="0.3">
      <c r="N540" s="15"/>
    </row>
    <row r="541" spans="14:14" ht="13.8" x14ac:dyDescent="0.3">
      <c r="N541" s="15"/>
    </row>
    <row r="542" spans="14:14" ht="13.8" x14ac:dyDescent="0.3">
      <c r="N542" s="15"/>
    </row>
    <row r="543" spans="14:14" ht="13.8" x14ac:dyDescent="0.3">
      <c r="N543" s="15"/>
    </row>
    <row r="544" spans="14:14" ht="13.8" x14ac:dyDescent="0.3">
      <c r="N544" s="15"/>
    </row>
    <row r="545" spans="14:14" ht="13.8" x14ac:dyDescent="0.3">
      <c r="N545" s="15"/>
    </row>
    <row r="546" spans="14:14" ht="13.8" x14ac:dyDescent="0.3">
      <c r="N546" s="15"/>
    </row>
    <row r="547" spans="14:14" ht="13.8" x14ac:dyDescent="0.3">
      <c r="N547" s="15"/>
    </row>
    <row r="548" spans="14:14" ht="13.8" x14ac:dyDescent="0.3">
      <c r="N548" s="15"/>
    </row>
    <row r="549" spans="14:14" ht="13.8" x14ac:dyDescent="0.3">
      <c r="N549" s="15"/>
    </row>
    <row r="550" spans="14:14" ht="13.8" x14ac:dyDescent="0.3">
      <c r="N550" s="15"/>
    </row>
    <row r="551" spans="14:14" ht="13.8" x14ac:dyDescent="0.3">
      <c r="N551" s="15"/>
    </row>
    <row r="552" spans="14:14" ht="13.8" x14ac:dyDescent="0.3">
      <c r="N552" s="15"/>
    </row>
    <row r="553" spans="14:14" ht="13.8" x14ac:dyDescent="0.3">
      <c r="N553" s="15"/>
    </row>
    <row r="554" spans="14:14" ht="13.8" x14ac:dyDescent="0.3">
      <c r="N554" s="15"/>
    </row>
    <row r="555" spans="14:14" ht="13.8" x14ac:dyDescent="0.3">
      <c r="N555" s="15"/>
    </row>
    <row r="556" spans="14:14" ht="13.8" x14ac:dyDescent="0.3">
      <c r="N556" s="15"/>
    </row>
    <row r="557" spans="14:14" ht="13.8" x14ac:dyDescent="0.3">
      <c r="N557" s="15"/>
    </row>
    <row r="558" spans="14:14" ht="13.8" x14ac:dyDescent="0.3">
      <c r="N558" s="15"/>
    </row>
    <row r="559" spans="14:14" ht="13.8" x14ac:dyDescent="0.3">
      <c r="N559" s="15"/>
    </row>
    <row r="560" spans="14:14" ht="13.8" x14ac:dyDescent="0.3">
      <c r="N560" s="15"/>
    </row>
    <row r="561" spans="14:14" ht="13.8" x14ac:dyDescent="0.3">
      <c r="N561" s="15"/>
    </row>
    <row r="562" spans="14:14" ht="13.8" x14ac:dyDescent="0.3">
      <c r="N562" s="15"/>
    </row>
    <row r="563" spans="14:14" ht="13.8" x14ac:dyDescent="0.3">
      <c r="N563" s="15"/>
    </row>
    <row r="564" spans="14:14" ht="13.8" x14ac:dyDescent="0.3">
      <c r="N564" s="15"/>
    </row>
    <row r="565" spans="14:14" ht="13.8" x14ac:dyDescent="0.3">
      <c r="N565" s="15"/>
    </row>
    <row r="566" spans="14:14" ht="13.8" x14ac:dyDescent="0.3">
      <c r="N566" s="15"/>
    </row>
    <row r="567" spans="14:14" ht="13.8" x14ac:dyDescent="0.3">
      <c r="N567" s="15"/>
    </row>
    <row r="568" spans="14:14" ht="13.8" x14ac:dyDescent="0.3">
      <c r="N568" s="15"/>
    </row>
    <row r="569" spans="14:14" ht="13.8" x14ac:dyDescent="0.3">
      <c r="N569" s="15"/>
    </row>
    <row r="570" spans="14:14" ht="13.8" x14ac:dyDescent="0.3">
      <c r="N570" s="15"/>
    </row>
    <row r="571" spans="14:14" ht="13.8" x14ac:dyDescent="0.3">
      <c r="N571" s="15"/>
    </row>
    <row r="572" spans="14:14" ht="13.8" x14ac:dyDescent="0.3">
      <c r="N572" s="15"/>
    </row>
    <row r="573" spans="14:14" ht="13.8" x14ac:dyDescent="0.3">
      <c r="N573" s="15"/>
    </row>
    <row r="574" spans="14:14" ht="13.8" x14ac:dyDescent="0.3">
      <c r="N574" s="15"/>
    </row>
    <row r="575" spans="14:14" ht="13.8" x14ac:dyDescent="0.3">
      <c r="N575" s="15"/>
    </row>
    <row r="576" spans="14:14" ht="13.8" x14ac:dyDescent="0.3">
      <c r="N576" s="15"/>
    </row>
    <row r="577" spans="14:14" ht="13.8" x14ac:dyDescent="0.3">
      <c r="N577" s="15"/>
    </row>
    <row r="578" spans="14:14" ht="13.8" x14ac:dyDescent="0.3">
      <c r="N578" s="15"/>
    </row>
    <row r="579" spans="14:14" ht="13.8" x14ac:dyDescent="0.3">
      <c r="N579" s="15"/>
    </row>
    <row r="580" spans="14:14" ht="13.8" x14ac:dyDescent="0.3">
      <c r="N580" s="15"/>
    </row>
    <row r="581" spans="14:14" ht="13.8" x14ac:dyDescent="0.3">
      <c r="N581" s="15"/>
    </row>
    <row r="582" spans="14:14" ht="13.8" x14ac:dyDescent="0.3">
      <c r="N582" s="15"/>
    </row>
    <row r="583" spans="14:14" ht="13.8" x14ac:dyDescent="0.3">
      <c r="N583" s="15"/>
    </row>
    <row r="584" spans="14:14" ht="13.8" x14ac:dyDescent="0.3">
      <c r="N584" s="15"/>
    </row>
    <row r="585" spans="14:14" ht="13.8" x14ac:dyDescent="0.3">
      <c r="N585" s="15"/>
    </row>
    <row r="586" spans="14:14" ht="13.8" x14ac:dyDescent="0.3">
      <c r="N586" s="15"/>
    </row>
    <row r="587" spans="14:14" ht="13.8" x14ac:dyDescent="0.3">
      <c r="N587" s="15"/>
    </row>
    <row r="588" spans="14:14" ht="13.8" x14ac:dyDescent="0.3">
      <c r="N588" s="15"/>
    </row>
    <row r="589" spans="14:14" ht="13.8" x14ac:dyDescent="0.3">
      <c r="N589" s="15"/>
    </row>
    <row r="590" spans="14:14" ht="13.8" x14ac:dyDescent="0.3">
      <c r="N590" s="15"/>
    </row>
    <row r="591" spans="14:14" ht="13.8" x14ac:dyDescent="0.3">
      <c r="N591" s="15"/>
    </row>
    <row r="592" spans="14:14" ht="13.8" x14ac:dyDescent="0.3">
      <c r="N592" s="15"/>
    </row>
    <row r="593" spans="14:14" ht="13.8" x14ac:dyDescent="0.3">
      <c r="N593" s="15"/>
    </row>
    <row r="594" spans="14:14" ht="13.8" x14ac:dyDescent="0.3">
      <c r="N594" s="15"/>
    </row>
    <row r="595" spans="14:14" ht="13.8" x14ac:dyDescent="0.3">
      <c r="N595" s="15"/>
    </row>
    <row r="596" spans="14:14" ht="13.8" x14ac:dyDescent="0.3">
      <c r="N596" s="15"/>
    </row>
    <row r="597" spans="14:14" ht="13.8" x14ac:dyDescent="0.3">
      <c r="N597" s="15"/>
    </row>
    <row r="598" spans="14:14" ht="13.8" x14ac:dyDescent="0.3">
      <c r="N598" s="15"/>
    </row>
    <row r="599" spans="14:14" ht="13.8" x14ac:dyDescent="0.3">
      <c r="N599" s="15"/>
    </row>
    <row r="600" spans="14:14" ht="13.8" x14ac:dyDescent="0.3">
      <c r="N600" s="15"/>
    </row>
    <row r="601" spans="14:14" ht="13.8" x14ac:dyDescent="0.3">
      <c r="N601" s="15"/>
    </row>
    <row r="602" spans="14:14" ht="13.8" x14ac:dyDescent="0.3">
      <c r="N602" s="15"/>
    </row>
    <row r="603" spans="14:14" ht="13.8" x14ac:dyDescent="0.3">
      <c r="N603" s="15"/>
    </row>
    <row r="604" spans="14:14" ht="13.8" x14ac:dyDescent="0.3">
      <c r="N604" s="15"/>
    </row>
    <row r="605" spans="14:14" ht="13.8" x14ac:dyDescent="0.3">
      <c r="N605" s="15"/>
    </row>
    <row r="606" spans="14:14" ht="13.8" x14ac:dyDescent="0.3">
      <c r="N606" s="15"/>
    </row>
    <row r="607" spans="14:14" ht="13.8" x14ac:dyDescent="0.3">
      <c r="N607" s="15"/>
    </row>
    <row r="608" spans="14:14" ht="13.8" x14ac:dyDescent="0.3">
      <c r="N608" s="15"/>
    </row>
    <row r="609" spans="14:14" ht="13.8" x14ac:dyDescent="0.3">
      <c r="N609" s="15"/>
    </row>
    <row r="610" spans="14:14" ht="13.8" x14ac:dyDescent="0.3">
      <c r="N610" s="15"/>
    </row>
    <row r="611" spans="14:14" ht="13.8" x14ac:dyDescent="0.3">
      <c r="N611" s="15"/>
    </row>
    <row r="612" spans="14:14" ht="13.8" x14ac:dyDescent="0.3">
      <c r="N612" s="15"/>
    </row>
    <row r="613" spans="14:14" ht="13.8" x14ac:dyDescent="0.3">
      <c r="N613" s="15"/>
    </row>
    <row r="614" spans="14:14" ht="13.8" x14ac:dyDescent="0.3">
      <c r="N614" s="15"/>
    </row>
    <row r="615" spans="14:14" ht="13.8" x14ac:dyDescent="0.3">
      <c r="N615" s="15"/>
    </row>
    <row r="616" spans="14:14" ht="13.8" x14ac:dyDescent="0.3">
      <c r="N616" s="15"/>
    </row>
    <row r="617" spans="14:14" ht="13.8" x14ac:dyDescent="0.3">
      <c r="N617" s="15"/>
    </row>
    <row r="618" spans="14:14" ht="13.8" x14ac:dyDescent="0.3">
      <c r="N618" s="15"/>
    </row>
    <row r="619" spans="14:14" ht="13.8" x14ac:dyDescent="0.3">
      <c r="N619" s="15"/>
    </row>
    <row r="620" spans="14:14" ht="13.8" x14ac:dyDescent="0.3">
      <c r="N620" s="15"/>
    </row>
    <row r="621" spans="14:14" ht="13.8" x14ac:dyDescent="0.3">
      <c r="N621" s="15"/>
    </row>
    <row r="622" spans="14:14" ht="13.8" x14ac:dyDescent="0.3">
      <c r="N622" s="15"/>
    </row>
    <row r="623" spans="14:14" ht="13.8" x14ac:dyDescent="0.3">
      <c r="N623" s="15"/>
    </row>
    <row r="624" spans="14:14" ht="13.8" x14ac:dyDescent="0.3">
      <c r="N624" s="15"/>
    </row>
    <row r="625" spans="14:14" ht="13.8" x14ac:dyDescent="0.3">
      <c r="N625" s="15"/>
    </row>
    <row r="626" spans="14:14" ht="13.8" x14ac:dyDescent="0.3">
      <c r="N626" s="15"/>
    </row>
    <row r="627" spans="14:14" ht="13.8" x14ac:dyDescent="0.3">
      <c r="N627" s="15"/>
    </row>
    <row r="628" spans="14:14" ht="13.8" x14ac:dyDescent="0.3">
      <c r="N628" s="15"/>
    </row>
    <row r="629" spans="14:14" ht="13.8" x14ac:dyDescent="0.3">
      <c r="N629" s="15"/>
    </row>
    <row r="630" spans="14:14" ht="13.8" x14ac:dyDescent="0.3">
      <c r="N630" s="15"/>
    </row>
    <row r="631" spans="14:14" ht="13.8" x14ac:dyDescent="0.3">
      <c r="N631" s="15"/>
    </row>
    <row r="632" spans="14:14" ht="13.8" x14ac:dyDescent="0.3">
      <c r="N632" s="15"/>
    </row>
    <row r="633" spans="14:14" ht="13.8" x14ac:dyDescent="0.3">
      <c r="N633" s="15"/>
    </row>
    <row r="634" spans="14:14" ht="13.8" x14ac:dyDescent="0.3">
      <c r="N634" s="15"/>
    </row>
    <row r="635" spans="14:14" ht="13.8" x14ac:dyDescent="0.3">
      <c r="N635" s="15"/>
    </row>
    <row r="636" spans="14:14" ht="13.8" x14ac:dyDescent="0.3">
      <c r="N636" s="15"/>
    </row>
    <row r="637" spans="14:14" ht="13.8" x14ac:dyDescent="0.3">
      <c r="N637" s="15"/>
    </row>
    <row r="638" spans="14:14" ht="13.8" x14ac:dyDescent="0.3">
      <c r="N638" s="15"/>
    </row>
    <row r="639" spans="14:14" ht="13.8" x14ac:dyDescent="0.3">
      <c r="N639" s="15"/>
    </row>
    <row r="640" spans="14:14" ht="13.8" x14ac:dyDescent="0.3">
      <c r="N640" s="15"/>
    </row>
    <row r="641" spans="14:14" ht="13.8" x14ac:dyDescent="0.3">
      <c r="N641" s="15"/>
    </row>
    <row r="642" spans="14:14" ht="13.8" x14ac:dyDescent="0.3">
      <c r="N642" s="15"/>
    </row>
    <row r="643" spans="14:14" ht="13.8" x14ac:dyDescent="0.3">
      <c r="N643" s="15"/>
    </row>
    <row r="644" spans="14:14" ht="13.8" x14ac:dyDescent="0.3">
      <c r="N644" s="15"/>
    </row>
    <row r="645" spans="14:14" ht="13.8" x14ac:dyDescent="0.3">
      <c r="N645" s="15"/>
    </row>
    <row r="646" spans="14:14" ht="13.8" x14ac:dyDescent="0.3">
      <c r="N646" s="15"/>
    </row>
    <row r="647" spans="14:14" ht="13.8" x14ac:dyDescent="0.3">
      <c r="N647" s="15"/>
    </row>
    <row r="648" spans="14:14" ht="13.8" x14ac:dyDescent="0.3">
      <c r="N648" s="15"/>
    </row>
    <row r="649" spans="14:14" ht="13.8" x14ac:dyDescent="0.3">
      <c r="N649" s="15"/>
    </row>
    <row r="650" spans="14:14" ht="13.8" x14ac:dyDescent="0.3">
      <c r="N650" s="15"/>
    </row>
    <row r="651" spans="14:14" ht="13.8" x14ac:dyDescent="0.3">
      <c r="N651" s="15"/>
    </row>
    <row r="652" spans="14:14" ht="13.8" x14ac:dyDescent="0.3">
      <c r="N652" s="15"/>
    </row>
    <row r="653" spans="14:14" ht="13.8" x14ac:dyDescent="0.3">
      <c r="N653" s="15"/>
    </row>
    <row r="654" spans="14:14" ht="13.8" x14ac:dyDescent="0.3">
      <c r="N654" s="15"/>
    </row>
    <row r="655" spans="14:14" ht="13.8" x14ac:dyDescent="0.3">
      <c r="N655" s="15"/>
    </row>
    <row r="656" spans="14:14" ht="13.8" x14ac:dyDescent="0.3">
      <c r="N656" s="15"/>
    </row>
    <row r="657" spans="14:14" ht="13.8" x14ac:dyDescent="0.3">
      <c r="N657" s="15"/>
    </row>
    <row r="658" spans="14:14" ht="13.8" x14ac:dyDescent="0.3">
      <c r="N658" s="15"/>
    </row>
    <row r="659" spans="14:14" ht="13.8" x14ac:dyDescent="0.3">
      <c r="N659" s="15"/>
    </row>
    <row r="660" spans="14:14" ht="13.8" x14ac:dyDescent="0.3">
      <c r="N660" s="15"/>
    </row>
    <row r="661" spans="14:14" ht="13.8" x14ac:dyDescent="0.3">
      <c r="N661" s="15"/>
    </row>
    <row r="662" spans="14:14" ht="13.8" x14ac:dyDescent="0.3">
      <c r="N662" s="15"/>
    </row>
    <row r="663" spans="14:14" ht="13.8" x14ac:dyDescent="0.3">
      <c r="N663" s="15"/>
    </row>
    <row r="664" spans="14:14" ht="13.8" x14ac:dyDescent="0.3">
      <c r="N664" s="15"/>
    </row>
    <row r="665" spans="14:14" ht="13.8" x14ac:dyDescent="0.3">
      <c r="N665" s="15"/>
    </row>
    <row r="666" spans="14:14" ht="13.8" x14ac:dyDescent="0.3">
      <c r="N666" s="15"/>
    </row>
    <row r="667" spans="14:14" ht="13.8" x14ac:dyDescent="0.3">
      <c r="N667" s="15"/>
    </row>
    <row r="668" spans="14:14" ht="13.8" x14ac:dyDescent="0.3">
      <c r="N668" s="15"/>
    </row>
    <row r="669" spans="14:14" ht="13.8" x14ac:dyDescent="0.3">
      <c r="N669" s="15"/>
    </row>
    <row r="670" spans="14:14" ht="13.8" x14ac:dyDescent="0.3">
      <c r="N670" s="15"/>
    </row>
    <row r="671" spans="14:14" ht="13.8" x14ac:dyDescent="0.3">
      <c r="N671" s="15"/>
    </row>
    <row r="672" spans="14:14" ht="13.8" x14ac:dyDescent="0.3">
      <c r="N672" s="15"/>
    </row>
    <row r="673" spans="14:14" ht="13.8" x14ac:dyDescent="0.3">
      <c r="N673" s="15"/>
    </row>
    <row r="674" spans="14:14" ht="13.8" x14ac:dyDescent="0.3">
      <c r="N674" s="15"/>
    </row>
    <row r="675" spans="14:14" ht="13.8" x14ac:dyDescent="0.3">
      <c r="N675" s="15"/>
    </row>
    <row r="676" spans="14:14" ht="13.8" x14ac:dyDescent="0.3">
      <c r="N676" s="15"/>
    </row>
    <row r="677" spans="14:14" ht="13.8" x14ac:dyDescent="0.3">
      <c r="N677" s="15"/>
    </row>
    <row r="678" spans="14:14" ht="13.8" x14ac:dyDescent="0.3">
      <c r="N678" s="15"/>
    </row>
    <row r="679" spans="14:14" ht="13.8" x14ac:dyDescent="0.3">
      <c r="N679" s="15"/>
    </row>
    <row r="680" spans="14:14" ht="13.8" x14ac:dyDescent="0.3">
      <c r="N680" s="15"/>
    </row>
    <row r="681" spans="14:14" ht="13.8" x14ac:dyDescent="0.3">
      <c r="N681" s="15"/>
    </row>
    <row r="682" spans="14:14" ht="13.8" x14ac:dyDescent="0.3">
      <c r="N682" s="15"/>
    </row>
    <row r="683" spans="14:14" ht="13.8" x14ac:dyDescent="0.3">
      <c r="N683" s="15"/>
    </row>
    <row r="684" spans="14:14" ht="13.8" x14ac:dyDescent="0.3">
      <c r="N684" s="15"/>
    </row>
    <row r="685" spans="14:14" ht="13.8" x14ac:dyDescent="0.3">
      <c r="N685" s="15"/>
    </row>
    <row r="686" spans="14:14" ht="13.8" x14ac:dyDescent="0.3">
      <c r="N686" s="15"/>
    </row>
    <row r="687" spans="14:14" ht="13.8" x14ac:dyDescent="0.3">
      <c r="N687" s="15"/>
    </row>
    <row r="688" spans="14:14" ht="13.8" x14ac:dyDescent="0.3">
      <c r="N688" s="15"/>
    </row>
    <row r="689" spans="14:14" ht="13.8" x14ac:dyDescent="0.3">
      <c r="N689" s="15"/>
    </row>
    <row r="690" spans="14:14" ht="13.8" x14ac:dyDescent="0.3">
      <c r="N690" s="15"/>
    </row>
    <row r="691" spans="14:14" ht="13.8" x14ac:dyDescent="0.3">
      <c r="N691" s="15"/>
    </row>
    <row r="692" spans="14:14" ht="13.8" x14ac:dyDescent="0.3">
      <c r="N692" s="15"/>
    </row>
    <row r="693" spans="14:14" ht="13.8" x14ac:dyDescent="0.3">
      <c r="N693" s="15"/>
    </row>
    <row r="694" spans="14:14" ht="13.8" x14ac:dyDescent="0.3">
      <c r="N694" s="15"/>
    </row>
    <row r="695" spans="14:14" ht="13.8" x14ac:dyDescent="0.3">
      <c r="N695" s="15"/>
    </row>
    <row r="696" spans="14:14" ht="13.8" x14ac:dyDescent="0.3">
      <c r="N696" s="15"/>
    </row>
    <row r="697" spans="14:14" ht="13.8" x14ac:dyDescent="0.3">
      <c r="N697" s="15"/>
    </row>
    <row r="698" spans="14:14" ht="13.8" x14ac:dyDescent="0.3">
      <c r="N698" s="15"/>
    </row>
    <row r="699" spans="14:14" ht="13.8" x14ac:dyDescent="0.3">
      <c r="N699" s="15"/>
    </row>
    <row r="700" spans="14:14" ht="13.8" x14ac:dyDescent="0.3">
      <c r="N700" s="15"/>
    </row>
    <row r="701" spans="14:14" ht="13.8" x14ac:dyDescent="0.3">
      <c r="N701" s="15"/>
    </row>
    <row r="702" spans="14:14" ht="13.8" x14ac:dyDescent="0.3">
      <c r="N702" s="15"/>
    </row>
    <row r="703" spans="14:14" ht="13.8" x14ac:dyDescent="0.3">
      <c r="N703" s="15"/>
    </row>
    <row r="704" spans="14:14" ht="13.8" x14ac:dyDescent="0.3">
      <c r="N704" s="15"/>
    </row>
    <row r="705" spans="14:14" ht="13.8" x14ac:dyDescent="0.3">
      <c r="N705" s="15"/>
    </row>
    <row r="706" spans="14:14" ht="13.8" x14ac:dyDescent="0.3">
      <c r="N706" s="15"/>
    </row>
    <row r="707" spans="14:14" ht="13.8" x14ac:dyDescent="0.3">
      <c r="N707" s="15"/>
    </row>
    <row r="708" spans="14:14" ht="13.8" x14ac:dyDescent="0.3">
      <c r="N708" s="15"/>
    </row>
    <row r="709" spans="14:14" ht="13.8" x14ac:dyDescent="0.3">
      <c r="N709" s="15"/>
    </row>
    <row r="710" spans="14:14" ht="13.8" x14ac:dyDescent="0.3">
      <c r="N710" s="15"/>
    </row>
    <row r="711" spans="14:14" ht="13.8" x14ac:dyDescent="0.3">
      <c r="N711" s="15"/>
    </row>
    <row r="712" spans="14:14" ht="13.8" x14ac:dyDescent="0.3">
      <c r="N712" s="15"/>
    </row>
    <row r="713" spans="14:14" ht="13.8" x14ac:dyDescent="0.3">
      <c r="N713" s="15"/>
    </row>
    <row r="714" spans="14:14" ht="13.8" x14ac:dyDescent="0.3">
      <c r="N714" s="15"/>
    </row>
    <row r="715" spans="14:14" ht="13.8" x14ac:dyDescent="0.3">
      <c r="N715" s="15"/>
    </row>
    <row r="716" spans="14:14" ht="13.8" x14ac:dyDescent="0.3">
      <c r="N716" s="15"/>
    </row>
    <row r="717" spans="14:14" ht="13.8" x14ac:dyDescent="0.3">
      <c r="N717" s="15"/>
    </row>
    <row r="718" spans="14:14" ht="13.8" x14ac:dyDescent="0.3">
      <c r="N718" s="15"/>
    </row>
    <row r="719" spans="14:14" ht="13.8" x14ac:dyDescent="0.3">
      <c r="N719" s="15"/>
    </row>
    <row r="720" spans="14:14" ht="13.8" x14ac:dyDescent="0.3">
      <c r="N720" s="15"/>
    </row>
    <row r="721" spans="14:14" ht="13.8" x14ac:dyDescent="0.3">
      <c r="N721" s="15"/>
    </row>
    <row r="722" spans="14:14" ht="13.8" x14ac:dyDescent="0.3">
      <c r="N722" s="15"/>
    </row>
    <row r="723" spans="14:14" ht="13.8" x14ac:dyDescent="0.3">
      <c r="N723" s="15"/>
    </row>
    <row r="724" spans="14:14" ht="13.8" x14ac:dyDescent="0.3">
      <c r="N724" s="15"/>
    </row>
    <row r="725" spans="14:14" ht="13.8" x14ac:dyDescent="0.3">
      <c r="N725" s="15"/>
    </row>
    <row r="726" spans="14:14" ht="13.8" x14ac:dyDescent="0.3">
      <c r="N726" s="15"/>
    </row>
    <row r="727" spans="14:14" ht="13.8" x14ac:dyDescent="0.3">
      <c r="N727" s="15"/>
    </row>
    <row r="728" spans="14:14" ht="13.8" x14ac:dyDescent="0.3">
      <c r="N728" s="15"/>
    </row>
    <row r="729" spans="14:14" ht="13.8" x14ac:dyDescent="0.3">
      <c r="N729" s="15"/>
    </row>
    <row r="730" spans="14:14" ht="13.8" x14ac:dyDescent="0.3">
      <c r="N730" s="15"/>
    </row>
    <row r="731" spans="14:14" ht="13.8" x14ac:dyDescent="0.3">
      <c r="N731" s="15"/>
    </row>
    <row r="732" spans="14:14" ht="13.8" x14ac:dyDescent="0.3">
      <c r="N732" s="15"/>
    </row>
    <row r="733" spans="14:14" ht="13.8" x14ac:dyDescent="0.3">
      <c r="N733" s="15"/>
    </row>
    <row r="734" spans="14:14" ht="13.8" x14ac:dyDescent="0.3">
      <c r="N734" s="15"/>
    </row>
    <row r="735" spans="14:14" ht="13.8" x14ac:dyDescent="0.3">
      <c r="N735" s="15"/>
    </row>
    <row r="736" spans="14:14" ht="13.8" x14ac:dyDescent="0.3">
      <c r="N736" s="15"/>
    </row>
    <row r="737" spans="14:14" ht="13.8" x14ac:dyDescent="0.3">
      <c r="N737" s="15"/>
    </row>
    <row r="738" spans="14:14" ht="13.8" x14ac:dyDescent="0.3">
      <c r="N738" s="15"/>
    </row>
    <row r="739" spans="14:14" ht="13.8" x14ac:dyDescent="0.3">
      <c r="N739" s="15"/>
    </row>
    <row r="740" spans="14:14" ht="13.8" x14ac:dyDescent="0.3">
      <c r="N740" s="15"/>
    </row>
    <row r="741" spans="14:14" ht="13.8" x14ac:dyDescent="0.3">
      <c r="N741" s="15"/>
    </row>
    <row r="742" spans="14:14" ht="13.8" x14ac:dyDescent="0.3">
      <c r="N742" s="15"/>
    </row>
    <row r="743" spans="14:14" ht="13.8" x14ac:dyDescent="0.3">
      <c r="N743" s="15"/>
    </row>
    <row r="744" spans="14:14" ht="13.8" x14ac:dyDescent="0.3">
      <c r="N744" s="15"/>
    </row>
    <row r="745" spans="14:14" ht="13.8" x14ac:dyDescent="0.3">
      <c r="N745" s="15"/>
    </row>
    <row r="746" spans="14:14" ht="13.8" x14ac:dyDescent="0.3">
      <c r="N746" s="15"/>
    </row>
    <row r="747" spans="14:14" ht="13.8" x14ac:dyDescent="0.3">
      <c r="N747" s="15"/>
    </row>
    <row r="748" spans="14:14" ht="13.8" x14ac:dyDescent="0.3">
      <c r="N748" s="15"/>
    </row>
    <row r="749" spans="14:14" ht="13.8" x14ac:dyDescent="0.3">
      <c r="N749" s="15"/>
    </row>
    <row r="750" spans="14:14" ht="13.8" x14ac:dyDescent="0.3">
      <c r="N750" s="15"/>
    </row>
    <row r="751" spans="14:14" ht="13.8" x14ac:dyDescent="0.3">
      <c r="N751" s="15"/>
    </row>
    <row r="752" spans="14:14" ht="13.8" x14ac:dyDescent="0.3">
      <c r="N752" s="15"/>
    </row>
    <row r="753" spans="14:14" ht="13.8" x14ac:dyDescent="0.3">
      <c r="N753" s="15"/>
    </row>
    <row r="754" spans="14:14" ht="13.8" x14ac:dyDescent="0.3">
      <c r="N754" s="15"/>
    </row>
    <row r="755" spans="14:14" ht="13.8" x14ac:dyDescent="0.3">
      <c r="N755" s="15"/>
    </row>
    <row r="756" spans="14:14" ht="13.8" x14ac:dyDescent="0.3">
      <c r="N756" s="15"/>
    </row>
    <row r="757" spans="14:14" ht="13.8" x14ac:dyDescent="0.3">
      <c r="N757" s="15"/>
    </row>
    <row r="758" spans="14:14" ht="13.8" x14ac:dyDescent="0.3">
      <c r="N758" s="15"/>
    </row>
    <row r="759" spans="14:14" ht="13.8" x14ac:dyDescent="0.3">
      <c r="N759" s="15"/>
    </row>
    <row r="760" spans="14:14" ht="13.8" x14ac:dyDescent="0.3">
      <c r="N760" s="15"/>
    </row>
    <row r="761" spans="14:14" ht="13.8" x14ac:dyDescent="0.3">
      <c r="N761" s="15"/>
    </row>
    <row r="762" spans="14:14" ht="13.8" x14ac:dyDescent="0.3">
      <c r="N762" s="15"/>
    </row>
    <row r="763" spans="14:14" ht="13.8" x14ac:dyDescent="0.3">
      <c r="N763" s="15"/>
    </row>
    <row r="764" spans="14:14" ht="13.8" x14ac:dyDescent="0.3">
      <c r="N764" s="15"/>
    </row>
    <row r="765" spans="14:14" ht="13.8" x14ac:dyDescent="0.3">
      <c r="N765" s="15"/>
    </row>
    <row r="766" spans="14:14" ht="13.8" x14ac:dyDescent="0.3">
      <c r="N766" s="15"/>
    </row>
    <row r="767" spans="14:14" ht="13.8" x14ac:dyDescent="0.3">
      <c r="N767" s="15"/>
    </row>
    <row r="768" spans="14:14" ht="13.8" x14ac:dyDescent="0.3">
      <c r="N768" s="15"/>
    </row>
    <row r="769" spans="14:14" ht="13.8" x14ac:dyDescent="0.3">
      <c r="N769" s="15"/>
    </row>
    <row r="770" spans="14:14" ht="13.8" x14ac:dyDescent="0.3">
      <c r="N770" s="15"/>
    </row>
    <row r="771" spans="14:14" ht="13.8" x14ac:dyDescent="0.3">
      <c r="N771" s="15"/>
    </row>
    <row r="772" spans="14:14" ht="13.8" x14ac:dyDescent="0.3">
      <c r="N772" s="15"/>
    </row>
    <row r="773" spans="14:14" ht="13.8" x14ac:dyDescent="0.3">
      <c r="N773" s="15"/>
    </row>
    <row r="774" spans="14:14" ht="13.8" x14ac:dyDescent="0.3">
      <c r="N774" s="15"/>
    </row>
    <row r="775" spans="14:14" ht="13.8" x14ac:dyDescent="0.3">
      <c r="N775" s="15"/>
    </row>
    <row r="776" spans="14:14" ht="13.8" x14ac:dyDescent="0.3">
      <c r="N776" s="15"/>
    </row>
    <row r="777" spans="14:14" ht="13.8" x14ac:dyDescent="0.3">
      <c r="N777" s="15"/>
    </row>
    <row r="778" spans="14:14" ht="13.8" x14ac:dyDescent="0.3">
      <c r="N778" s="15"/>
    </row>
    <row r="779" spans="14:14" ht="13.8" x14ac:dyDescent="0.3">
      <c r="N779" s="15"/>
    </row>
    <row r="780" spans="14:14" ht="13.8" x14ac:dyDescent="0.3">
      <c r="N780" s="15"/>
    </row>
    <row r="781" spans="14:14" ht="13.8" x14ac:dyDescent="0.3">
      <c r="N781" s="15"/>
    </row>
    <row r="782" spans="14:14" ht="13.8" x14ac:dyDescent="0.3">
      <c r="N782" s="15"/>
    </row>
    <row r="783" spans="14:14" ht="13.8" x14ac:dyDescent="0.3">
      <c r="N783" s="15"/>
    </row>
    <row r="784" spans="14:14" ht="13.8" x14ac:dyDescent="0.3">
      <c r="N784" s="15"/>
    </row>
    <row r="785" spans="14:14" ht="13.8" x14ac:dyDescent="0.3">
      <c r="N785" s="15"/>
    </row>
    <row r="786" spans="14:14" ht="13.8" x14ac:dyDescent="0.3">
      <c r="N786" s="15"/>
    </row>
    <row r="787" spans="14:14" ht="13.8" x14ac:dyDescent="0.3">
      <c r="N787" s="15"/>
    </row>
    <row r="788" spans="14:14" ht="13.8" x14ac:dyDescent="0.3">
      <c r="N788" s="15"/>
    </row>
    <row r="789" spans="14:14" ht="13.8" x14ac:dyDescent="0.3">
      <c r="N789" s="15"/>
    </row>
    <row r="790" spans="14:14" ht="13.8" x14ac:dyDescent="0.3">
      <c r="N790" s="15"/>
    </row>
    <row r="791" spans="14:14" ht="13.8" x14ac:dyDescent="0.3">
      <c r="N791" s="15"/>
    </row>
    <row r="792" spans="14:14" ht="13.8" x14ac:dyDescent="0.3">
      <c r="N792" s="15"/>
    </row>
    <row r="793" spans="14:14" ht="13.8" x14ac:dyDescent="0.3">
      <c r="N793" s="15"/>
    </row>
    <row r="794" spans="14:14" ht="13.8" x14ac:dyDescent="0.3">
      <c r="N794" s="15"/>
    </row>
    <row r="795" spans="14:14" ht="13.8" x14ac:dyDescent="0.3">
      <c r="N795" s="15"/>
    </row>
    <row r="796" spans="14:14" ht="13.8" x14ac:dyDescent="0.3">
      <c r="N796" s="15"/>
    </row>
    <row r="797" spans="14:14" ht="13.8" x14ac:dyDescent="0.3">
      <c r="N797" s="15"/>
    </row>
    <row r="798" spans="14:14" ht="13.8" x14ac:dyDescent="0.3">
      <c r="N798" s="15"/>
    </row>
    <row r="799" spans="14:14" ht="13.8" x14ac:dyDescent="0.3">
      <c r="N799" s="15"/>
    </row>
    <row r="800" spans="14:14" ht="13.8" x14ac:dyDescent="0.3">
      <c r="N800" s="15"/>
    </row>
    <row r="801" spans="14:14" ht="13.8" x14ac:dyDescent="0.3">
      <c r="N801" s="15"/>
    </row>
    <row r="802" spans="14:14" ht="13.8" x14ac:dyDescent="0.3">
      <c r="N802" s="15"/>
    </row>
    <row r="803" spans="14:14" ht="13.8" x14ac:dyDescent="0.3">
      <c r="N803" s="15"/>
    </row>
    <row r="804" spans="14:14" ht="13.8" x14ac:dyDescent="0.3">
      <c r="N804" s="15"/>
    </row>
    <row r="805" spans="14:14" ht="13.8" x14ac:dyDescent="0.3">
      <c r="N805" s="15"/>
    </row>
    <row r="806" spans="14:14" ht="13.8" x14ac:dyDescent="0.3">
      <c r="N806" s="15"/>
    </row>
    <row r="807" spans="14:14" ht="13.8" x14ac:dyDescent="0.3">
      <c r="N807" s="15"/>
    </row>
    <row r="808" spans="14:14" ht="13.8" x14ac:dyDescent="0.3">
      <c r="N808" s="15"/>
    </row>
    <row r="809" spans="14:14" ht="13.8" x14ac:dyDescent="0.3">
      <c r="N809" s="15"/>
    </row>
    <row r="810" spans="14:14" ht="13.8" x14ac:dyDescent="0.3">
      <c r="N810" s="15"/>
    </row>
    <row r="811" spans="14:14" ht="13.8" x14ac:dyDescent="0.3">
      <c r="N811" s="15"/>
    </row>
    <row r="812" spans="14:14" ht="13.8" x14ac:dyDescent="0.3">
      <c r="N812" s="15"/>
    </row>
    <row r="813" spans="14:14" ht="13.8" x14ac:dyDescent="0.3">
      <c r="N813" s="15"/>
    </row>
    <row r="814" spans="14:14" ht="13.8" x14ac:dyDescent="0.3">
      <c r="N814" s="15"/>
    </row>
    <row r="815" spans="14:14" ht="13.8" x14ac:dyDescent="0.3">
      <c r="N815" s="15"/>
    </row>
    <row r="816" spans="14:14" ht="13.8" x14ac:dyDescent="0.3">
      <c r="N816" s="15"/>
    </row>
    <row r="817" spans="14:14" ht="13.8" x14ac:dyDescent="0.3">
      <c r="N817" s="15"/>
    </row>
    <row r="818" spans="14:14" ht="13.8" x14ac:dyDescent="0.3">
      <c r="N818" s="15"/>
    </row>
    <row r="819" spans="14:14" ht="13.8" x14ac:dyDescent="0.3">
      <c r="N819" s="15"/>
    </row>
  </sheetData>
  <mergeCells count="20">
    <mergeCell ref="A25:G25"/>
    <mergeCell ref="A26:H26"/>
    <mergeCell ref="A5:E5"/>
    <mergeCell ref="A6:H6"/>
    <mergeCell ref="A7:H7"/>
    <mergeCell ref="A8:H8"/>
    <mergeCell ref="A18:E18"/>
    <mergeCell ref="A19:H19"/>
    <mergeCell ref="A20:H20"/>
    <mergeCell ref="F5:H5"/>
    <mergeCell ref="A21:H21"/>
    <mergeCell ref="A22:H22"/>
    <mergeCell ref="A23:H23"/>
    <mergeCell ref="A24:G24"/>
    <mergeCell ref="A1:H1"/>
    <mergeCell ref="A2:H2"/>
    <mergeCell ref="A3:E3"/>
    <mergeCell ref="F3:H3"/>
    <mergeCell ref="A4:E4"/>
    <mergeCell ref="F4:H4"/>
  </mergeCells>
  <printOptions horizontalCentered="1"/>
  <pageMargins left="0.25" right="0.25" top="0.75" bottom="0.75" header="0" footer="0"/>
  <pageSetup paperSize="9" fitToHeight="0" pageOrder="overThenDown"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pageSetUpPr fitToPage="1"/>
  </sheetPr>
  <dimension ref="A1:Y812"/>
  <sheetViews>
    <sheetView tabSelected="1" workbookViewId="0">
      <selection activeCell="K5" sqref="K5"/>
    </sheetView>
  </sheetViews>
  <sheetFormatPr defaultColWidth="12.5546875" defaultRowHeight="15.75" customHeight="1" x14ac:dyDescent="0.25"/>
  <cols>
    <col min="1" max="1" width="5.5546875" customWidth="1"/>
    <col min="2" max="2" width="16.44140625" customWidth="1"/>
    <col min="3" max="3" width="43.88671875" customWidth="1"/>
    <col min="4" max="4" width="9.109375" customWidth="1"/>
    <col min="5" max="5" width="6.88671875" customWidth="1"/>
    <col min="6" max="6" width="12.109375" customWidth="1"/>
    <col min="7" max="7" width="13.21875" customWidth="1"/>
    <col min="8" max="8" width="19.21875" customWidth="1"/>
    <col min="9" max="10" width="12.33203125" customWidth="1"/>
    <col min="11" max="11" width="11.109375" customWidth="1"/>
    <col min="12" max="12" width="12.33203125" customWidth="1"/>
    <col min="13" max="13" width="12.44140625" customWidth="1"/>
    <col min="14" max="15" width="11" customWidth="1"/>
    <col min="16" max="16" width="16.6640625" customWidth="1"/>
    <col min="17" max="25" width="11" customWidth="1"/>
  </cols>
  <sheetData>
    <row r="1" spans="1:25" ht="104.25" customHeight="1" x14ac:dyDescent="0.3">
      <c r="A1" s="94"/>
      <c r="B1" s="95"/>
      <c r="C1" s="95"/>
      <c r="D1" s="95"/>
      <c r="E1" s="95"/>
      <c r="F1" s="95"/>
      <c r="G1" s="95"/>
      <c r="H1" s="95"/>
      <c r="M1" s="15"/>
    </row>
    <row r="2" spans="1:25" ht="36" customHeight="1" x14ac:dyDescent="0.25">
      <c r="A2" s="122" t="s">
        <v>367</v>
      </c>
      <c r="B2" s="102"/>
      <c r="C2" s="102"/>
      <c r="D2" s="102"/>
      <c r="E2" s="102"/>
      <c r="F2" s="102"/>
      <c r="G2" s="102"/>
      <c r="H2" s="103"/>
      <c r="I2" s="1"/>
      <c r="J2" s="1"/>
      <c r="K2" s="1"/>
      <c r="L2" s="1"/>
      <c r="M2" s="1"/>
      <c r="N2" s="1"/>
      <c r="O2" s="1"/>
      <c r="P2" s="1"/>
    </row>
    <row r="3" spans="1:25" ht="46.95" customHeight="1" x14ac:dyDescent="0.3">
      <c r="A3" s="111" t="s">
        <v>368</v>
      </c>
      <c r="B3" s="102"/>
      <c r="C3" s="102"/>
      <c r="D3" s="102"/>
      <c r="E3" s="103"/>
      <c r="F3" s="111" t="s">
        <v>364</v>
      </c>
      <c r="G3" s="123"/>
      <c r="H3" s="103"/>
      <c r="I3" s="3"/>
      <c r="J3" s="3"/>
      <c r="K3" s="3"/>
      <c r="L3" s="3"/>
      <c r="M3" s="3"/>
      <c r="N3" s="3"/>
      <c r="O3" s="3"/>
      <c r="P3" s="3"/>
      <c r="Q3" s="4"/>
      <c r="R3" s="4"/>
      <c r="S3" s="4"/>
      <c r="T3" s="4"/>
      <c r="U3" s="4"/>
      <c r="V3" s="4"/>
      <c r="W3" s="4"/>
      <c r="X3" s="4"/>
      <c r="Y3" s="4"/>
    </row>
    <row r="4" spans="1:25" ht="33.75" customHeight="1" x14ac:dyDescent="0.3">
      <c r="A4" s="111" t="s">
        <v>371</v>
      </c>
      <c r="B4" s="102"/>
      <c r="C4" s="102"/>
      <c r="D4" s="102"/>
      <c r="E4" s="103"/>
      <c r="F4" s="111" t="s">
        <v>362</v>
      </c>
      <c r="G4" s="123"/>
      <c r="H4" s="103"/>
      <c r="I4" s="3"/>
      <c r="J4" s="3"/>
      <c r="K4" s="3"/>
      <c r="L4" s="3"/>
      <c r="M4" s="3"/>
      <c r="N4" s="3"/>
      <c r="O4" s="3"/>
      <c r="P4" s="3"/>
      <c r="Q4" s="4"/>
      <c r="R4" s="4"/>
      <c r="S4" s="4"/>
      <c r="T4" s="4"/>
      <c r="U4" s="4"/>
      <c r="V4" s="4"/>
      <c r="W4" s="4"/>
      <c r="X4" s="4"/>
      <c r="Y4" s="4"/>
    </row>
    <row r="5" spans="1:25" ht="48.9" customHeight="1" x14ac:dyDescent="0.3">
      <c r="A5" s="111" t="s">
        <v>372</v>
      </c>
      <c r="B5" s="102"/>
      <c r="C5" s="102"/>
      <c r="D5" s="102"/>
      <c r="E5" s="103"/>
      <c r="F5" s="111" t="s">
        <v>363</v>
      </c>
      <c r="G5" s="123"/>
      <c r="H5" s="103"/>
      <c r="I5" s="3"/>
      <c r="J5" s="3"/>
      <c r="K5" s="3"/>
      <c r="L5" s="3"/>
      <c r="M5" s="3"/>
      <c r="N5" s="3"/>
      <c r="O5" s="3"/>
      <c r="P5" s="3"/>
      <c r="Q5" s="4"/>
      <c r="R5" s="4"/>
      <c r="S5" s="4"/>
      <c r="T5" s="4"/>
      <c r="U5" s="4"/>
      <c r="V5" s="4"/>
      <c r="W5" s="4"/>
      <c r="X5" s="4"/>
      <c r="Y5" s="4"/>
    </row>
    <row r="6" spans="1:25" ht="36" customHeight="1" x14ac:dyDescent="0.3">
      <c r="A6" s="124" t="s">
        <v>373</v>
      </c>
      <c r="B6" s="102"/>
      <c r="C6" s="102"/>
      <c r="D6" s="102"/>
      <c r="E6" s="102"/>
      <c r="F6" s="102"/>
      <c r="G6" s="102"/>
      <c r="H6" s="103"/>
      <c r="I6" s="34"/>
      <c r="J6" s="34"/>
      <c r="K6" s="34"/>
      <c r="L6" s="34"/>
      <c r="M6" s="34"/>
      <c r="N6" s="34"/>
      <c r="O6" s="34"/>
      <c r="P6" s="34"/>
      <c r="Q6" s="35"/>
      <c r="R6" s="35"/>
      <c r="S6" s="35"/>
      <c r="T6" s="35"/>
      <c r="U6" s="35"/>
      <c r="V6" s="35"/>
      <c r="W6" s="35"/>
      <c r="X6" s="35"/>
      <c r="Y6" s="35"/>
    </row>
    <row r="7" spans="1:25" ht="24" customHeight="1" x14ac:dyDescent="0.3">
      <c r="A7" s="101"/>
      <c r="B7" s="102"/>
      <c r="C7" s="102"/>
      <c r="D7" s="102"/>
      <c r="E7" s="102"/>
      <c r="F7" s="102"/>
      <c r="G7" s="102"/>
      <c r="H7" s="103"/>
      <c r="I7" s="4"/>
      <c r="J7" s="4"/>
      <c r="K7" s="4"/>
      <c r="L7" s="4"/>
      <c r="M7" s="4"/>
      <c r="N7" s="4"/>
      <c r="O7" s="4"/>
      <c r="P7" s="4"/>
      <c r="Q7" s="10"/>
      <c r="R7" s="10"/>
      <c r="S7" s="10"/>
      <c r="T7" s="10"/>
      <c r="U7" s="10"/>
      <c r="V7" s="10"/>
      <c r="W7" s="10"/>
      <c r="X7" s="10"/>
      <c r="Y7" s="10"/>
    </row>
    <row r="8" spans="1:25" ht="36" customHeight="1" x14ac:dyDescent="0.3">
      <c r="A8" s="82" t="s">
        <v>5</v>
      </c>
      <c r="B8" s="82" t="s">
        <v>48</v>
      </c>
      <c r="C8" s="82" t="s">
        <v>49</v>
      </c>
      <c r="D8" s="82" t="s">
        <v>50</v>
      </c>
      <c r="E8" s="82" t="s">
        <v>6</v>
      </c>
      <c r="F8" s="82" t="s">
        <v>366</v>
      </c>
      <c r="G8" s="82" t="s">
        <v>51</v>
      </c>
      <c r="H8" s="82" t="s">
        <v>52</v>
      </c>
      <c r="I8" s="4"/>
      <c r="J8" s="4"/>
      <c r="K8" s="4"/>
      <c r="L8" s="4"/>
      <c r="M8" s="4"/>
      <c r="N8" s="4"/>
      <c r="O8" s="4"/>
      <c r="P8" s="4"/>
      <c r="Q8" s="20"/>
      <c r="R8" s="20"/>
      <c r="S8" s="20"/>
      <c r="T8" s="20"/>
      <c r="U8" s="20"/>
      <c r="V8" s="20"/>
      <c r="W8" s="20"/>
      <c r="X8" s="20"/>
      <c r="Y8" s="20"/>
    </row>
    <row r="9" spans="1:25" ht="46.5" customHeight="1" x14ac:dyDescent="0.3">
      <c r="A9" s="8">
        <v>1</v>
      </c>
      <c r="B9" s="90" t="s">
        <v>375</v>
      </c>
      <c r="C9" s="89" t="s">
        <v>374</v>
      </c>
      <c r="D9" s="88" t="s">
        <v>379</v>
      </c>
      <c r="E9" s="88">
        <v>1</v>
      </c>
      <c r="F9" s="92">
        <v>23490000</v>
      </c>
      <c r="G9" s="92">
        <f>F9*E9</f>
        <v>23490000</v>
      </c>
      <c r="H9" s="8" t="s">
        <v>20</v>
      </c>
      <c r="I9" s="93">
        <v>21287073</v>
      </c>
      <c r="J9" s="4"/>
      <c r="K9" s="4"/>
      <c r="L9" s="4"/>
      <c r="M9" s="4"/>
      <c r="N9" s="4"/>
      <c r="O9" s="4"/>
      <c r="P9" s="4"/>
      <c r="Q9" s="20"/>
      <c r="R9" s="20"/>
      <c r="S9" s="20"/>
      <c r="T9" s="20"/>
      <c r="U9" s="20"/>
      <c r="V9" s="20"/>
      <c r="W9" s="20"/>
      <c r="X9" s="20"/>
      <c r="Y9" s="20"/>
    </row>
    <row r="10" spans="1:25" ht="46.5" customHeight="1" x14ac:dyDescent="0.3">
      <c r="A10" s="8">
        <v>2</v>
      </c>
      <c r="B10" s="90" t="s">
        <v>377</v>
      </c>
      <c r="C10" s="89" t="s">
        <v>376</v>
      </c>
      <c r="D10" s="88" t="s">
        <v>9</v>
      </c>
      <c r="E10" s="88">
        <v>1</v>
      </c>
      <c r="F10" s="92">
        <v>4590000</v>
      </c>
      <c r="G10" s="92">
        <f t="shared" ref="G10:G14" si="0">F10*E10</f>
        <v>4590000</v>
      </c>
      <c r="H10" s="8" t="s">
        <v>10</v>
      </c>
      <c r="I10" s="93">
        <v>4074074</v>
      </c>
      <c r="J10" s="4"/>
      <c r="K10" s="4"/>
      <c r="L10" s="4"/>
      <c r="M10" s="4"/>
      <c r="N10" s="4"/>
      <c r="O10" s="4"/>
      <c r="P10" s="4"/>
      <c r="Q10" s="20"/>
      <c r="R10" s="20"/>
      <c r="S10" s="20"/>
      <c r="T10" s="20"/>
      <c r="U10" s="20"/>
      <c r="V10" s="20"/>
      <c r="W10" s="20"/>
      <c r="X10" s="20"/>
      <c r="Y10" s="20"/>
    </row>
    <row r="11" spans="1:25" ht="46.5" customHeight="1" x14ac:dyDescent="0.3">
      <c r="A11" s="8">
        <v>3</v>
      </c>
      <c r="B11" s="91" t="s">
        <v>378</v>
      </c>
      <c r="C11" s="89" t="s">
        <v>380</v>
      </c>
      <c r="D11" s="88" t="s">
        <v>379</v>
      </c>
      <c r="E11" s="80">
        <v>1</v>
      </c>
      <c r="F11" s="92">
        <v>220000</v>
      </c>
      <c r="G11" s="92">
        <f t="shared" si="0"/>
        <v>220000</v>
      </c>
      <c r="H11" s="12" t="s">
        <v>20</v>
      </c>
      <c r="I11" s="93">
        <v>0</v>
      </c>
      <c r="J11" s="4"/>
      <c r="K11" s="4"/>
      <c r="L11" s="4"/>
      <c r="M11" s="4"/>
      <c r="N11" s="4"/>
      <c r="O11" s="4"/>
      <c r="P11" s="4"/>
      <c r="Q11" s="20"/>
      <c r="R11" s="20"/>
      <c r="S11" s="20"/>
      <c r="T11" s="20"/>
      <c r="U11" s="20"/>
      <c r="V11" s="20"/>
      <c r="W11" s="20"/>
      <c r="X11" s="20"/>
      <c r="Y11" s="20"/>
    </row>
    <row r="12" spans="1:25" ht="46.5" customHeight="1" x14ac:dyDescent="0.3">
      <c r="A12" s="8">
        <v>4</v>
      </c>
      <c r="B12" s="90" t="s">
        <v>381</v>
      </c>
      <c r="C12" s="89" t="s">
        <v>382</v>
      </c>
      <c r="D12" s="88" t="s">
        <v>379</v>
      </c>
      <c r="E12" s="88">
        <v>1</v>
      </c>
      <c r="F12" s="92">
        <v>1290000</v>
      </c>
      <c r="G12" s="92">
        <f t="shared" si="0"/>
        <v>1290000</v>
      </c>
      <c r="H12" s="12" t="s">
        <v>20</v>
      </c>
      <c r="I12" s="93">
        <v>972222</v>
      </c>
      <c r="J12" s="4"/>
      <c r="K12" s="4"/>
      <c r="L12" s="4"/>
      <c r="M12" s="4"/>
      <c r="N12" s="4"/>
      <c r="O12" s="4"/>
      <c r="P12" s="4"/>
      <c r="Q12" s="20"/>
      <c r="R12" s="20"/>
      <c r="S12" s="20"/>
      <c r="T12" s="20"/>
      <c r="U12" s="20"/>
      <c r="V12" s="20"/>
      <c r="W12" s="20"/>
      <c r="X12" s="20"/>
      <c r="Y12" s="20"/>
    </row>
    <row r="13" spans="1:25" ht="46.5" customHeight="1" x14ac:dyDescent="0.3">
      <c r="A13" s="8">
        <v>5</v>
      </c>
      <c r="B13" s="90" t="s">
        <v>383</v>
      </c>
      <c r="C13" s="89" t="s">
        <v>384</v>
      </c>
      <c r="D13" s="88" t="s">
        <v>9</v>
      </c>
      <c r="E13" s="88">
        <v>1</v>
      </c>
      <c r="F13" s="92">
        <v>590000</v>
      </c>
      <c r="G13" s="92">
        <f t="shared" si="0"/>
        <v>590000</v>
      </c>
      <c r="H13" s="12" t="s">
        <v>20</v>
      </c>
      <c r="I13" s="93">
        <v>361111</v>
      </c>
      <c r="J13" s="4"/>
      <c r="K13" s="4"/>
      <c r="L13" s="4"/>
      <c r="M13" s="4"/>
      <c r="N13" s="4"/>
      <c r="O13" s="4"/>
      <c r="P13" s="4"/>
      <c r="Q13" s="20"/>
      <c r="R13" s="20"/>
      <c r="S13" s="20"/>
      <c r="T13" s="20"/>
      <c r="U13" s="20"/>
      <c r="V13" s="20"/>
      <c r="W13" s="20"/>
      <c r="X13" s="20"/>
      <c r="Y13" s="20"/>
    </row>
    <row r="14" spans="1:25" s="79" customFormat="1" ht="46.5" customHeight="1" x14ac:dyDescent="0.3">
      <c r="A14" s="8">
        <v>6</v>
      </c>
      <c r="B14" s="91" t="s">
        <v>386</v>
      </c>
      <c r="C14" s="89" t="s">
        <v>385</v>
      </c>
      <c r="D14" s="88" t="s">
        <v>9</v>
      </c>
      <c r="E14" s="80">
        <v>1</v>
      </c>
      <c r="F14" s="92">
        <v>150000</v>
      </c>
      <c r="G14" s="92">
        <f t="shared" si="0"/>
        <v>150000</v>
      </c>
      <c r="H14" s="12" t="s">
        <v>20</v>
      </c>
      <c r="I14" s="93">
        <v>111111</v>
      </c>
      <c r="J14" s="23"/>
      <c r="K14" s="76"/>
      <c r="L14" s="76"/>
      <c r="M14" s="76"/>
      <c r="N14" s="76"/>
      <c r="O14" s="76"/>
      <c r="P14" s="76"/>
      <c r="Q14" s="77"/>
      <c r="R14" s="78"/>
      <c r="S14" s="78"/>
      <c r="T14" s="78"/>
      <c r="U14" s="78"/>
      <c r="V14" s="78"/>
      <c r="W14" s="78"/>
      <c r="X14" s="78"/>
      <c r="Y14" s="78"/>
    </row>
    <row r="15" spans="1:25" ht="24.75" customHeight="1" x14ac:dyDescent="0.3">
      <c r="A15" s="119" t="s">
        <v>365</v>
      </c>
      <c r="B15" s="120"/>
      <c r="C15" s="120"/>
      <c r="D15" s="120"/>
      <c r="E15" s="121"/>
      <c r="F15" s="19"/>
      <c r="G15" s="13">
        <f>SUM(G9:G14)</f>
        <v>30330000</v>
      </c>
      <c r="H15" s="19"/>
      <c r="I15" s="87">
        <f>SUM(I9:I14)</f>
        <v>26805591</v>
      </c>
      <c r="J15" s="4"/>
      <c r="K15" s="4"/>
      <c r="L15" s="4"/>
      <c r="M15" s="4"/>
      <c r="N15" s="4"/>
      <c r="O15" s="4"/>
      <c r="P15" s="4"/>
      <c r="Q15" s="20"/>
      <c r="R15" s="20"/>
      <c r="S15" s="20"/>
      <c r="T15" s="20"/>
      <c r="U15" s="20"/>
      <c r="V15" s="20"/>
      <c r="W15" s="20"/>
      <c r="X15" s="20"/>
      <c r="Y15" s="20"/>
    </row>
    <row r="16" spans="1:25" ht="33" customHeight="1" x14ac:dyDescent="0.3">
      <c r="A16" s="119" t="s">
        <v>387</v>
      </c>
      <c r="B16" s="120"/>
      <c r="C16" s="120"/>
      <c r="D16" s="120"/>
      <c r="E16" s="121"/>
      <c r="F16" s="74"/>
      <c r="G16" s="83">
        <f>G15*1.08</f>
        <v>32756400.000000004</v>
      </c>
      <c r="H16" s="75"/>
      <c r="I16" s="4">
        <f>I15*1.08</f>
        <v>28950038.280000001</v>
      </c>
      <c r="J16" s="87">
        <f>G16-I16</f>
        <v>3806361.7200000025</v>
      </c>
      <c r="K16" s="4"/>
      <c r="L16" s="4"/>
      <c r="M16" s="4"/>
      <c r="N16" s="4"/>
      <c r="O16" s="4"/>
      <c r="P16" s="4"/>
      <c r="Q16" s="20"/>
      <c r="R16" s="20"/>
      <c r="S16" s="20"/>
      <c r="T16" s="20"/>
      <c r="U16" s="20"/>
      <c r="V16" s="20"/>
      <c r="W16" s="20"/>
      <c r="X16" s="20"/>
      <c r="Y16" s="20"/>
    </row>
    <row r="17" spans="1:20" ht="21" customHeight="1" x14ac:dyDescent="0.3">
      <c r="A17" s="125"/>
      <c r="B17" s="126"/>
      <c r="C17" s="126"/>
      <c r="D17" s="126"/>
      <c r="E17" s="126"/>
      <c r="F17" s="126"/>
      <c r="G17" s="126"/>
      <c r="H17" s="127"/>
      <c r="I17" s="4"/>
      <c r="J17" s="4"/>
      <c r="K17" s="4"/>
      <c r="L17" s="4"/>
      <c r="M17" s="4"/>
      <c r="N17" s="4"/>
      <c r="O17" s="4"/>
      <c r="P17" s="4"/>
      <c r="Q17" s="14"/>
      <c r="R17" s="1"/>
      <c r="S17" s="1"/>
      <c r="T17" s="1"/>
    </row>
    <row r="18" spans="1:20" ht="83.7" customHeight="1" x14ac:dyDescent="0.25">
      <c r="A18" s="114" t="s">
        <v>388</v>
      </c>
      <c r="B18" s="115"/>
      <c r="C18" s="115"/>
      <c r="D18" s="115"/>
      <c r="E18" s="115"/>
      <c r="F18" s="115"/>
      <c r="G18" s="115"/>
      <c r="H18" s="116"/>
      <c r="I18" s="14"/>
      <c r="J18" s="14"/>
      <c r="N18" s="14"/>
      <c r="O18" s="14"/>
      <c r="P18" s="14"/>
      <c r="Q18" s="14"/>
      <c r="R18" s="1"/>
      <c r="S18" s="1"/>
      <c r="T18" s="1"/>
    </row>
    <row r="19" spans="1:20" ht="18.899999999999999" customHeight="1" x14ac:dyDescent="0.25">
      <c r="A19" s="85"/>
      <c r="B19" s="86"/>
      <c r="C19" s="86"/>
      <c r="D19" s="86"/>
      <c r="E19" s="86"/>
      <c r="F19" s="86"/>
      <c r="G19" s="86"/>
      <c r="H19" s="86"/>
      <c r="I19" s="14"/>
      <c r="J19" s="14"/>
      <c r="N19" s="14"/>
      <c r="O19" s="14"/>
      <c r="P19" s="14"/>
      <c r="Q19" s="14"/>
      <c r="R19" s="1"/>
      <c r="S19" s="1"/>
      <c r="T19" s="1"/>
    </row>
    <row r="20" spans="1:20" ht="13.8" x14ac:dyDescent="0.25">
      <c r="A20" s="14"/>
      <c r="B20" s="14"/>
      <c r="C20" s="14"/>
      <c r="D20" s="14"/>
      <c r="E20" s="14"/>
      <c r="F20" s="14"/>
      <c r="G20" s="14"/>
      <c r="H20" s="14"/>
      <c r="I20" s="14"/>
      <c r="J20" s="14"/>
      <c r="K20" s="14"/>
      <c r="L20" s="14"/>
      <c r="M20" s="14"/>
      <c r="N20" s="1"/>
      <c r="O20" s="1"/>
      <c r="P20" s="1"/>
    </row>
    <row r="21" spans="1:20" ht="18" x14ac:dyDescent="0.35">
      <c r="A21" s="14"/>
      <c r="B21" s="84" t="s">
        <v>369</v>
      </c>
      <c r="C21" s="117"/>
      <c r="D21" s="118"/>
      <c r="E21" s="81" t="s">
        <v>370</v>
      </c>
      <c r="G21" s="81"/>
      <c r="H21" s="84"/>
      <c r="I21" s="14"/>
      <c r="J21" s="14"/>
      <c r="K21" s="14"/>
      <c r="L21" s="14"/>
      <c r="M21" s="14"/>
      <c r="N21" s="1"/>
      <c r="O21" s="1"/>
      <c r="P21" s="1"/>
    </row>
    <row r="22" spans="1:20" ht="18" x14ac:dyDescent="0.35">
      <c r="A22" s="14"/>
      <c r="B22" s="14"/>
      <c r="C22" s="14"/>
      <c r="D22" s="14"/>
      <c r="E22" s="14"/>
      <c r="G22" s="81"/>
      <c r="I22" s="14"/>
      <c r="J22" s="14"/>
      <c r="K22" s="14"/>
      <c r="L22" s="14"/>
      <c r="M22" s="14"/>
      <c r="N22" s="1"/>
      <c r="O22" s="1"/>
      <c r="P22" s="1"/>
    </row>
    <row r="23" spans="1:20" ht="18" x14ac:dyDescent="0.35">
      <c r="A23" s="14"/>
      <c r="B23" s="14"/>
      <c r="C23" s="14"/>
      <c r="D23" s="14"/>
      <c r="E23" s="14"/>
      <c r="G23" s="81"/>
      <c r="I23" s="14"/>
      <c r="J23" s="14"/>
      <c r="K23" s="14"/>
      <c r="L23" s="14"/>
      <c r="M23" s="14"/>
      <c r="N23" s="1"/>
      <c r="O23" s="1"/>
      <c r="P23" s="1"/>
    </row>
    <row r="24" spans="1:20" ht="18" x14ac:dyDescent="0.35">
      <c r="A24" s="14"/>
      <c r="B24" s="14"/>
      <c r="C24" s="14"/>
      <c r="D24" s="14"/>
      <c r="E24" s="14"/>
      <c r="G24" s="81"/>
      <c r="I24" s="14"/>
      <c r="J24" s="14"/>
      <c r="K24" s="14"/>
      <c r="L24" s="14"/>
      <c r="M24" s="14"/>
      <c r="N24" s="1"/>
      <c r="O24" s="1"/>
      <c r="P24" s="1"/>
    </row>
    <row r="25" spans="1:20" ht="18" x14ac:dyDescent="0.35">
      <c r="A25" s="14"/>
      <c r="B25" s="14"/>
      <c r="C25" s="14"/>
      <c r="D25" s="14"/>
      <c r="E25" s="14"/>
      <c r="F25" s="113"/>
      <c r="G25" s="113"/>
      <c r="H25" s="113"/>
      <c r="I25" s="14"/>
      <c r="J25" s="14"/>
      <c r="K25" s="14"/>
      <c r="L25" s="14"/>
      <c r="M25" s="14"/>
      <c r="N25" s="1"/>
      <c r="O25" s="1"/>
      <c r="P25" s="1"/>
    </row>
    <row r="26" spans="1:20" ht="13.8" x14ac:dyDescent="0.25">
      <c r="A26" s="14"/>
      <c r="B26" s="14"/>
      <c r="C26" s="14"/>
      <c r="D26" s="14"/>
      <c r="E26" s="14"/>
      <c r="F26" s="14"/>
      <c r="G26" s="14"/>
      <c r="I26" s="14"/>
      <c r="J26" s="14"/>
      <c r="K26" s="14"/>
      <c r="L26" s="14"/>
      <c r="M26" s="14"/>
      <c r="N26" s="1"/>
      <c r="O26" s="1"/>
      <c r="P26" s="1"/>
    </row>
    <row r="27" spans="1:20" ht="13.8" x14ac:dyDescent="0.25">
      <c r="A27" s="14"/>
      <c r="B27" s="14"/>
      <c r="C27" s="14"/>
      <c r="D27" s="14"/>
      <c r="E27" s="14"/>
      <c r="F27" s="14"/>
      <c r="G27" s="14"/>
      <c r="I27" s="14"/>
      <c r="J27" s="14"/>
      <c r="K27" s="14"/>
      <c r="L27" s="14"/>
      <c r="M27" s="14"/>
      <c r="N27" s="1"/>
      <c r="O27" s="1"/>
      <c r="P27" s="1"/>
    </row>
    <row r="28" spans="1:20" ht="13.8" x14ac:dyDescent="0.25">
      <c r="A28" s="14"/>
      <c r="B28" s="14"/>
      <c r="C28" s="14"/>
      <c r="D28" s="14"/>
      <c r="E28" s="14"/>
      <c r="F28" s="14"/>
      <c r="G28" s="14"/>
      <c r="I28" s="14"/>
      <c r="J28" s="14"/>
      <c r="K28" s="14"/>
      <c r="L28" s="14"/>
      <c r="M28" s="14"/>
      <c r="N28" s="1"/>
      <c r="O28" s="1"/>
      <c r="P28" s="1"/>
    </row>
    <row r="29" spans="1:20" ht="13.8" x14ac:dyDescent="0.25">
      <c r="A29" s="14"/>
      <c r="B29" s="14"/>
      <c r="C29" s="14"/>
      <c r="D29" s="14"/>
      <c r="E29" s="14"/>
      <c r="F29" s="14"/>
      <c r="G29" s="14"/>
      <c r="I29" s="14"/>
      <c r="J29" s="14"/>
      <c r="K29" s="14"/>
      <c r="L29" s="14"/>
      <c r="M29" s="14"/>
      <c r="N29" s="1"/>
      <c r="O29" s="1"/>
      <c r="P29" s="1"/>
    </row>
    <row r="30" spans="1:20" ht="13.8" x14ac:dyDescent="0.25">
      <c r="A30" s="14"/>
      <c r="B30" s="14"/>
      <c r="C30" s="14"/>
      <c r="D30" s="14"/>
      <c r="E30" s="14"/>
      <c r="F30" s="14"/>
      <c r="G30" s="14"/>
      <c r="H30" s="14"/>
      <c r="I30" s="14"/>
      <c r="J30" s="14"/>
      <c r="K30" s="14"/>
      <c r="L30" s="14"/>
      <c r="M30" s="14"/>
      <c r="N30" s="1"/>
      <c r="O30" s="1"/>
      <c r="P30" s="1"/>
    </row>
    <row r="31" spans="1:20" ht="13.8" x14ac:dyDescent="0.25">
      <c r="A31" s="14"/>
      <c r="B31" s="14"/>
      <c r="C31" s="14"/>
      <c r="D31" s="14"/>
      <c r="E31" s="14"/>
      <c r="F31" s="14"/>
      <c r="G31" s="14"/>
      <c r="H31" s="14"/>
      <c r="I31" s="14"/>
      <c r="J31" s="14"/>
      <c r="K31" s="14"/>
      <c r="L31" s="14"/>
      <c r="M31" s="14"/>
      <c r="N31" s="1"/>
      <c r="O31" s="1"/>
      <c r="P31" s="1"/>
    </row>
    <row r="32" spans="1:20" ht="13.8" x14ac:dyDescent="0.25">
      <c r="A32" s="14"/>
      <c r="B32" s="14"/>
      <c r="C32" s="14"/>
      <c r="D32" s="14"/>
      <c r="E32" s="14"/>
      <c r="F32" s="14"/>
      <c r="G32" s="14"/>
      <c r="H32" s="14"/>
      <c r="I32" s="14"/>
      <c r="J32" s="14"/>
      <c r="K32" s="14"/>
      <c r="L32" s="14"/>
      <c r="M32" s="14"/>
      <c r="N32" s="1"/>
      <c r="O32" s="1"/>
      <c r="P32" s="1"/>
    </row>
    <row r="33" spans="1:16" ht="13.8" x14ac:dyDescent="0.25">
      <c r="A33" s="14"/>
      <c r="B33" s="14"/>
      <c r="C33" s="14"/>
      <c r="D33" s="14"/>
      <c r="E33" s="14"/>
      <c r="F33" s="14"/>
      <c r="G33" s="14"/>
      <c r="H33" s="14"/>
      <c r="I33" s="14"/>
      <c r="J33" s="14"/>
      <c r="K33" s="14"/>
      <c r="L33" s="14"/>
      <c r="M33" s="14"/>
      <c r="N33" s="1"/>
      <c r="O33" s="1"/>
      <c r="P33" s="1"/>
    </row>
    <row r="34" spans="1:16" ht="13.8" x14ac:dyDescent="0.25">
      <c r="A34" s="14"/>
      <c r="B34" s="14"/>
      <c r="C34" s="14"/>
      <c r="D34" s="14"/>
      <c r="E34" s="14"/>
      <c r="F34" s="14"/>
      <c r="G34" s="14"/>
      <c r="H34" s="14"/>
      <c r="I34" s="14"/>
      <c r="J34" s="14"/>
      <c r="K34" s="14"/>
      <c r="L34" s="14"/>
      <c r="M34" s="14"/>
      <c r="N34" s="1"/>
      <c r="O34" s="1"/>
      <c r="P34" s="1"/>
    </row>
    <row r="35" spans="1:16" ht="13.8" x14ac:dyDescent="0.25">
      <c r="A35" s="14"/>
      <c r="B35" s="14"/>
      <c r="C35" s="14"/>
      <c r="D35" s="14"/>
      <c r="E35" s="14"/>
      <c r="F35" s="14"/>
      <c r="G35" s="14"/>
      <c r="H35" s="14"/>
      <c r="I35" s="14"/>
      <c r="J35" s="14"/>
      <c r="K35" s="14"/>
      <c r="L35" s="14"/>
      <c r="M35" s="14"/>
      <c r="N35" s="1"/>
      <c r="O35" s="1"/>
      <c r="P35" s="1"/>
    </row>
    <row r="36" spans="1:16" ht="13.8" x14ac:dyDescent="0.25">
      <c r="A36" s="14"/>
      <c r="B36" s="14"/>
      <c r="C36" s="14"/>
      <c r="D36" s="14"/>
      <c r="E36" s="14"/>
      <c r="F36" s="14"/>
      <c r="G36" s="14"/>
      <c r="H36" s="14"/>
      <c r="I36" s="14"/>
      <c r="J36" s="14"/>
      <c r="K36" s="14"/>
      <c r="L36" s="14"/>
      <c r="M36" s="14"/>
      <c r="N36" s="1"/>
      <c r="O36" s="1"/>
      <c r="P36" s="1"/>
    </row>
    <row r="37" spans="1:16" ht="13.8" x14ac:dyDescent="0.25">
      <c r="A37" s="14"/>
      <c r="B37" s="14"/>
      <c r="C37" s="14"/>
      <c r="D37" s="14"/>
      <c r="E37" s="14"/>
      <c r="F37" s="14"/>
      <c r="G37" s="14"/>
      <c r="H37" s="14"/>
      <c r="I37" s="14"/>
      <c r="J37" s="14"/>
      <c r="K37" s="14"/>
      <c r="L37" s="14"/>
      <c r="M37" s="14"/>
      <c r="N37" s="1"/>
      <c r="O37" s="1"/>
      <c r="P37" s="1"/>
    </row>
    <row r="38" spans="1:16" ht="13.8" x14ac:dyDescent="0.25">
      <c r="A38" s="14"/>
      <c r="B38" s="14"/>
      <c r="C38" s="14"/>
      <c r="D38" s="14"/>
      <c r="E38" s="14"/>
      <c r="F38" s="14"/>
      <c r="G38" s="14"/>
      <c r="H38" s="14"/>
      <c r="I38" s="14"/>
      <c r="J38" s="14"/>
      <c r="K38" s="14"/>
      <c r="L38" s="14"/>
      <c r="M38" s="14"/>
      <c r="N38" s="1"/>
      <c r="O38" s="1"/>
      <c r="P38" s="1"/>
    </row>
    <row r="39" spans="1:16" ht="13.8" x14ac:dyDescent="0.25">
      <c r="A39" s="14"/>
      <c r="B39" s="14"/>
      <c r="C39" s="14"/>
      <c r="D39" s="14"/>
      <c r="E39" s="14"/>
      <c r="F39" s="14"/>
      <c r="G39" s="14"/>
      <c r="H39" s="14"/>
      <c r="I39" s="14"/>
      <c r="J39" s="14"/>
      <c r="K39" s="14"/>
      <c r="L39" s="14"/>
      <c r="M39" s="14"/>
      <c r="N39" s="1"/>
      <c r="O39" s="1"/>
      <c r="P39" s="1"/>
    </row>
    <row r="40" spans="1:16" ht="13.8" x14ac:dyDescent="0.25">
      <c r="A40" s="14"/>
      <c r="B40" s="14"/>
      <c r="C40" s="14"/>
      <c r="D40" s="14"/>
      <c r="E40" s="14"/>
      <c r="F40" s="14"/>
      <c r="G40" s="14"/>
      <c r="H40" s="14"/>
      <c r="I40" s="14"/>
      <c r="J40" s="14"/>
      <c r="K40" s="14"/>
      <c r="L40" s="14"/>
      <c r="M40" s="14"/>
      <c r="N40" s="1"/>
      <c r="O40" s="1"/>
      <c r="P40" s="1"/>
    </row>
    <row r="41" spans="1:16" ht="13.8" x14ac:dyDescent="0.25">
      <c r="A41" s="14"/>
      <c r="B41" s="14"/>
      <c r="C41" s="14"/>
      <c r="D41" s="14"/>
      <c r="E41" s="14"/>
      <c r="F41" s="14"/>
      <c r="G41" s="14"/>
      <c r="H41" s="14"/>
      <c r="I41" s="14"/>
      <c r="J41" s="14"/>
      <c r="K41" s="14"/>
      <c r="L41" s="14"/>
      <c r="M41" s="14"/>
      <c r="N41" s="1"/>
      <c r="O41" s="1"/>
      <c r="P41" s="1"/>
    </row>
    <row r="42" spans="1:16" ht="13.8" x14ac:dyDescent="0.25">
      <c r="A42" s="14"/>
      <c r="B42" s="14"/>
      <c r="C42" s="14"/>
      <c r="D42" s="14"/>
      <c r="E42" s="14"/>
      <c r="F42" s="14"/>
      <c r="G42" s="14"/>
      <c r="H42" s="14"/>
      <c r="I42" s="14"/>
      <c r="J42" s="14"/>
      <c r="K42" s="14"/>
      <c r="L42" s="14"/>
      <c r="M42" s="14"/>
      <c r="N42" s="1"/>
      <c r="O42" s="1"/>
      <c r="P42" s="1"/>
    </row>
    <row r="43" spans="1:16" ht="13.8" x14ac:dyDescent="0.25">
      <c r="A43" s="14"/>
      <c r="B43" s="14"/>
      <c r="C43" s="14"/>
      <c r="D43" s="14"/>
      <c r="E43" s="14"/>
      <c r="F43" s="14"/>
      <c r="G43" s="14"/>
      <c r="H43" s="14"/>
      <c r="I43" s="14"/>
      <c r="J43" s="14"/>
      <c r="K43" s="14"/>
      <c r="L43" s="14"/>
      <c r="M43" s="14"/>
      <c r="N43" s="1"/>
      <c r="O43" s="1"/>
      <c r="P43" s="1"/>
    </row>
    <row r="44" spans="1:16" ht="13.8" x14ac:dyDescent="0.25">
      <c r="A44" s="14"/>
      <c r="B44" s="14"/>
      <c r="C44" s="14"/>
      <c r="D44" s="14"/>
      <c r="E44" s="14"/>
      <c r="F44" s="14"/>
      <c r="G44" s="14"/>
      <c r="H44" s="14"/>
      <c r="I44" s="14"/>
      <c r="J44" s="14"/>
      <c r="K44" s="14"/>
      <c r="L44" s="14"/>
      <c r="M44" s="14"/>
      <c r="N44" s="1"/>
      <c r="O44" s="1"/>
      <c r="P44" s="1"/>
    </row>
    <row r="45" spans="1:16" ht="13.8" x14ac:dyDescent="0.25">
      <c r="A45" s="14"/>
      <c r="B45" s="14"/>
      <c r="C45" s="14"/>
      <c r="D45" s="14"/>
      <c r="E45" s="14"/>
      <c r="F45" s="14"/>
      <c r="G45" s="14"/>
      <c r="H45" s="14"/>
      <c r="I45" s="14"/>
      <c r="J45" s="14"/>
      <c r="K45" s="14"/>
      <c r="L45" s="14"/>
      <c r="M45" s="14"/>
      <c r="N45" s="1"/>
      <c r="O45" s="1"/>
      <c r="P45" s="1"/>
    </row>
    <row r="46" spans="1:16" ht="13.8" x14ac:dyDescent="0.25">
      <c r="A46" s="14"/>
      <c r="B46" s="14"/>
      <c r="C46" s="14"/>
      <c r="D46" s="14"/>
      <c r="E46" s="14"/>
      <c r="F46" s="14"/>
      <c r="G46" s="14"/>
      <c r="H46" s="14"/>
      <c r="I46" s="14"/>
      <c r="J46" s="14"/>
      <c r="K46" s="14"/>
      <c r="L46" s="14"/>
      <c r="M46" s="14"/>
      <c r="N46" s="1"/>
      <c r="O46" s="1"/>
      <c r="P46" s="1"/>
    </row>
    <row r="47" spans="1:16" ht="13.8" x14ac:dyDescent="0.25">
      <c r="A47" s="14"/>
      <c r="B47" s="14"/>
      <c r="C47" s="14"/>
      <c r="D47" s="14"/>
      <c r="E47" s="14"/>
      <c r="F47" s="14"/>
      <c r="G47" s="14"/>
      <c r="H47" s="14"/>
      <c r="I47" s="14"/>
      <c r="J47" s="14"/>
      <c r="K47" s="14"/>
      <c r="L47" s="14"/>
      <c r="M47" s="14"/>
      <c r="N47" s="1"/>
      <c r="O47" s="1"/>
      <c r="P47" s="1"/>
    </row>
    <row r="48" spans="1:16" ht="13.8" x14ac:dyDescent="0.25">
      <c r="A48" s="14"/>
      <c r="B48" s="14"/>
      <c r="C48" s="14"/>
      <c r="D48" s="14"/>
      <c r="E48" s="14"/>
      <c r="F48" s="14"/>
      <c r="G48" s="14"/>
      <c r="H48" s="14"/>
      <c r="I48" s="14"/>
      <c r="J48" s="14"/>
      <c r="K48" s="14"/>
      <c r="L48" s="14"/>
      <c r="M48" s="14"/>
      <c r="N48" s="1"/>
      <c r="O48" s="1"/>
      <c r="P48" s="1"/>
    </row>
    <row r="49" spans="1:16" ht="13.8" x14ac:dyDescent="0.25">
      <c r="A49" s="14"/>
      <c r="B49" s="14"/>
      <c r="C49" s="14"/>
      <c r="D49" s="14"/>
      <c r="E49" s="14"/>
      <c r="F49" s="14"/>
      <c r="G49" s="14"/>
      <c r="H49" s="14"/>
      <c r="I49" s="14"/>
      <c r="J49" s="14"/>
      <c r="K49" s="14"/>
      <c r="L49" s="14"/>
      <c r="M49" s="14"/>
      <c r="N49" s="1"/>
      <c r="O49" s="1"/>
      <c r="P49" s="1"/>
    </row>
    <row r="50" spans="1:16" ht="13.8" x14ac:dyDescent="0.25">
      <c r="A50" s="14"/>
      <c r="B50" s="14"/>
      <c r="C50" s="14"/>
      <c r="D50" s="14"/>
      <c r="E50" s="14"/>
      <c r="F50" s="14"/>
      <c r="G50" s="14"/>
      <c r="H50" s="14"/>
      <c r="I50" s="14"/>
      <c r="J50" s="14"/>
      <c r="K50" s="14"/>
      <c r="L50" s="14"/>
      <c r="M50" s="14"/>
      <c r="N50" s="1"/>
      <c r="O50" s="1"/>
      <c r="P50" s="1"/>
    </row>
    <row r="51" spans="1:16" ht="13.8" x14ac:dyDescent="0.25">
      <c r="A51" s="14"/>
      <c r="B51" s="14"/>
      <c r="C51" s="14"/>
      <c r="D51" s="14"/>
      <c r="E51" s="14"/>
      <c r="F51" s="14"/>
      <c r="G51" s="14"/>
      <c r="H51" s="14"/>
      <c r="I51" s="14"/>
      <c r="J51" s="14"/>
      <c r="K51" s="14"/>
      <c r="L51" s="14"/>
      <c r="M51" s="14"/>
      <c r="N51" s="1"/>
      <c r="O51" s="1"/>
      <c r="P51" s="1"/>
    </row>
    <row r="52" spans="1:16" ht="13.8" x14ac:dyDescent="0.25">
      <c r="A52" s="14"/>
      <c r="B52" s="14"/>
      <c r="C52" s="14"/>
      <c r="D52" s="14"/>
      <c r="E52" s="14"/>
      <c r="F52" s="14"/>
      <c r="G52" s="14"/>
      <c r="H52" s="14"/>
      <c r="I52" s="14"/>
      <c r="J52" s="14"/>
      <c r="K52" s="14"/>
      <c r="L52" s="14"/>
      <c r="M52" s="14"/>
      <c r="N52" s="1"/>
      <c r="O52" s="1"/>
      <c r="P52" s="1"/>
    </row>
    <row r="53" spans="1:16" ht="13.8" x14ac:dyDescent="0.25">
      <c r="A53" s="14"/>
      <c r="B53" s="14"/>
      <c r="C53" s="14"/>
      <c r="D53" s="14"/>
      <c r="E53" s="14"/>
      <c r="F53" s="14"/>
      <c r="G53" s="14"/>
      <c r="H53" s="14"/>
      <c r="I53" s="14"/>
      <c r="J53" s="14"/>
      <c r="K53" s="14"/>
      <c r="L53" s="14"/>
      <c r="M53" s="14"/>
      <c r="N53" s="1"/>
      <c r="O53" s="1"/>
      <c r="P53" s="1"/>
    </row>
    <row r="54" spans="1:16" ht="13.8" x14ac:dyDescent="0.25">
      <c r="A54" s="14"/>
      <c r="B54" s="14"/>
      <c r="C54" s="14"/>
      <c r="D54" s="14"/>
      <c r="E54" s="14"/>
      <c r="F54" s="14"/>
      <c r="G54" s="14"/>
      <c r="H54" s="14"/>
      <c r="I54" s="14"/>
      <c r="J54" s="14"/>
      <c r="K54" s="14"/>
      <c r="L54" s="14"/>
      <c r="M54" s="14"/>
      <c r="N54" s="1"/>
      <c r="O54" s="1"/>
      <c r="P54" s="1"/>
    </row>
    <row r="55" spans="1:16" ht="13.8" x14ac:dyDescent="0.25">
      <c r="A55" s="14"/>
      <c r="B55" s="14"/>
      <c r="C55" s="14"/>
      <c r="D55" s="14"/>
      <c r="E55" s="14"/>
      <c r="F55" s="14"/>
      <c r="G55" s="14"/>
      <c r="H55" s="14"/>
      <c r="I55" s="14"/>
      <c r="J55" s="14"/>
      <c r="K55" s="14"/>
      <c r="L55" s="14"/>
      <c r="M55" s="14"/>
      <c r="N55" s="1"/>
      <c r="O55" s="1"/>
      <c r="P55" s="1"/>
    </row>
    <row r="56" spans="1:16" ht="13.8" x14ac:dyDescent="0.25">
      <c r="A56" s="14"/>
      <c r="B56" s="14"/>
      <c r="C56" s="14"/>
      <c r="D56" s="14"/>
      <c r="E56" s="14"/>
      <c r="F56" s="14"/>
      <c r="G56" s="14"/>
      <c r="H56" s="14"/>
      <c r="I56" s="14"/>
      <c r="J56" s="14"/>
      <c r="K56" s="14"/>
      <c r="L56" s="14"/>
      <c r="M56" s="14"/>
      <c r="N56" s="1"/>
      <c r="O56" s="1"/>
      <c r="P56" s="1"/>
    </row>
    <row r="57" spans="1:16" ht="13.8" x14ac:dyDescent="0.25">
      <c r="A57" s="14"/>
      <c r="B57" s="14"/>
      <c r="C57" s="14"/>
      <c r="D57" s="14"/>
      <c r="E57" s="14"/>
      <c r="F57" s="14"/>
      <c r="G57" s="14"/>
      <c r="H57" s="14"/>
      <c r="I57" s="14"/>
      <c r="J57" s="14"/>
      <c r="K57" s="14"/>
      <c r="L57" s="14"/>
      <c r="M57" s="14"/>
      <c r="N57" s="1"/>
      <c r="O57" s="1"/>
      <c r="P57" s="1"/>
    </row>
    <row r="58" spans="1:16" ht="13.8" x14ac:dyDescent="0.25">
      <c r="A58" s="14"/>
      <c r="B58" s="14"/>
      <c r="C58" s="14"/>
      <c r="D58" s="14"/>
      <c r="E58" s="14"/>
      <c r="F58" s="14"/>
      <c r="G58" s="14"/>
      <c r="H58" s="14"/>
      <c r="I58" s="14"/>
      <c r="J58" s="14"/>
      <c r="K58" s="14"/>
      <c r="L58" s="14"/>
      <c r="M58" s="14"/>
      <c r="N58" s="1"/>
      <c r="O58" s="1"/>
      <c r="P58" s="1"/>
    </row>
    <row r="59" spans="1:16" ht="13.8" x14ac:dyDescent="0.25">
      <c r="A59" s="14"/>
      <c r="B59" s="14"/>
      <c r="C59" s="14"/>
      <c r="D59" s="14"/>
      <c r="E59" s="14"/>
      <c r="F59" s="14"/>
      <c r="G59" s="14"/>
      <c r="H59" s="14"/>
      <c r="I59" s="14"/>
      <c r="J59" s="14"/>
      <c r="K59" s="14"/>
      <c r="L59" s="14"/>
      <c r="M59" s="14"/>
      <c r="N59" s="1"/>
      <c r="O59" s="1"/>
      <c r="P59" s="1"/>
    </row>
    <row r="60" spans="1:16" ht="13.8" x14ac:dyDescent="0.25">
      <c r="A60" s="14"/>
      <c r="B60" s="14"/>
      <c r="C60" s="14"/>
      <c r="D60" s="14"/>
      <c r="E60" s="14"/>
      <c r="F60" s="14"/>
      <c r="G60" s="14"/>
      <c r="H60" s="14"/>
      <c r="I60" s="14"/>
      <c r="J60" s="14"/>
      <c r="K60" s="14"/>
      <c r="L60" s="14"/>
      <c r="M60" s="14"/>
      <c r="N60" s="1"/>
      <c r="O60" s="1"/>
      <c r="P60" s="1"/>
    </row>
    <row r="61" spans="1:16" ht="13.8" x14ac:dyDescent="0.25">
      <c r="A61" s="14"/>
      <c r="B61" s="14"/>
      <c r="C61" s="14"/>
      <c r="D61" s="14"/>
      <c r="E61" s="14"/>
      <c r="F61" s="14"/>
      <c r="G61" s="14"/>
      <c r="H61" s="14"/>
      <c r="I61" s="14"/>
      <c r="J61" s="14"/>
      <c r="K61" s="14"/>
      <c r="L61" s="14"/>
      <c r="M61" s="14"/>
      <c r="N61" s="1"/>
      <c r="O61" s="1"/>
      <c r="P61" s="1"/>
    </row>
    <row r="62" spans="1:16" ht="13.8" x14ac:dyDescent="0.25">
      <c r="A62" s="14"/>
      <c r="B62" s="14"/>
      <c r="C62" s="14"/>
      <c r="D62" s="14"/>
      <c r="E62" s="14"/>
      <c r="F62" s="14"/>
      <c r="G62" s="14"/>
      <c r="H62" s="14"/>
      <c r="I62" s="14"/>
      <c r="J62" s="14"/>
      <c r="K62" s="14"/>
      <c r="L62" s="14"/>
      <c r="M62" s="14"/>
      <c r="N62" s="1"/>
      <c r="O62" s="1"/>
      <c r="P62" s="1"/>
    </row>
    <row r="63" spans="1:16" ht="13.8" x14ac:dyDescent="0.25">
      <c r="A63" s="14"/>
      <c r="B63" s="14"/>
      <c r="C63" s="14"/>
      <c r="D63" s="14"/>
      <c r="E63" s="14"/>
      <c r="F63" s="14"/>
      <c r="G63" s="14"/>
      <c r="H63" s="14"/>
      <c r="I63" s="14"/>
      <c r="J63" s="14"/>
      <c r="K63" s="14"/>
      <c r="L63" s="14"/>
      <c r="M63" s="14"/>
      <c r="N63" s="1"/>
      <c r="O63" s="1"/>
      <c r="P63" s="1"/>
    </row>
    <row r="64" spans="1:16" ht="13.8" x14ac:dyDescent="0.25">
      <c r="A64" s="14"/>
      <c r="B64" s="14"/>
      <c r="C64" s="14"/>
      <c r="D64" s="14"/>
      <c r="E64" s="14"/>
      <c r="F64" s="14"/>
      <c r="G64" s="14"/>
      <c r="H64" s="14"/>
      <c r="I64" s="14"/>
      <c r="J64" s="14"/>
      <c r="K64" s="14"/>
      <c r="L64" s="14"/>
      <c r="M64" s="14"/>
      <c r="N64" s="1"/>
      <c r="O64" s="1"/>
      <c r="P64" s="1"/>
    </row>
    <row r="65" spans="1:16" ht="13.8" x14ac:dyDescent="0.25">
      <c r="A65" s="14"/>
      <c r="B65" s="14"/>
      <c r="C65" s="14"/>
      <c r="D65" s="14"/>
      <c r="E65" s="14"/>
      <c r="F65" s="14"/>
      <c r="G65" s="14"/>
      <c r="H65" s="14"/>
      <c r="I65" s="14"/>
      <c r="J65" s="14"/>
      <c r="K65" s="14"/>
      <c r="L65" s="14"/>
      <c r="M65" s="14"/>
      <c r="N65" s="1"/>
      <c r="O65" s="1"/>
      <c r="P65" s="1"/>
    </row>
    <row r="66" spans="1:16" ht="13.8" x14ac:dyDescent="0.25">
      <c r="A66" s="14"/>
      <c r="B66" s="14"/>
      <c r="C66" s="14"/>
      <c r="D66" s="14"/>
      <c r="E66" s="14"/>
      <c r="F66" s="14"/>
      <c r="G66" s="14"/>
      <c r="H66" s="14"/>
      <c r="I66" s="14"/>
      <c r="J66" s="14"/>
      <c r="K66" s="14"/>
      <c r="L66" s="14"/>
      <c r="M66" s="14"/>
      <c r="N66" s="1"/>
      <c r="O66" s="1"/>
      <c r="P66" s="1"/>
    </row>
    <row r="67" spans="1:16" ht="13.8" x14ac:dyDescent="0.25">
      <c r="A67" s="14"/>
      <c r="B67" s="14"/>
      <c r="C67" s="14"/>
      <c r="D67" s="14"/>
      <c r="E67" s="14"/>
      <c r="F67" s="14"/>
      <c r="G67" s="14"/>
      <c r="H67" s="14"/>
      <c r="I67" s="14"/>
      <c r="J67" s="14"/>
      <c r="K67" s="14"/>
      <c r="L67" s="14"/>
      <c r="M67" s="14"/>
      <c r="N67" s="1"/>
      <c r="O67" s="1"/>
      <c r="P67" s="1"/>
    </row>
    <row r="68" spans="1:16" ht="13.8" x14ac:dyDescent="0.25">
      <c r="A68" s="14"/>
      <c r="B68" s="14"/>
      <c r="C68" s="14"/>
      <c r="D68" s="14"/>
      <c r="E68" s="14"/>
      <c r="F68" s="14"/>
      <c r="G68" s="14"/>
      <c r="H68" s="14"/>
      <c r="I68" s="14"/>
      <c r="J68" s="14"/>
      <c r="K68" s="14"/>
      <c r="L68" s="14"/>
      <c r="M68" s="14"/>
      <c r="N68" s="1"/>
      <c r="O68" s="1"/>
      <c r="P68" s="1"/>
    </row>
    <row r="69" spans="1:16" ht="13.8" x14ac:dyDescent="0.25">
      <c r="A69" s="14"/>
      <c r="B69" s="14"/>
      <c r="C69" s="14"/>
      <c r="D69" s="14"/>
      <c r="E69" s="14"/>
      <c r="F69" s="14"/>
      <c r="G69" s="14"/>
      <c r="H69" s="14"/>
      <c r="I69" s="14"/>
      <c r="J69" s="14"/>
      <c r="K69" s="14"/>
      <c r="L69" s="14"/>
      <c r="M69" s="14"/>
      <c r="N69" s="1"/>
      <c r="O69" s="1"/>
      <c r="P69" s="1"/>
    </row>
    <row r="70" spans="1:16" ht="13.8" x14ac:dyDescent="0.25">
      <c r="A70" s="14"/>
      <c r="B70" s="14"/>
      <c r="C70" s="14"/>
      <c r="D70" s="14"/>
      <c r="E70" s="14"/>
      <c r="F70" s="14"/>
      <c r="G70" s="14"/>
      <c r="H70" s="14"/>
      <c r="I70" s="14"/>
      <c r="J70" s="14"/>
      <c r="K70" s="14"/>
      <c r="L70" s="14"/>
      <c r="M70" s="14"/>
      <c r="N70" s="1"/>
      <c r="O70" s="1"/>
      <c r="P70" s="1"/>
    </row>
    <row r="71" spans="1:16" ht="13.8" x14ac:dyDescent="0.25">
      <c r="A71" s="14"/>
      <c r="B71" s="14"/>
      <c r="C71" s="14"/>
      <c r="D71" s="14"/>
      <c r="E71" s="14"/>
      <c r="F71" s="14"/>
      <c r="G71" s="14"/>
      <c r="H71" s="14"/>
      <c r="I71" s="14"/>
      <c r="J71" s="14"/>
      <c r="K71" s="14"/>
      <c r="L71" s="14"/>
      <c r="M71" s="14"/>
      <c r="N71" s="1"/>
      <c r="O71" s="1"/>
      <c r="P71" s="1"/>
    </row>
    <row r="72" spans="1:16" ht="13.8" x14ac:dyDescent="0.25">
      <c r="A72" s="14"/>
      <c r="B72" s="14"/>
      <c r="C72" s="14"/>
      <c r="D72" s="14"/>
      <c r="E72" s="14"/>
      <c r="F72" s="14"/>
      <c r="G72" s="14"/>
      <c r="H72" s="14"/>
      <c r="I72" s="14"/>
      <c r="J72" s="14"/>
      <c r="K72" s="14"/>
      <c r="L72" s="14"/>
      <c r="M72" s="14"/>
      <c r="N72" s="1"/>
      <c r="O72" s="1"/>
      <c r="P72" s="1"/>
    </row>
    <row r="73" spans="1:16" ht="13.8" x14ac:dyDescent="0.25">
      <c r="A73" s="14"/>
      <c r="B73" s="14"/>
      <c r="C73" s="14"/>
      <c r="D73" s="14"/>
      <c r="E73" s="14"/>
      <c r="F73" s="14"/>
      <c r="G73" s="14"/>
      <c r="H73" s="14"/>
      <c r="I73" s="14"/>
      <c r="J73" s="14"/>
      <c r="K73" s="14"/>
      <c r="L73" s="14"/>
      <c r="M73" s="14"/>
      <c r="N73" s="1"/>
      <c r="O73" s="1"/>
      <c r="P73" s="1"/>
    </row>
    <row r="74" spans="1:16" ht="13.8" x14ac:dyDescent="0.25">
      <c r="A74" s="14"/>
      <c r="B74" s="14"/>
      <c r="C74" s="14"/>
      <c r="D74" s="14"/>
      <c r="E74" s="14"/>
      <c r="F74" s="14"/>
      <c r="G74" s="14"/>
      <c r="H74" s="14"/>
      <c r="I74" s="14"/>
      <c r="J74" s="14"/>
      <c r="K74" s="14"/>
      <c r="L74" s="14"/>
      <c r="M74" s="14"/>
      <c r="N74" s="1"/>
      <c r="O74" s="1"/>
      <c r="P74" s="1"/>
    </row>
    <row r="75" spans="1:16" ht="13.8" x14ac:dyDescent="0.25">
      <c r="A75" s="14"/>
      <c r="B75" s="14"/>
      <c r="C75" s="14"/>
      <c r="D75" s="14"/>
      <c r="E75" s="14"/>
      <c r="F75" s="14"/>
      <c r="G75" s="14"/>
      <c r="H75" s="14"/>
      <c r="I75" s="14"/>
      <c r="J75" s="14"/>
      <c r="K75" s="14"/>
      <c r="L75" s="14"/>
      <c r="M75" s="14"/>
      <c r="N75" s="1"/>
      <c r="O75" s="1"/>
      <c r="P75" s="1"/>
    </row>
    <row r="76" spans="1:16" ht="13.8" x14ac:dyDescent="0.25">
      <c r="A76" s="14"/>
      <c r="B76" s="14"/>
      <c r="C76" s="14"/>
      <c r="D76" s="14"/>
      <c r="E76" s="14"/>
      <c r="F76" s="14"/>
      <c r="G76" s="14"/>
      <c r="H76" s="14"/>
      <c r="I76" s="14"/>
      <c r="J76" s="14"/>
      <c r="K76" s="14"/>
      <c r="L76" s="14"/>
      <c r="M76" s="14"/>
      <c r="N76" s="1"/>
      <c r="O76" s="1"/>
      <c r="P76" s="1"/>
    </row>
    <row r="77" spans="1:16" ht="13.8" x14ac:dyDescent="0.25">
      <c r="A77" s="14"/>
      <c r="B77" s="14"/>
      <c r="C77" s="14"/>
      <c r="D77" s="14"/>
      <c r="E77" s="14"/>
      <c r="F77" s="14"/>
      <c r="G77" s="14"/>
      <c r="H77" s="14"/>
      <c r="I77" s="14"/>
      <c r="J77" s="14"/>
      <c r="K77" s="14"/>
      <c r="L77" s="14"/>
      <c r="M77" s="14"/>
      <c r="N77" s="1"/>
      <c r="O77" s="1"/>
      <c r="P77" s="1"/>
    </row>
    <row r="78" spans="1:16" ht="13.8" x14ac:dyDescent="0.25">
      <c r="A78" s="14"/>
      <c r="B78" s="14"/>
      <c r="C78" s="14"/>
      <c r="D78" s="14"/>
      <c r="E78" s="14"/>
      <c r="F78" s="14"/>
      <c r="G78" s="14"/>
      <c r="H78" s="14"/>
      <c r="I78" s="14"/>
      <c r="J78" s="14"/>
      <c r="K78" s="14"/>
      <c r="L78" s="14"/>
      <c r="M78" s="14"/>
      <c r="N78" s="1"/>
      <c r="O78" s="1"/>
      <c r="P78" s="1"/>
    </row>
    <row r="79" spans="1:16" ht="13.8" x14ac:dyDescent="0.25">
      <c r="A79" s="14"/>
      <c r="B79" s="14"/>
      <c r="C79" s="14"/>
      <c r="D79" s="14"/>
      <c r="E79" s="14"/>
      <c r="F79" s="14"/>
      <c r="G79" s="14"/>
      <c r="H79" s="14"/>
      <c r="I79" s="14"/>
      <c r="J79" s="14"/>
      <c r="K79" s="14"/>
      <c r="L79" s="14"/>
      <c r="M79" s="14"/>
      <c r="N79" s="1"/>
      <c r="O79" s="1"/>
      <c r="P79" s="1"/>
    </row>
    <row r="80" spans="1:16" ht="13.8" x14ac:dyDescent="0.25">
      <c r="A80" s="14"/>
      <c r="B80" s="14"/>
      <c r="C80" s="14"/>
      <c r="D80" s="14"/>
      <c r="E80" s="14"/>
      <c r="F80" s="14"/>
      <c r="G80" s="14"/>
      <c r="H80" s="14"/>
      <c r="I80" s="14"/>
      <c r="J80" s="14"/>
      <c r="K80" s="14"/>
      <c r="L80" s="14"/>
      <c r="M80" s="14"/>
      <c r="N80" s="1"/>
      <c r="O80" s="1"/>
      <c r="P80" s="1"/>
    </row>
    <row r="81" spans="1:16" ht="13.8" x14ac:dyDescent="0.25">
      <c r="A81" s="14"/>
      <c r="B81" s="14"/>
      <c r="C81" s="14"/>
      <c r="D81" s="14"/>
      <c r="E81" s="14"/>
      <c r="F81" s="14"/>
      <c r="G81" s="14"/>
      <c r="H81" s="14"/>
      <c r="I81" s="14"/>
      <c r="J81" s="14"/>
      <c r="K81" s="14"/>
      <c r="L81" s="14"/>
      <c r="M81" s="14"/>
      <c r="N81" s="1"/>
      <c r="O81" s="1"/>
      <c r="P81" s="1"/>
    </row>
    <row r="82" spans="1:16" ht="13.8" x14ac:dyDescent="0.25">
      <c r="A82" s="14"/>
      <c r="B82" s="14"/>
      <c r="C82" s="14"/>
      <c r="D82" s="14"/>
      <c r="E82" s="14"/>
      <c r="F82" s="14"/>
      <c r="G82" s="14"/>
      <c r="H82" s="14"/>
      <c r="I82" s="14"/>
      <c r="J82" s="14"/>
      <c r="K82" s="14"/>
      <c r="L82" s="14"/>
      <c r="M82" s="14"/>
      <c r="N82" s="1"/>
      <c r="O82" s="1"/>
      <c r="P82" s="1"/>
    </row>
    <row r="83" spans="1:16" ht="13.8" x14ac:dyDescent="0.25">
      <c r="A83" s="14"/>
      <c r="B83" s="14"/>
      <c r="C83" s="14"/>
      <c r="D83" s="14"/>
      <c r="E83" s="14"/>
      <c r="F83" s="14"/>
      <c r="G83" s="14"/>
      <c r="H83" s="14"/>
      <c r="I83" s="14"/>
      <c r="J83" s="14"/>
      <c r="K83" s="14"/>
      <c r="L83" s="14"/>
      <c r="M83" s="14"/>
      <c r="N83" s="1"/>
      <c r="O83" s="1"/>
      <c r="P83" s="1"/>
    </row>
    <row r="84" spans="1:16" ht="13.8" x14ac:dyDescent="0.25">
      <c r="A84" s="14"/>
      <c r="B84" s="14"/>
      <c r="C84" s="14"/>
      <c r="D84" s="14"/>
      <c r="E84" s="14"/>
      <c r="F84" s="14"/>
      <c r="G84" s="14"/>
      <c r="H84" s="14"/>
      <c r="I84" s="14"/>
      <c r="J84" s="14"/>
      <c r="K84" s="14"/>
      <c r="L84" s="14"/>
      <c r="M84" s="14"/>
      <c r="N84" s="1"/>
      <c r="O84" s="1"/>
      <c r="P84" s="1"/>
    </row>
    <row r="85" spans="1:16" ht="13.8" x14ac:dyDescent="0.25">
      <c r="A85" s="14"/>
      <c r="B85" s="14"/>
      <c r="C85" s="14"/>
      <c r="D85" s="14"/>
      <c r="E85" s="14"/>
      <c r="F85" s="14"/>
      <c r="G85" s="14"/>
      <c r="H85" s="14"/>
      <c r="I85" s="14"/>
      <c r="J85" s="14"/>
      <c r="K85" s="14"/>
      <c r="L85" s="14"/>
      <c r="M85" s="14"/>
      <c r="N85" s="1"/>
      <c r="O85" s="1"/>
      <c r="P85" s="1"/>
    </row>
    <row r="86" spans="1:16" ht="13.8" x14ac:dyDescent="0.25">
      <c r="A86" s="14"/>
      <c r="B86" s="14"/>
      <c r="C86" s="14"/>
      <c r="D86" s="14"/>
      <c r="E86" s="14"/>
      <c r="F86" s="14"/>
      <c r="G86" s="14"/>
      <c r="H86" s="14"/>
      <c r="I86" s="14"/>
      <c r="J86" s="14"/>
      <c r="K86" s="14"/>
      <c r="L86" s="14"/>
      <c r="M86" s="14"/>
      <c r="N86" s="1"/>
      <c r="O86" s="1"/>
      <c r="P86" s="1"/>
    </row>
    <row r="87" spans="1:16" ht="13.8" x14ac:dyDescent="0.3">
      <c r="M87" s="15"/>
    </row>
    <row r="88" spans="1:16" ht="13.8" x14ac:dyDescent="0.3">
      <c r="M88" s="15"/>
    </row>
    <row r="89" spans="1:16" ht="13.8" x14ac:dyDescent="0.3">
      <c r="M89" s="15"/>
    </row>
    <row r="90" spans="1:16" ht="13.8" x14ac:dyDescent="0.3">
      <c r="M90" s="15"/>
    </row>
    <row r="91" spans="1:16" ht="13.8" x14ac:dyDescent="0.3">
      <c r="M91" s="15"/>
    </row>
    <row r="92" spans="1:16" ht="13.8" x14ac:dyDescent="0.3">
      <c r="M92" s="15"/>
    </row>
    <row r="93" spans="1:16" ht="13.8" x14ac:dyDescent="0.3">
      <c r="M93" s="15"/>
    </row>
    <row r="94" spans="1:16" ht="13.8" x14ac:dyDescent="0.3">
      <c r="M94" s="15"/>
    </row>
    <row r="95" spans="1:16" ht="13.8" x14ac:dyDescent="0.3">
      <c r="M95" s="15"/>
    </row>
    <row r="96" spans="1:16" ht="13.8" x14ac:dyDescent="0.3">
      <c r="M96" s="15"/>
    </row>
    <row r="97" spans="13:13" ht="13.8" x14ac:dyDescent="0.3">
      <c r="M97" s="15"/>
    </row>
    <row r="98" spans="13:13" ht="13.8" x14ac:dyDescent="0.3">
      <c r="M98" s="15"/>
    </row>
    <row r="99" spans="13:13" ht="13.8" x14ac:dyDescent="0.3">
      <c r="M99" s="15"/>
    </row>
    <row r="100" spans="13:13" ht="13.8" x14ac:dyDescent="0.3">
      <c r="M100" s="15"/>
    </row>
    <row r="101" spans="13:13" ht="13.8" x14ac:dyDescent="0.3">
      <c r="M101" s="15"/>
    </row>
    <row r="102" spans="13:13" ht="13.8" x14ac:dyDescent="0.3">
      <c r="M102" s="15"/>
    </row>
    <row r="103" spans="13:13" ht="13.8" x14ac:dyDescent="0.3">
      <c r="M103" s="15"/>
    </row>
    <row r="104" spans="13:13" ht="13.8" x14ac:dyDescent="0.3">
      <c r="M104" s="15"/>
    </row>
    <row r="105" spans="13:13" ht="13.8" x14ac:dyDescent="0.3">
      <c r="M105" s="15"/>
    </row>
    <row r="106" spans="13:13" ht="13.8" x14ac:dyDescent="0.3">
      <c r="M106" s="15"/>
    </row>
    <row r="107" spans="13:13" ht="13.8" x14ac:dyDescent="0.3">
      <c r="M107" s="15"/>
    </row>
    <row r="108" spans="13:13" ht="13.8" x14ac:dyDescent="0.3">
      <c r="M108" s="15"/>
    </row>
    <row r="109" spans="13:13" ht="13.8" x14ac:dyDescent="0.3">
      <c r="M109" s="15"/>
    </row>
    <row r="110" spans="13:13" ht="13.8" x14ac:dyDescent="0.3">
      <c r="M110" s="15"/>
    </row>
    <row r="111" spans="13:13" ht="13.8" x14ac:dyDescent="0.3">
      <c r="M111" s="15"/>
    </row>
    <row r="112" spans="13:13" ht="13.8" x14ac:dyDescent="0.3">
      <c r="M112" s="15"/>
    </row>
    <row r="113" spans="13:13" ht="13.8" x14ac:dyDescent="0.3">
      <c r="M113" s="15"/>
    </row>
    <row r="114" spans="13:13" ht="13.8" x14ac:dyDescent="0.3">
      <c r="M114" s="15"/>
    </row>
    <row r="115" spans="13:13" ht="13.8" x14ac:dyDescent="0.3">
      <c r="M115" s="15"/>
    </row>
    <row r="116" spans="13:13" ht="13.8" x14ac:dyDescent="0.3">
      <c r="M116" s="15"/>
    </row>
    <row r="117" spans="13:13" ht="13.8" x14ac:dyDescent="0.3">
      <c r="M117" s="15"/>
    </row>
    <row r="118" spans="13:13" ht="13.8" x14ac:dyDescent="0.3">
      <c r="M118" s="15"/>
    </row>
    <row r="119" spans="13:13" ht="13.8" x14ac:dyDescent="0.3">
      <c r="M119" s="15"/>
    </row>
    <row r="120" spans="13:13" ht="13.8" x14ac:dyDescent="0.3">
      <c r="M120" s="15"/>
    </row>
    <row r="121" spans="13:13" ht="13.8" x14ac:dyDescent="0.3">
      <c r="M121" s="15"/>
    </row>
    <row r="122" spans="13:13" ht="13.8" x14ac:dyDescent="0.3">
      <c r="M122" s="15"/>
    </row>
    <row r="123" spans="13:13" ht="13.8" x14ac:dyDescent="0.3">
      <c r="M123" s="15"/>
    </row>
    <row r="124" spans="13:13" ht="13.8" x14ac:dyDescent="0.3">
      <c r="M124" s="15"/>
    </row>
    <row r="125" spans="13:13" ht="13.8" x14ac:dyDescent="0.3">
      <c r="M125" s="15"/>
    </row>
    <row r="126" spans="13:13" ht="13.8" x14ac:dyDescent="0.3">
      <c r="M126" s="15"/>
    </row>
    <row r="127" spans="13:13" ht="13.8" x14ac:dyDescent="0.3">
      <c r="M127" s="15"/>
    </row>
    <row r="128" spans="13:13" ht="13.8" x14ac:dyDescent="0.3">
      <c r="M128" s="15"/>
    </row>
    <row r="129" spans="13:13" ht="13.8" x14ac:dyDescent="0.3">
      <c r="M129" s="15"/>
    </row>
    <row r="130" spans="13:13" ht="13.8" x14ac:dyDescent="0.3">
      <c r="M130" s="15"/>
    </row>
    <row r="131" spans="13:13" ht="13.8" x14ac:dyDescent="0.3">
      <c r="M131" s="15"/>
    </row>
    <row r="132" spans="13:13" ht="13.8" x14ac:dyDescent="0.3">
      <c r="M132" s="15"/>
    </row>
    <row r="133" spans="13:13" ht="13.8" x14ac:dyDescent="0.3">
      <c r="M133" s="15"/>
    </row>
    <row r="134" spans="13:13" ht="13.8" x14ac:dyDescent="0.3">
      <c r="M134" s="15"/>
    </row>
    <row r="135" spans="13:13" ht="13.8" x14ac:dyDescent="0.3">
      <c r="M135" s="15"/>
    </row>
    <row r="136" spans="13:13" ht="13.8" x14ac:dyDescent="0.3">
      <c r="M136" s="15"/>
    </row>
    <row r="137" spans="13:13" ht="13.8" x14ac:dyDescent="0.3">
      <c r="M137" s="15"/>
    </row>
    <row r="138" spans="13:13" ht="13.8" x14ac:dyDescent="0.3">
      <c r="M138" s="15"/>
    </row>
    <row r="139" spans="13:13" ht="13.8" x14ac:dyDescent="0.3">
      <c r="M139" s="15"/>
    </row>
    <row r="140" spans="13:13" ht="13.8" x14ac:dyDescent="0.3">
      <c r="M140" s="15"/>
    </row>
    <row r="141" spans="13:13" ht="13.8" x14ac:dyDescent="0.3">
      <c r="M141" s="15"/>
    </row>
    <row r="142" spans="13:13" ht="13.8" x14ac:dyDescent="0.3">
      <c r="M142" s="15"/>
    </row>
    <row r="143" spans="13:13" ht="13.8" x14ac:dyDescent="0.3">
      <c r="M143" s="15"/>
    </row>
    <row r="144" spans="13:13" ht="13.8" x14ac:dyDescent="0.3">
      <c r="M144" s="15"/>
    </row>
    <row r="145" spans="13:13" ht="13.8" x14ac:dyDescent="0.3">
      <c r="M145" s="15"/>
    </row>
    <row r="146" spans="13:13" ht="13.8" x14ac:dyDescent="0.3">
      <c r="M146" s="15"/>
    </row>
    <row r="147" spans="13:13" ht="13.8" x14ac:dyDescent="0.3">
      <c r="M147" s="15"/>
    </row>
    <row r="148" spans="13:13" ht="13.8" x14ac:dyDescent="0.3">
      <c r="M148" s="15"/>
    </row>
    <row r="149" spans="13:13" ht="13.8" x14ac:dyDescent="0.3">
      <c r="M149" s="15"/>
    </row>
    <row r="150" spans="13:13" ht="13.8" x14ac:dyDescent="0.3">
      <c r="M150" s="15"/>
    </row>
    <row r="151" spans="13:13" ht="13.8" x14ac:dyDescent="0.3">
      <c r="M151" s="15"/>
    </row>
    <row r="152" spans="13:13" ht="13.8" x14ac:dyDescent="0.3">
      <c r="M152" s="15"/>
    </row>
    <row r="153" spans="13:13" ht="13.8" x14ac:dyDescent="0.3">
      <c r="M153" s="15"/>
    </row>
    <row r="154" spans="13:13" ht="13.8" x14ac:dyDescent="0.3">
      <c r="M154" s="15"/>
    </row>
    <row r="155" spans="13:13" ht="13.8" x14ac:dyDescent="0.3">
      <c r="M155" s="15"/>
    </row>
    <row r="156" spans="13:13" ht="13.8" x14ac:dyDescent="0.3">
      <c r="M156" s="15"/>
    </row>
    <row r="157" spans="13:13" ht="13.8" x14ac:dyDescent="0.3">
      <c r="M157" s="15"/>
    </row>
    <row r="158" spans="13:13" ht="13.8" x14ac:dyDescent="0.3">
      <c r="M158" s="15"/>
    </row>
    <row r="159" spans="13:13" ht="13.8" x14ac:dyDescent="0.3">
      <c r="M159" s="15"/>
    </row>
    <row r="160" spans="13:13" ht="13.8" x14ac:dyDescent="0.3">
      <c r="M160" s="15"/>
    </row>
    <row r="161" spans="13:13" ht="13.8" x14ac:dyDescent="0.3">
      <c r="M161" s="15"/>
    </row>
    <row r="162" spans="13:13" ht="13.8" x14ac:dyDescent="0.3">
      <c r="M162" s="15"/>
    </row>
    <row r="163" spans="13:13" ht="13.8" x14ac:dyDescent="0.3">
      <c r="M163" s="15"/>
    </row>
    <row r="164" spans="13:13" ht="13.8" x14ac:dyDescent="0.3">
      <c r="M164" s="15"/>
    </row>
    <row r="165" spans="13:13" ht="13.8" x14ac:dyDescent="0.3">
      <c r="M165" s="15"/>
    </row>
    <row r="166" spans="13:13" ht="13.8" x14ac:dyDescent="0.3">
      <c r="M166" s="15"/>
    </row>
    <row r="167" spans="13:13" ht="13.8" x14ac:dyDescent="0.3">
      <c r="M167" s="15"/>
    </row>
    <row r="168" spans="13:13" ht="13.8" x14ac:dyDescent="0.3">
      <c r="M168" s="15"/>
    </row>
    <row r="169" spans="13:13" ht="13.8" x14ac:dyDescent="0.3">
      <c r="M169" s="15"/>
    </row>
    <row r="170" spans="13:13" ht="13.8" x14ac:dyDescent="0.3">
      <c r="M170" s="15"/>
    </row>
    <row r="171" spans="13:13" ht="13.8" x14ac:dyDescent="0.3">
      <c r="M171" s="15"/>
    </row>
    <row r="172" spans="13:13" ht="13.8" x14ac:dyDescent="0.3">
      <c r="M172" s="15"/>
    </row>
    <row r="173" spans="13:13" ht="13.8" x14ac:dyDescent="0.3">
      <c r="M173" s="15"/>
    </row>
    <row r="174" spans="13:13" ht="13.8" x14ac:dyDescent="0.3">
      <c r="M174" s="15"/>
    </row>
    <row r="175" spans="13:13" ht="13.8" x14ac:dyDescent="0.3">
      <c r="M175" s="15"/>
    </row>
    <row r="176" spans="13:13" ht="13.8" x14ac:dyDescent="0.3">
      <c r="M176" s="15"/>
    </row>
    <row r="177" spans="13:13" ht="13.8" x14ac:dyDescent="0.3">
      <c r="M177" s="15"/>
    </row>
    <row r="178" spans="13:13" ht="13.8" x14ac:dyDescent="0.3">
      <c r="M178" s="15"/>
    </row>
    <row r="179" spans="13:13" ht="13.8" x14ac:dyDescent="0.3">
      <c r="M179" s="15"/>
    </row>
    <row r="180" spans="13:13" ht="13.8" x14ac:dyDescent="0.3">
      <c r="M180" s="15"/>
    </row>
    <row r="181" spans="13:13" ht="13.8" x14ac:dyDescent="0.3">
      <c r="M181" s="15"/>
    </row>
    <row r="182" spans="13:13" ht="13.8" x14ac:dyDescent="0.3">
      <c r="M182" s="15"/>
    </row>
    <row r="183" spans="13:13" ht="13.8" x14ac:dyDescent="0.3">
      <c r="M183" s="15"/>
    </row>
    <row r="184" spans="13:13" ht="13.8" x14ac:dyDescent="0.3">
      <c r="M184" s="15"/>
    </row>
    <row r="185" spans="13:13" ht="13.8" x14ac:dyDescent="0.3">
      <c r="M185" s="15"/>
    </row>
    <row r="186" spans="13:13" ht="13.8" x14ac:dyDescent="0.3">
      <c r="M186" s="15"/>
    </row>
    <row r="187" spans="13:13" ht="13.8" x14ac:dyDescent="0.3">
      <c r="M187" s="15"/>
    </row>
    <row r="188" spans="13:13" ht="13.8" x14ac:dyDescent="0.3">
      <c r="M188" s="15"/>
    </row>
    <row r="189" spans="13:13" ht="13.8" x14ac:dyDescent="0.3">
      <c r="M189" s="15"/>
    </row>
    <row r="190" spans="13:13" ht="13.8" x14ac:dyDescent="0.3">
      <c r="M190" s="15"/>
    </row>
    <row r="191" spans="13:13" ht="13.8" x14ac:dyDescent="0.3">
      <c r="M191" s="15"/>
    </row>
    <row r="192" spans="13:13" ht="13.8" x14ac:dyDescent="0.3">
      <c r="M192" s="15"/>
    </row>
    <row r="193" spans="13:13" ht="13.8" x14ac:dyDescent="0.3">
      <c r="M193" s="15"/>
    </row>
    <row r="194" spans="13:13" ht="13.8" x14ac:dyDescent="0.3">
      <c r="M194" s="15"/>
    </row>
    <row r="195" spans="13:13" ht="13.8" x14ac:dyDescent="0.3">
      <c r="M195" s="15"/>
    </row>
    <row r="196" spans="13:13" ht="13.8" x14ac:dyDescent="0.3">
      <c r="M196" s="15"/>
    </row>
    <row r="197" spans="13:13" ht="13.8" x14ac:dyDescent="0.3">
      <c r="M197" s="15"/>
    </row>
    <row r="198" spans="13:13" ht="13.8" x14ac:dyDescent="0.3">
      <c r="M198" s="15"/>
    </row>
    <row r="199" spans="13:13" ht="13.8" x14ac:dyDescent="0.3">
      <c r="M199" s="15"/>
    </row>
    <row r="200" spans="13:13" ht="13.8" x14ac:dyDescent="0.3">
      <c r="M200" s="15"/>
    </row>
    <row r="201" spans="13:13" ht="13.8" x14ac:dyDescent="0.3">
      <c r="M201" s="15"/>
    </row>
    <row r="202" spans="13:13" ht="13.8" x14ac:dyDescent="0.3">
      <c r="M202" s="15"/>
    </row>
    <row r="203" spans="13:13" ht="13.8" x14ac:dyDescent="0.3">
      <c r="M203" s="15"/>
    </row>
    <row r="204" spans="13:13" ht="13.8" x14ac:dyDescent="0.3">
      <c r="M204" s="15"/>
    </row>
    <row r="205" spans="13:13" ht="13.8" x14ac:dyDescent="0.3">
      <c r="M205" s="15"/>
    </row>
    <row r="206" spans="13:13" ht="13.8" x14ac:dyDescent="0.3">
      <c r="M206" s="15"/>
    </row>
    <row r="207" spans="13:13" ht="13.8" x14ac:dyDescent="0.3">
      <c r="M207" s="15"/>
    </row>
    <row r="208" spans="13:13" ht="13.8" x14ac:dyDescent="0.3">
      <c r="M208" s="15"/>
    </row>
    <row r="209" spans="13:13" ht="13.8" x14ac:dyDescent="0.3">
      <c r="M209" s="15"/>
    </row>
    <row r="210" spans="13:13" ht="13.8" x14ac:dyDescent="0.3">
      <c r="M210" s="15"/>
    </row>
    <row r="211" spans="13:13" ht="13.8" x14ac:dyDescent="0.3">
      <c r="M211" s="15"/>
    </row>
    <row r="212" spans="13:13" ht="13.8" x14ac:dyDescent="0.3">
      <c r="M212" s="15"/>
    </row>
    <row r="213" spans="13:13" ht="13.8" x14ac:dyDescent="0.3">
      <c r="M213" s="15"/>
    </row>
    <row r="214" spans="13:13" ht="13.8" x14ac:dyDescent="0.3">
      <c r="M214" s="15"/>
    </row>
    <row r="215" spans="13:13" ht="13.8" x14ac:dyDescent="0.3">
      <c r="M215" s="15"/>
    </row>
    <row r="216" spans="13:13" ht="13.8" x14ac:dyDescent="0.3">
      <c r="M216" s="15"/>
    </row>
    <row r="217" spans="13:13" ht="13.8" x14ac:dyDescent="0.3">
      <c r="M217" s="15"/>
    </row>
    <row r="218" spans="13:13" ht="13.8" x14ac:dyDescent="0.3">
      <c r="M218" s="15"/>
    </row>
    <row r="219" spans="13:13" ht="13.8" x14ac:dyDescent="0.3">
      <c r="M219" s="15"/>
    </row>
    <row r="220" spans="13:13" ht="13.8" x14ac:dyDescent="0.3">
      <c r="M220" s="15"/>
    </row>
    <row r="221" spans="13:13" ht="13.8" x14ac:dyDescent="0.3">
      <c r="M221" s="15"/>
    </row>
    <row r="222" spans="13:13" ht="13.8" x14ac:dyDescent="0.3">
      <c r="M222" s="15"/>
    </row>
    <row r="223" spans="13:13" ht="13.8" x14ac:dyDescent="0.3">
      <c r="M223" s="15"/>
    </row>
    <row r="224" spans="13:13" ht="13.8" x14ac:dyDescent="0.3">
      <c r="M224" s="15"/>
    </row>
    <row r="225" spans="13:13" ht="13.8" x14ac:dyDescent="0.3">
      <c r="M225" s="15"/>
    </row>
    <row r="226" spans="13:13" ht="13.8" x14ac:dyDescent="0.3">
      <c r="M226" s="15"/>
    </row>
    <row r="227" spans="13:13" ht="13.8" x14ac:dyDescent="0.3">
      <c r="M227" s="15"/>
    </row>
    <row r="228" spans="13:13" ht="13.8" x14ac:dyDescent="0.3">
      <c r="M228" s="15"/>
    </row>
    <row r="229" spans="13:13" ht="13.8" x14ac:dyDescent="0.3">
      <c r="M229" s="15"/>
    </row>
    <row r="230" spans="13:13" ht="13.8" x14ac:dyDescent="0.3">
      <c r="M230" s="15"/>
    </row>
    <row r="231" spans="13:13" ht="13.8" x14ac:dyDescent="0.3">
      <c r="M231" s="15"/>
    </row>
    <row r="232" spans="13:13" ht="13.8" x14ac:dyDescent="0.3">
      <c r="M232" s="15"/>
    </row>
    <row r="233" spans="13:13" ht="13.8" x14ac:dyDescent="0.3">
      <c r="M233" s="15"/>
    </row>
    <row r="234" spans="13:13" ht="13.8" x14ac:dyDescent="0.3">
      <c r="M234" s="15"/>
    </row>
    <row r="235" spans="13:13" ht="13.8" x14ac:dyDescent="0.3">
      <c r="M235" s="15"/>
    </row>
    <row r="236" spans="13:13" ht="13.8" x14ac:dyDescent="0.3">
      <c r="M236" s="15"/>
    </row>
    <row r="237" spans="13:13" ht="13.8" x14ac:dyDescent="0.3">
      <c r="M237" s="15"/>
    </row>
    <row r="238" spans="13:13" ht="13.8" x14ac:dyDescent="0.3">
      <c r="M238" s="15"/>
    </row>
    <row r="239" spans="13:13" ht="13.8" x14ac:dyDescent="0.3">
      <c r="M239" s="15"/>
    </row>
    <row r="240" spans="13:13" ht="13.8" x14ac:dyDescent="0.3">
      <c r="M240" s="15"/>
    </row>
    <row r="241" spans="13:13" ht="13.8" x14ac:dyDescent="0.3">
      <c r="M241" s="15"/>
    </row>
    <row r="242" spans="13:13" ht="13.8" x14ac:dyDescent="0.3">
      <c r="M242" s="15"/>
    </row>
    <row r="243" spans="13:13" ht="13.8" x14ac:dyDescent="0.3">
      <c r="M243" s="15"/>
    </row>
    <row r="244" spans="13:13" ht="13.8" x14ac:dyDescent="0.3">
      <c r="M244" s="15"/>
    </row>
    <row r="245" spans="13:13" ht="13.8" x14ac:dyDescent="0.3">
      <c r="M245" s="15"/>
    </row>
    <row r="246" spans="13:13" ht="13.8" x14ac:dyDescent="0.3">
      <c r="M246" s="15"/>
    </row>
    <row r="247" spans="13:13" ht="13.8" x14ac:dyDescent="0.3">
      <c r="M247" s="15"/>
    </row>
    <row r="248" spans="13:13" ht="13.8" x14ac:dyDescent="0.3">
      <c r="M248" s="15"/>
    </row>
    <row r="249" spans="13:13" ht="13.8" x14ac:dyDescent="0.3">
      <c r="M249" s="15"/>
    </row>
    <row r="250" spans="13:13" ht="13.8" x14ac:dyDescent="0.3">
      <c r="M250" s="15"/>
    </row>
    <row r="251" spans="13:13" ht="13.8" x14ac:dyDescent="0.3">
      <c r="M251" s="15"/>
    </row>
    <row r="252" spans="13:13" ht="13.8" x14ac:dyDescent="0.3">
      <c r="M252" s="15"/>
    </row>
    <row r="253" spans="13:13" ht="13.8" x14ac:dyDescent="0.3">
      <c r="M253" s="15"/>
    </row>
    <row r="254" spans="13:13" ht="13.8" x14ac:dyDescent="0.3">
      <c r="M254" s="15"/>
    </row>
    <row r="255" spans="13:13" ht="13.8" x14ac:dyDescent="0.3">
      <c r="M255" s="15"/>
    </row>
    <row r="256" spans="13:13" ht="13.8" x14ac:dyDescent="0.3">
      <c r="M256" s="15"/>
    </row>
    <row r="257" spans="13:13" ht="13.8" x14ac:dyDescent="0.3">
      <c r="M257" s="15"/>
    </row>
    <row r="258" spans="13:13" ht="13.8" x14ac:dyDescent="0.3">
      <c r="M258" s="15"/>
    </row>
    <row r="259" spans="13:13" ht="13.8" x14ac:dyDescent="0.3">
      <c r="M259" s="15"/>
    </row>
    <row r="260" spans="13:13" ht="13.8" x14ac:dyDescent="0.3">
      <c r="M260" s="15"/>
    </row>
    <row r="261" spans="13:13" ht="13.8" x14ac:dyDescent="0.3">
      <c r="M261" s="15"/>
    </row>
    <row r="262" spans="13:13" ht="13.8" x14ac:dyDescent="0.3">
      <c r="M262" s="15"/>
    </row>
    <row r="263" spans="13:13" ht="13.8" x14ac:dyDescent="0.3">
      <c r="M263" s="15"/>
    </row>
    <row r="264" spans="13:13" ht="13.8" x14ac:dyDescent="0.3">
      <c r="M264" s="15"/>
    </row>
    <row r="265" spans="13:13" ht="13.8" x14ac:dyDescent="0.3">
      <c r="M265" s="15"/>
    </row>
    <row r="266" spans="13:13" ht="13.8" x14ac:dyDescent="0.3">
      <c r="M266" s="15"/>
    </row>
    <row r="267" spans="13:13" ht="13.8" x14ac:dyDescent="0.3">
      <c r="M267" s="15"/>
    </row>
    <row r="268" spans="13:13" ht="13.8" x14ac:dyDescent="0.3">
      <c r="M268" s="15"/>
    </row>
    <row r="269" spans="13:13" ht="13.8" x14ac:dyDescent="0.3">
      <c r="M269" s="15"/>
    </row>
    <row r="270" spans="13:13" ht="13.8" x14ac:dyDescent="0.3">
      <c r="M270" s="15"/>
    </row>
    <row r="271" spans="13:13" ht="13.8" x14ac:dyDescent="0.3">
      <c r="M271" s="15"/>
    </row>
    <row r="272" spans="13:13" ht="13.8" x14ac:dyDescent="0.3">
      <c r="M272" s="15"/>
    </row>
    <row r="273" spans="13:13" ht="13.8" x14ac:dyDescent="0.3">
      <c r="M273" s="15"/>
    </row>
    <row r="274" spans="13:13" ht="13.8" x14ac:dyDescent="0.3">
      <c r="M274" s="15"/>
    </row>
    <row r="275" spans="13:13" ht="13.8" x14ac:dyDescent="0.3">
      <c r="M275" s="15"/>
    </row>
    <row r="276" spans="13:13" ht="13.8" x14ac:dyDescent="0.3">
      <c r="M276" s="15"/>
    </row>
    <row r="277" spans="13:13" ht="13.8" x14ac:dyDescent="0.3">
      <c r="M277" s="15"/>
    </row>
    <row r="278" spans="13:13" ht="13.8" x14ac:dyDescent="0.3">
      <c r="M278" s="15"/>
    </row>
    <row r="279" spans="13:13" ht="13.8" x14ac:dyDescent="0.3">
      <c r="M279" s="15"/>
    </row>
    <row r="280" spans="13:13" ht="13.8" x14ac:dyDescent="0.3">
      <c r="M280" s="15"/>
    </row>
    <row r="281" spans="13:13" ht="13.8" x14ac:dyDescent="0.3">
      <c r="M281" s="15"/>
    </row>
    <row r="282" spans="13:13" ht="13.8" x14ac:dyDescent="0.3">
      <c r="M282" s="15"/>
    </row>
    <row r="283" spans="13:13" ht="13.8" x14ac:dyDescent="0.3">
      <c r="M283" s="15"/>
    </row>
    <row r="284" spans="13:13" ht="13.8" x14ac:dyDescent="0.3">
      <c r="M284" s="15"/>
    </row>
    <row r="285" spans="13:13" ht="13.8" x14ac:dyDescent="0.3">
      <c r="M285" s="15"/>
    </row>
    <row r="286" spans="13:13" ht="13.8" x14ac:dyDescent="0.3">
      <c r="M286" s="15"/>
    </row>
    <row r="287" spans="13:13" ht="13.8" x14ac:dyDescent="0.3">
      <c r="M287" s="15"/>
    </row>
    <row r="288" spans="13:13" ht="13.8" x14ac:dyDescent="0.3">
      <c r="M288" s="15"/>
    </row>
    <row r="289" spans="13:13" ht="13.8" x14ac:dyDescent="0.3">
      <c r="M289" s="15"/>
    </row>
    <row r="290" spans="13:13" ht="13.8" x14ac:dyDescent="0.3">
      <c r="M290" s="15"/>
    </row>
    <row r="291" spans="13:13" ht="13.8" x14ac:dyDescent="0.3">
      <c r="M291" s="15"/>
    </row>
    <row r="292" spans="13:13" ht="13.8" x14ac:dyDescent="0.3">
      <c r="M292" s="15"/>
    </row>
    <row r="293" spans="13:13" ht="13.8" x14ac:dyDescent="0.3">
      <c r="M293" s="15"/>
    </row>
    <row r="294" spans="13:13" ht="13.8" x14ac:dyDescent="0.3">
      <c r="M294" s="15"/>
    </row>
    <row r="295" spans="13:13" ht="13.8" x14ac:dyDescent="0.3">
      <c r="M295" s="15"/>
    </row>
    <row r="296" spans="13:13" ht="13.8" x14ac:dyDescent="0.3">
      <c r="M296" s="15"/>
    </row>
    <row r="297" spans="13:13" ht="13.8" x14ac:dyDescent="0.3">
      <c r="M297" s="15"/>
    </row>
    <row r="298" spans="13:13" ht="13.8" x14ac:dyDescent="0.3">
      <c r="M298" s="15"/>
    </row>
    <row r="299" spans="13:13" ht="13.8" x14ac:dyDescent="0.3">
      <c r="M299" s="15"/>
    </row>
    <row r="300" spans="13:13" ht="13.8" x14ac:dyDescent="0.3">
      <c r="M300" s="15"/>
    </row>
    <row r="301" spans="13:13" ht="13.8" x14ac:dyDescent="0.3">
      <c r="M301" s="15"/>
    </row>
    <row r="302" spans="13:13" ht="13.8" x14ac:dyDescent="0.3">
      <c r="M302" s="15"/>
    </row>
    <row r="303" spans="13:13" ht="13.8" x14ac:dyDescent="0.3">
      <c r="M303" s="15"/>
    </row>
    <row r="304" spans="13:13" ht="13.8" x14ac:dyDescent="0.3">
      <c r="M304" s="15"/>
    </row>
    <row r="305" spans="13:13" ht="13.8" x14ac:dyDescent="0.3">
      <c r="M305" s="15"/>
    </row>
    <row r="306" spans="13:13" ht="13.8" x14ac:dyDescent="0.3">
      <c r="M306" s="15"/>
    </row>
    <row r="307" spans="13:13" ht="13.8" x14ac:dyDescent="0.3">
      <c r="M307" s="15"/>
    </row>
    <row r="308" spans="13:13" ht="13.8" x14ac:dyDescent="0.3">
      <c r="M308" s="15"/>
    </row>
    <row r="309" spans="13:13" ht="13.8" x14ac:dyDescent="0.3">
      <c r="M309" s="15"/>
    </row>
    <row r="310" spans="13:13" ht="13.8" x14ac:dyDescent="0.3">
      <c r="M310" s="15"/>
    </row>
    <row r="311" spans="13:13" ht="13.8" x14ac:dyDescent="0.3">
      <c r="M311" s="15"/>
    </row>
    <row r="312" spans="13:13" ht="13.8" x14ac:dyDescent="0.3">
      <c r="M312" s="15"/>
    </row>
    <row r="313" spans="13:13" ht="13.8" x14ac:dyDescent="0.3">
      <c r="M313" s="15"/>
    </row>
    <row r="314" spans="13:13" ht="13.8" x14ac:dyDescent="0.3">
      <c r="M314" s="15"/>
    </row>
    <row r="315" spans="13:13" ht="13.8" x14ac:dyDescent="0.3">
      <c r="M315" s="15"/>
    </row>
    <row r="316" spans="13:13" ht="13.8" x14ac:dyDescent="0.3">
      <c r="M316" s="15"/>
    </row>
    <row r="317" spans="13:13" ht="13.8" x14ac:dyDescent="0.3">
      <c r="M317" s="15"/>
    </row>
    <row r="318" spans="13:13" ht="13.8" x14ac:dyDescent="0.3">
      <c r="M318" s="15"/>
    </row>
    <row r="319" spans="13:13" ht="13.8" x14ac:dyDescent="0.3">
      <c r="M319" s="15"/>
    </row>
    <row r="320" spans="13:13" ht="13.8" x14ac:dyDescent="0.3">
      <c r="M320" s="15"/>
    </row>
    <row r="321" spans="13:13" ht="13.8" x14ac:dyDescent="0.3">
      <c r="M321" s="15"/>
    </row>
    <row r="322" spans="13:13" ht="13.8" x14ac:dyDescent="0.3">
      <c r="M322" s="15"/>
    </row>
    <row r="323" spans="13:13" ht="13.8" x14ac:dyDescent="0.3">
      <c r="M323" s="15"/>
    </row>
    <row r="324" spans="13:13" ht="13.8" x14ac:dyDescent="0.3">
      <c r="M324" s="15"/>
    </row>
    <row r="325" spans="13:13" ht="13.8" x14ac:dyDescent="0.3">
      <c r="M325" s="15"/>
    </row>
    <row r="326" spans="13:13" ht="13.8" x14ac:dyDescent="0.3">
      <c r="M326" s="15"/>
    </row>
    <row r="327" spans="13:13" ht="13.8" x14ac:dyDescent="0.3">
      <c r="M327" s="15"/>
    </row>
    <row r="328" spans="13:13" ht="13.8" x14ac:dyDescent="0.3">
      <c r="M328" s="15"/>
    </row>
    <row r="329" spans="13:13" ht="13.8" x14ac:dyDescent="0.3">
      <c r="M329" s="15"/>
    </row>
    <row r="330" spans="13:13" ht="13.8" x14ac:dyDescent="0.3">
      <c r="M330" s="15"/>
    </row>
    <row r="331" spans="13:13" ht="13.8" x14ac:dyDescent="0.3">
      <c r="M331" s="15"/>
    </row>
    <row r="332" spans="13:13" ht="13.8" x14ac:dyDescent="0.3">
      <c r="M332" s="15"/>
    </row>
    <row r="333" spans="13:13" ht="13.8" x14ac:dyDescent="0.3">
      <c r="M333" s="15"/>
    </row>
    <row r="334" spans="13:13" ht="13.8" x14ac:dyDescent="0.3">
      <c r="M334" s="15"/>
    </row>
    <row r="335" spans="13:13" ht="13.8" x14ac:dyDescent="0.3">
      <c r="M335" s="15"/>
    </row>
    <row r="336" spans="13:13" ht="13.8" x14ac:dyDescent="0.3">
      <c r="M336" s="15"/>
    </row>
    <row r="337" spans="13:13" ht="13.8" x14ac:dyDescent="0.3">
      <c r="M337" s="15"/>
    </row>
    <row r="338" spans="13:13" ht="13.8" x14ac:dyDescent="0.3">
      <c r="M338" s="15"/>
    </row>
    <row r="339" spans="13:13" ht="13.8" x14ac:dyDescent="0.3">
      <c r="M339" s="15"/>
    </row>
    <row r="340" spans="13:13" ht="13.8" x14ac:dyDescent="0.3">
      <c r="M340" s="15"/>
    </row>
    <row r="341" spans="13:13" ht="13.8" x14ac:dyDescent="0.3">
      <c r="M341" s="15"/>
    </row>
    <row r="342" spans="13:13" ht="13.8" x14ac:dyDescent="0.3">
      <c r="M342" s="15"/>
    </row>
    <row r="343" spans="13:13" ht="13.8" x14ac:dyDescent="0.3">
      <c r="M343" s="15"/>
    </row>
    <row r="344" spans="13:13" ht="13.8" x14ac:dyDescent="0.3">
      <c r="M344" s="15"/>
    </row>
    <row r="345" spans="13:13" ht="13.8" x14ac:dyDescent="0.3">
      <c r="M345" s="15"/>
    </row>
    <row r="346" spans="13:13" ht="13.8" x14ac:dyDescent="0.3">
      <c r="M346" s="15"/>
    </row>
    <row r="347" spans="13:13" ht="13.8" x14ac:dyDescent="0.3">
      <c r="M347" s="15"/>
    </row>
    <row r="348" spans="13:13" ht="13.8" x14ac:dyDescent="0.3">
      <c r="M348" s="15"/>
    </row>
    <row r="349" spans="13:13" ht="13.8" x14ac:dyDescent="0.3">
      <c r="M349" s="15"/>
    </row>
    <row r="350" spans="13:13" ht="13.8" x14ac:dyDescent="0.3">
      <c r="M350" s="15"/>
    </row>
    <row r="351" spans="13:13" ht="13.8" x14ac:dyDescent="0.3">
      <c r="M351" s="15"/>
    </row>
    <row r="352" spans="13:13" ht="13.8" x14ac:dyDescent="0.3">
      <c r="M352" s="15"/>
    </row>
    <row r="353" spans="13:13" ht="13.8" x14ac:dyDescent="0.3">
      <c r="M353" s="15"/>
    </row>
    <row r="354" spans="13:13" ht="13.8" x14ac:dyDescent="0.3">
      <c r="M354" s="15"/>
    </row>
    <row r="355" spans="13:13" ht="13.8" x14ac:dyDescent="0.3">
      <c r="M355" s="15"/>
    </row>
    <row r="356" spans="13:13" ht="13.8" x14ac:dyDescent="0.3">
      <c r="M356" s="15"/>
    </row>
    <row r="357" spans="13:13" ht="13.8" x14ac:dyDescent="0.3">
      <c r="M357" s="15"/>
    </row>
    <row r="358" spans="13:13" ht="13.8" x14ac:dyDescent="0.3">
      <c r="M358" s="15"/>
    </row>
    <row r="359" spans="13:13" ht="13.8" x14ac:dyDescent="0.3">
      <c r="M359" s="15"/>
    </row>
    <row r="360" spans="13:13" ht="13.8" x14ac:dyDescent="0.3">
      <c r="M360" s="15"/>
    </row>
    <row r="361" spans="13:13" ht="13.8" x14ac:dyDescent="0.3">
      <c r="M361" s="15"/>
    </row>
    <row r="362" spans="13:13" ht="13.8" x14ac:dyDescent="0.3">
      <c r="M362" s="15"/>
    </row>
    <row r="363" spans="13:13" ht="13.8" x14ac:dyDescent="0.3">
      <c r="M363" s="15"/>
    </row>
    <row r="364" spans="13:13" ht="13.8" x14ac:dyDescent="0.3">
      <c r="M364" s="15"/>
    </row>
    <row r="365" spans="13:13" ht="13.8" x14ac:dyDescent="0.3">
      <c r="M365" s="15"/>
    </row>
    <row r="366" spans="13:13" ht="13.8" x14ac:dyDescent="0.3">
      <c r="M366" s="15"/>
    </row>
    <row r="367" spans="13:13" ht="13.8" x14ac:dyDescent="0.3">
      <c r="M367" s="15"/>
    </row>
    <row r="368" spans="13:13" ht="13.8" x14ac:dyDescent="0.3">
      <c r="M368" s="15"/>
    </row>
    <row r="369" spans="13:13" ht="13.8" x14ac:dyDescent="0.3">
      <c r="M369" s="15"/>
    </row>
    <row r="370" spans="13:13" ht="13.8" x14ac:dyDescent="0.3">
      <c r="M370" s="15"/>
    </row>
    <row r="371" spans="13:13" ht="13.8" x14ac:dyDescent="0.3">
      <c r="M371" s="15"/>
    </row>
    <row r="372" spans="13:13" ht="13.8" x14ac:dyDescent="0.3">
      <c r="M372" s="15"/>
    </row>
    <row r="373" spans="13:13" ht="13.8" x14ac:dyDescent="0.3">
      <c r="M373" s="15"/>
    </row>
    <row r="374" spans="13:13" ht="13.8" x14ac:dyDescent="0.3">
      <c r="M374" s="15"/>
    </row>
    <row r="375" spans="13:13" ht="13.8" x14ac:dyDescent="0.3">
      <c r="M375" s="15"/>
    </row>
    <row r="376" spans="13:13" ht="13.8" x14ac:dyDescent="0.3">
      <c r="M376" s="15"/>
    </row>
    <row r="377" spans="13:13" ht="13.8" x14ac:dyDescent="0.3">
      <c r="M377" s="15"/>
    </row>
    <row r="378" spans="13:13" ht="13.8" x14ac:dyDescent="0.3">
      <c r="M378" s="15"/>
    </row>
    <row r="379" spans="13:13" ht="13.8" x14ac:dyDescent="0.3">
      <c r="M379" s="15"/>
    </row>
    <row r="380" spans="13:13" ht="13.8" x14ac:dyDescent="0.3">
      <c r="M380" s="15"/>
    </row>
    <row r="381" spans="13:13" ht="13.8" x14ac:dyDescent="0.3">
      <c r="M381" s="15"/>
    </row>
    <row r="382" spans="13:13" ht="13.8" x14ac:dyDescent="0.3">
      <c r="M382" s="15"/>
    </row>
    <row r="383" spans="13:13" ht="13.8" x14ac:dyDescent="0.3">
      <c r="M383" s="15"/>
    </row>
    <row r="384" spans="13:13" ht="13.8" x14ac:dyDescent="0.3">
      <c r="M384" s="15"/>
    </row>
    <row r="385" spans="13:13" ht="13.8" x14ac:dyDescent="0.3">
      <c r="M385" s="15"/>
    </row>
    <row r="386" spans="13:13" ht="13.8" x14ac:dyDescent="0.3">
      <c r="M386" s="15"/>
    </row>
    <row r="387" spans="13:13" ht="13.8" x14ac:dyDescent="0.3">
      <c r="M387" s="15"/>
    </row>
    <row r="388" spans="13:13" ht="13.8" x14ac:dyDescent="0.3">
      <c r="M388" s="15"/>
    </row>
    <row r="389" spans="13:13" ht="13.8" x14ac:dyDescent="0.3">
      <c r="M389" s="15"/>
    </row>
    <row r="390" spans="13:13" ht="13.8" x14ac:dyDescent="0.3">
      <c r="M390" s="15"/>
    </row>
    <row r="391" spans="13:13" ht="13.8" x14ac:dyDescent="0.3">
      <c r="M391" s="15"/>
    </row>
    <row r="392" spans="13:13" ht="13.8" x14ac:dyDescent="0.3">
      <c r="M392" s="15"/>
    </row>
    <row r="393" spans="13:13" ht="13.8" x14ac:dyDescent="0.3">
      <c r="M393" s="15"/>
    </row>
    <row r="394" spans="13:13" ht="13.8" x14ac:dyDescent="0.3">
      <c r="M394" s="15"/>
    </row>
    <row r="395" spans="13:13" ht="13.8" x14ac:dyDescent="0.3">
      <c r="M395" s="15"/>
    </row>
    <row r="396" spans="13:13" ht="13.8" x14ac:dyDescent="0.3">
      <c r="M396" s="15"/>
    </row>
    <row r="397" spans="13:13" ht="13.8" x14ac:dyDescent="0.3">
      <c r="M397" s="15"/>
    </row>
    <row r="398" spans="13:13" ht="13.8" x14ac:dyDescent="0.3">
      <c r="M398" s="15"/>
    </row>
    <row r="399" spans="13:13" ht="13.8" x14ac:dyDescent="0.3">
      <c r="M399" s="15"/>
    </row>
    <row r="400" spans="13:13" ht="13.8" x14ac:dyDescent="0.3">
      <c r="M400" s="15"/>
    </row>
    <row r="401" spans="13:13" ht="13.8" x14ac:dyDescent="0.3">
      <c r="M401" s="15"/>
    </row>
    <row r="402" spans="13:13" ht="13.8" x14ac:dyDescent="0.3">
      <c r="M402" s="15"/>
    </row>
    <row r="403" spans="13:13" ht="13.8" x14ac:dyDescent="0.3">
      <c r="M403" s="15"/>
    </row>
    <row r="404" spans="13:13" ht="13.8" x14ac:dyDescent="0.3">
      <c r="M404" s="15"/>
    </row>
    <row r="405" spans="13:13" ht="13.8" x14ac:dyDescent="0.3">
      <c r="M405" s="15"/>
    </row>
    <row r="406" spans="13:13" ht="13.8" x14ac:dyDescent="0.3">
      <c r="M406" s="15"/>
    </row>
    <row r="407" spans="13:13" ht="13.8" x14ac:dyDescent="0.3">
      <c r="M407" s="15"/>
    </row>
    <row r="408" spans="13:13" ht="13.8" x14ac:dyDescent="0.3">
      <c r="M408" s="15"/>
    </row>
    <row r="409" spans="13:13" ht="13.8" x14ac:dyDescent="0.3">
      <c r="M409" s="15"/>
    </row>
    <row r="410" spans="13:13" ht="13.8" x14ac:dyDescent="0.3">
      <c r="M410" s="15"/>
    </row>
    <row r="411" spans="13:13" ht="13.8" x14ac:dyDescent="0.3">
      <c r="M411" s="15"/>
    </row>
    <row r="412" spans="13:13" ht="13.8" x14ac:dyDescent="0.3">
      <c r="M412" s="15"/>
    </row>
    <row r="413" spans="13:13" ht="13.8" x14ac:dyDescent="0.3">
      <c r="M413" s="15"/>
    </row>
    <row r="414" spans="13:13" ht="13.8" x14ac:dyDescent="0.3">
      <c r="M414" s="15"/>
    </row>
    <row r="415" spans="13:13" ht="13.8" x14ac:dyDescent="0.3">
      <c r="M415" s="15"/>
    </row>
    <row r="416" spans="13:13" ht="13.8" x14ac:dyDescent="0.3">
      <c r="M416" s="15"/>
    </row>
    <row r="417" spans="13:13" ht="13.8" x14ac:dyDescent="0.3">
      <c r="M417" s="15"/>
    </row>
    <row r="418" spans="13:13" ht="13.8" x14ac:dyDescent="0.3">
      <c r="M418" s="15"/>
    </row>
    <row r="419" spans="13:13" ht="13.8" x14ac:dyDescent="0.3">
      <c r="M419" s="15"/>
    </row>
    <row r="420" spans="13:13" ht="13.8" x14ac:dyDescent="0.3">
      <c r="M420" s="15"/>
    </row>
    <row r="421" spans="13:13" ht="13.8" x14ac:dyDescent="0.3">
      <c r="M421" s="15"/>
    </row>
    <row r="422" spans="13:13" ht="13.8" x14ac:dyDescent="0.3">
      <c r="M422" s="15"/>
    </row>
    <row r="423" spans="13:13" ht="13.8" x14ac:dyDescent="0.3">
      <c r="M423" s="15"/>
    </row>
    <row r="424" spans="13:13" ht="13.8" x14ac:dyDescent="0.3">
      <c r="M424" s="15"/>
    </row>
    <row r="425" spans="13:13" ht="13.8" x14ac:dyDescent="0.3">
      <c r="M425" s="15"/>
    </row>
    <row r="426" spans="13:13" ht="13.8" x14ac:dyDescent="0.3">
      <c r="M426" s="15"/>
    </row>
    <row r="427" spans="13:13" ht="13.8" x14ac:dyDescent="0.3">
      <c r="M427" s="15"/>
    </row>
    <row r="428" spans="13:13" ht="13.8" x14ac:dyDescent="0.3">
      <c r="M428" s="15"/>
    </row>
    <row r="429" spans="13:13" ht="13.8" x14ac:dyDescent="0.3">
      <c r="M429" s="15"/>
    </row>
    <row r="430" spans="13:13" ht="13.8" x14ac:dyDescent="0.3">
      <c r="M430" s="15"/>
    </row>
    <row r="431" spans="13:13" ht="13.8" x14ac:dyDescent="0.3">
      <c r="M431" s="15"/>
    </row>
    <row r="432" spans="13:13" ht="13.8" x14ac:dyDescent="0.3">
      <c r="M432" s="15"/>
    </row>
    <row r="433" spans="13:13" ht="13.8" x14ac:dyDescent="0.3">
      <c r="M433" s="15"/>
    </row>
    <row r="434" spans="13:13" ht="13.8" x14ac:dyDescent="0.3">
      <c r="M434" s="15"/>
    </row>
    <row r="435" spans="13:13" ht="13.8" x14ac:dyDescent="0.3">
      <c r="M435" s="15"/>
    </row>
    <row r="436" spans="13:13" ht="13.8" x14ac:dyDescent="0.3">
      <c r="M436" s="15"/>
    </row>
    <row r="437" spans="13:13" ht="13.8" x14ac:dyDescent="0.3">
      <c r="M437" s="15"/>
    </row>
    <row r="438" spans="13:13" ht="13.8" x14ac:dyDescent="0.3">
      <c r="M438" s="15"/>
    </row>
    <row r="439" spans="13:13" ht="13.8" x14ac:dyDescent="0.3">
      <c r="M439" s="15"/>
    </row>
    <row r="440" spans="13:13" ht="13.8" x14ac:dyDescent="0.3">
      <c r="M440" s="15"/>
    </row>
    <row r="441" spans="13:13" ht="13.8" x14ac:dyDescent="0.3">
      <c r="M441" s="15"/>
    </row>
    <row r="442" spans="13:13" ht="13.8" x14ac:dyDescent="0.3">
      <c r="M442" s="15"/>
    </row>
    <row r="443" spans="13:13" ht="13.8" x14ac:dyDescent="0.3">
      <c r="M443" s="15"/>
    </row>
    <row r="444" spans="13:13" ht="13.8" x14ac:dyDescent="0.3">
      <c r="M444" s="15"/>
    </row>
    <row r="445" spans="13:13" ht="13.8" x14ac:dyDescent="0.3">
      <c r="M445" s="15"/>
    </row>
    <row r="446" spans="13:13" ht="13.8" x14ac:dyDescent="0.3">
      <c r="M446" s="15"/>
    </row>
    <row r="447" spans="13:13" ht="13.8" x14ac:dyDescent="0.3">
      <c r="M447" s="15"/>
    </row>
    <row r="448" spans="13:13" ht="13.8" x14ac:dyDescent="0.3">
      <c r="M448" s="15"/>
    </row>
    <row r="449" spans="13:13" ht="13.8" x14ac:dyDescent="0.3">
      <c r="M449" s="15"/>
    </row>
    <row r="450" spans="13:13" ht="13.8" x14ac:dyDescent="0.3">
      <c r="M450" s="15"/>
    </row>
    <row r="451" spans="13:13" ht="13.8" x14ac:dyDescent="0.3">
      <c r="M451" s="15"/>
    </row>
    <row r="452" spans="13:13" ht="13.8" x14ac:dyDescent="0.3">
      <c r="M452" s="15"/>
    </row>
    <row r="453" spans="13:13" ht="13.8" x14ac:dyDescent="0.3">
      <c r="M453" s="15"/>
    </row>
    <row r="454" spans="13:13" ht="13.8" x14ac:dyDescent="0.3">
      <c r="M454" s="15"/>
    </row>
    <row r="455" spans="13:13" ht="13.8" x14ac:dyDescent="0.3">
      <c r="M455" s="15"/>
    </row>
    <row r="456" spans="13:13" ht="13.8" x14ac:dyDescent="0.3">
      <c r="M456" s="15"/>
    </row>
    <row r="457" spans="13:13" ht="13.8" x14ac:dyDescent="0.3">
      <c r="M457" s="15"/>
    </row>
    <row r="458" spans="13:13" ht="13.8" x14ac:dyDescent="0.3">
      <c r="M458" s="15"/>
    </row>
    <row r="459" spans="13:13" ht="13.8" x14ac:dyDescent="0.3">
      <c r="M459" s="15"/>
    </row>
    <row r="460" spans="13:13" ht="13.8" x14ac:dyDescent="0.3">
      <c r="M460" s="15"/>
    </row>
    <row r="461" spans="13:13" ht="13.8" x14ac:dyDescent="0.3">
      <c r="M461" s="15"/>
    </row>
    <row r="462" spans="13:13" ht="13.8" x14ac:dyDescent="0.3">
      <c r="M462" s="15"/>
    </row>
    <row r="463" spans="13:13" ht="13.8" x14ac:dyDescent="0.3">
      <c r="M463" s="15"/>
    </row>
    <row r="464" spans="13:13" ht="13.8" x14ac:dyDescent="0.3">
      <c r="M464" s="15"/>
    </row>
    <row r="465" spans="13:13" ht="13.8" x14ac:dyDescent="0.3">
      <c r="M465" s="15"/>
    </row>
    <row r="466" spans="13:13" ht="13.8" x14ac:dyDescent="0.3">
      <c r="M466" s="15"/>
    </row>
    <row r="467" spans="13:13" ht="13.8" x14ac:dyDescent="0.3">
      <c r="M467" s="15"/>
    </row>
    <row r="468" spans="13:13" ht="13.8" x14ac:dyDescent="0.3">
      <c r="M468" s="15"/>
    </row>
    <row r="469" spans="13:13" ht="13.8" x14ac:dyDescent="0.3">
      <c r="M469" s="15"/>
    </row>
    <row r="470" spans="13:13" ht="13.8" x14ac:dyDescent="0.3">
      <c r="M470" s="15"/>
    </row>
    <row r="471" spans="13:13" ht="13.8" x14ac:dyDescent="0.3">
      <c r="M471" s="15"/>
    </row>
    <row r="472" spans="13:13" ht="13.8" x14ac:dyDescent="0.3">
      <c r="M472" s="15"/>
    </row>
    <row r="473" spans="13:13" ht="13.8" x14ac:dyDescent="0.3">
      <c r="M473" s="15"/>
    </row>
    <row r="474" spans="13:13" ht="13.8" x14ac:dyDescent="0.3">
      <c r="M474" s="15"/>
    </row>
    <row r="475" spans="13:13" ht="13.8" x14ac:dyDescent="0.3">
      <c r="M475" s="15"/>
    </row>
    <row r="476" spans="13:13" ht="13.8" x14ac:dyDescent="0.3">
      <c r="M476" s="15"/>
    </row>
    <row r="477" spans="13:13" ht="13.8" x14ac:dyDescent="0.3">
      <c r="M477" s="15"/>
    </row>
    <row r="478" spans="13:13" ht="13.8" x14ac:dyDescent="0.3">
      <c r="M478" s="15"/>
    </row>
    <row r="479" spans="13:13" ht="13.8" x14ac:dyDescent="0.3">
      <c r="M479" s="15"/>
    </row>
    <row r="480" spans="13:13" ht="13.8" x14ac:dyDescent="0.3">
      <c r="M480" s="15"/>
    </row>
    <row r="481" spans="13:13" ht="13.8" x14ac:dyDescent="0.3">
      <c r="M481" s="15"/>
    </row>
    <row r="482" spans="13:13" ht="13.8" x14ac:dyDescent="0.3">
      <c r="M482" s="15"/>
    </row>
    <row r="483" spans="13:13" ht="13.8" x14ac:dyDescent="0.3">
      <c r="M483" s="15"/>
    </row>
    <row r="484" spans="13:13" ht="13.8" x14ac:dyDescent="0.3">
      <c r="M484" s="15"/>
    </row>
    <row r="485" spans="13:13" ht="13.8" x14ac:dyDescent="0.3">
      <c r="M485" s="15"/>
    </row>
    <row r="486" spans="13:13" ht="13.8" x14ac:dyDescent="0.3">
      <c r="M486" s="15"/>
    </row>
    <row r="487" spans="13:13" ht="13.8" x14ac:dyDescent="0.3">
      <c r="M487" s="15"/>
    </row>
    <row r="488" spans="13:13" ht="13.8" x14ac:dyDescent="0.3">
      <c r="M488" s="15"/>
    </row>
    <row r="489" spans="13:13" ht="13.8" x14ac:dyDescent="0.3">
      <c r="M489" s="15"/>
    </row>
    <row r="490" spans="13:13" ht="13.8" x14ac:dyDescent="0.3">
      <c r="M490" s="15"/>
    </row>
    <row r="491" spans="13:13" ht="13.8" x14ac:dyDescent="0.3">
      <c r="M491" s="15"/>
    </row>
    <row r="492" spans="13:13" ht="13.8" x14ac:dyDescent="0.3">
      <c r="M492" s="15"/>
    </row>
    <row r="493" spans="13:13" ht="13.8" x14ac:dyDescent="0.3">
      <c r="M493" s="15"/>
    </row>
    <row r="494" spans="13:13" ht="13.8" x14ac:dyDescent="0.3">
      <c r="M494" s="15"/>
    </row>
    <row r="495" spans="13:13" ht="13.8" x14ac:dyDescent="0.3">
      <c r="M495" s="15"/>
    </row>
    <row r="496" spans="13:13" ht="13.8" x14ac:dyDescent="0.3">
      <c r="M496" s="15"/>
    </row>
    <row r="497" spans="13:13" ht="13.8" x14ac:dyDescent="0.3">
      <c r="M497" s="15"/>
    </row>
    <row r="498" spans="13:13" ht="13.8" x14ac:dyDescent="0.3">
      <c r="M498" s="15"/>
    </row>
    <row r="499" spans="13:13" ht="13.8" x14ac:dyDescent="0.3">
      <c r="M499" s="15"/>
    </row>
    <row r="500" spans="13:13" ht="13.8" x14ac:dyDescent="0.3">
      <c r="M500" s="15"/>
    </row>
    <row r="501" spans="13:13" ht="13.8" x14ac:dyDescent="0.3">
      <c r="M501" s="15"/>
    </row>
    <row r="502" spans="13:13" ht="13.8" x14ac:dyDescent="0.3">
      <c r="M502" s="15"/>
    </row>
    <row r="503" spans="13:13" ht="13.8" x14ac:dyDescent="0.3">
      <c r="M503" s="15"/>
    </row>
    <row r="504" spans="13:13" ht="13.8" x14ac:dyDescent="0.3">
      <c r="M504" s="15"/>
    </row>
    <row r="505" spans="13:13" ht="13.8" x14ac:dyDescent="0.3">
      <c r="M505" s="15"/>
    </row>
    <row r="506" spans="13:13" ht="13.8" x14ac:dyDescent="0.3">
      <c r="M506" s="15"/>
    </row>
    <row r="507" spans="13:13" ht="13.8" x14ac:dyDescent="0.3">
      <c r="M507" s="15"/>
    </row>
    <row r="508" spans="13:13" ht="13.8" x14ac:dyDescent="0.3">
      <c r="M508" s="15"/>
    </row>
    <row r="509" spans="13:13" ht="13.8" x14ac:dyDescent="0.3">
      <c r="M509" s="15"/>
    </row>
    <row r="510" spans="13:13" ht="13.8" x14ac:dyDescent="0.3">
      <c r="M510" s="15"/>
    </row>
    <row r="511" spans="13:13" ht="13.8" x14ac:dyDescent="0.3">
      <c r="M511" s="15"/>
    </row>
    <row r="512" spans="13:13" ht="13.8" x14ac:dyDescent="0.3">
      <c r="M512" s="15"/>
    </row>
    <row r="513" spans="13:13" ht="13.8" x14ac:dyDescent="0.3">
      <c r="M513" s="15"/>
    </row>
    <row r="514" spans="13:13" ht="13.8" x14ac:dyDescent="0.3">
      <c r="M514" s="15"/>
    </row>
    <row r="515" spans="13:13" ht="13.8" x14ac:dyDescent="0.3">
      <c r="M515" s="15"/>
    </row>
    <row r="516" spans="13:13" ht="13.8" x14ac:dyDescent="0.3">
      <c r="M516" s="15"/>
    </row>
    <row r="517" spans="13:13" ht="13.8" x14ac:dyDescent="0.3">
      <c r="M517" s="15"/>
    </row>
    <row r="518" spans="13:13" ht="13.8" x14ac:dyDescent="0.3">
      <c r="M518" s="15"/>
    </row>
    <row r="519" spans="13:13" ht="13.8" x14ac:dyDescent="0.3">
      <c r="M519" s="15"/>
    </row>
    <row r="520" spans="13:13" ht="13.8" x14ac:dyDescent="0.3">
      <c r="M520" s="15"/>
    </row>
    <row r="521" spans="13:13" ht="13.8" x14ac:dyDescent="0.3">
      <c r="M521" s="15"/>
    </row>
    <row r="522" spans="13:13" ht="13.8" x14ac:dyDescent="0.3">
      <c r="M522" s="15"/>
    </row>
    <row r="523" spans="13:13" ht="13.8" x14ac:dyDescent="0.3">
      <c r="M523" s="15"/>
    </row>
    <row r="524" spans="13:13" ht="13.8" x14ac:dyDescent="0.3">
      <c r="M524" s="15"/>
    </row>
    <row r="525" spans="13:13" ht="13.8" x14ac:dyDescent="0.3">
      <c r="M525" s="15"/>
    </row>
    <row r="526" spans="13:13" ht="13.8" x14ac:dyDescent="0.3">
      <c r="M526" s="15"/>
    </row>
    <row r="527" spans="13:13" ht="13.8" x14ac:dyDescent="0.3">
      <c r="M527" s="15"/>
    </row>
    <row r="528" spans="13:13" ht="13.8" x14ac:dyDescent="0.3">
      <c r="M528" s="15"/>
    </row>
    <row r="529" spans="13:13" ht="13.8" x14ac:dyDescent="0.3">
      <c r="M529" s="15"/>
    </row>
    <row r="530" spans="13:13" ht="13.8" x14ac:dyDescent="0.3">
      <c r="M530" s="15"/>
    </row>
    <row r="531" spans="13:13" ht="13.8" x14ac:dyDescent="0.3">
      <c r="M531" s="15"/>
    </row>
    <row r="532" spans="13:13" ht="13.8" x14ac:dyDescent="0.3">
      <c r="M532" s="15"/>
    </row>
    <row r="533" spans="13:13" ht="13.8" x14ac:dyDescent="0.3">
      <c r="M533" s="15"/>
    </row>
    <row r="534" spans="13:13" ht="13.8" x14ac:dyDescent="0.3">
      <c r="M534" s="15"/>
    </row>
    <row r="535" spans="13:13" ht="13.8" x14ac:dyDescent="0.3">
      <c r="M535" s="15"/>
    </row>
    <row r="536" spans="13:13" ht="13.8" x14ac:dyDescent="0.3">
      <c r="M536" s="15"/>
    </row>
    <row r="537" spans="13:13" ht="13.8" x14ac:dyDescent="0.3">
      <c r="M537" s="15"/>
    </row>
    <row r="538" spans="13:13" ht="13.8" x14ac:dyDescent="0.3">
      <c r="M538" s="15"/>
    </row>
    <row r="539" spans="13:13" ht="13.8" x14ac:dyDescent="0.3">
      <c r="M539" s="15"/>
    </row>
    <row r="540" spans="13:13" ht="13.8" x14ac:dyDescent="0.3">
      <c r="M540" s="15"/>
    </row>
    <row r="541" spans="13:13" ht="13.8" x14ac:dyDescent="0.3">
      <c r="M541" s="15"/>
    </row>
    <row r="542" spans="13:13" ht="13.8" x14ac:dyDescent="0.3">
      <c r="M542" s="15"/>
    </row>
    <row r="543" spans="13:13" ht="13.8" x14ac:dyDescent="0.3">
      <c r="M543" s="15"/>
    </row>
    <row r="544" spans="13:13" ht="13.8" x14ac:dyDescent="0.3">
      <c r="M544" s="15"/>
    </row>
    <row r="545" spans="13:13" ht="13.8" x14ac:dyDescent="0.3">
      <c r="M545" s="15"/>
    </row>
    <row r="546" spans="13:13" ht="13.8" x14ac:dyDescent="0.3">
      <c r="M546" s="15"/>
    </row>
    <row r="547" spans="13:13" ht="13.8" x14ac:dyDescent="0.3">
      <c r="M547" s="15"/>
    </row>
    <row r="548" spans="13:13" ht="13.8" x14ac:dyDescent="0.3">
      <c r="M548" s="15"/>
    </row>
    <row r="549" spans="13:13" ht="13.8" x14ac:dyDescent="0.3">
      <c r="M549" s="15"/>
    </row>
    <row r="550" spans="13:13" ht="13.8" x14ac:dyDescent="0.3">
      <c r="M550" s="15"/>
    </row>
    <row r="551" spans="13:13" ht="13.8" x14ac:dyDescent="0.3">
      <c r="M551" s="15"/>
    </row>
    <row r="552" spans="13:13" ht="13.8" x14ac:dyDescent="0.3">
      <c r="M552" s="15"/>
    </row>
    <row r="553" spans="13:13" ht="13.8" x14ac:dyDescent="0.3">
      <c r="M553" s="15"/>
    </row>
    <row r="554" spans="13:13" ht="13.8" x14ac:dyDescent="0.3">
      <c r="M554" s="15"/>
    </row>
    <row r="555" spans="13:13" ht="13.8" x14ac:dyDescent="0.3">
      <c r="M555" s="15"/>
    </row>
    <row r="556" spans="13:13" ht="13.8" x14ac:dyDescent="0.3">
      <c r="M556" s="15"/>
    </row>
    <row r="557" spans="13:13" ht="13.8" x14ac:dyDescent="0.3">
      <c r="M557" s="15"/>
    </row>
    <row r="558" spans="13:13" ht="13.8" x14ac:dyDescent="0.3">
      <c r="M558" s="15"/>
    </row>
    <row r="559" spans="13:13" ht="13.8" x14ac:dyDescent="0.3">
      <c r="M559" s="15"/>
    </row>
    <row r="560" spans="13:13" ht="13.8" x14ac:dyDescent="0.3">
      <c r="M560" s="15"/>
    </row>
    <row r="561" spans="13:13" ht="13.8" x14ac:dyDescent="0.3">
      <c r="M561" s="15"/>
    </row>
    <row r="562" spans="13:13" ht="13.8" x14ac:dyDescent="0.3">
      <c r="M562" s="15"/>
    </row>
    <row r="563" spans="13:13" ht="13.8" x14ac:dyDescent="0.3">
      <c r="M563" s="15"/>
    </row>
    <row r="564" spans="13:13" ht="13.8" x14ac:dyDescent="0.3">
      <c r="M564" s="15"/>
    </row>
    <row r="565" spans="13:13" ht="13.8" x14ac:dyDescent="0.3">
      <c r="M565" s="15"/>
    </row>
    <row r="566" spans="13:13" ht="13.8" x14ac:dyDescent="0.3">
      <c r="M566" s="15"/>
    </row>
    <row r="567" spans="13:13" ht="13.8" x14ac:dyDescent="0.3">
      <c r="M567" s="15"/>
    </row>
    <row r="568" spans="13:13" ht="13.8" x14ac:dyDescent="0.3">
      <c r="M568" s="15"/>
    </row>
    <row r="569" spans="13:13" ht="13.8" x14ac:dyDescent="0.3">
      <c r="M569" s="15"/>
    </row>
    <row r="570" spans="13:13" ht="13.8" x14ac:dyDescent="0.3">
      <c r="M570" s="15"/>
    </row>
    <row r="571" spans="13:13" ht="13.8" x14ac:dyDescent="0.3">
      <c r="M571" s="15"/>
    </row>
    <row r="572" spans="13:13" ht="13.8" x14ac:dyDescent="0.3">
      <c r="M572" s="15"/>
    </row>
    <row r="573" spans="13:13" ht="13.8" x14ac:dyDescent="0.3">
      <c r="M573" s="15"/>
    </row>
    <row r="574" spans="13:13" ht="13.8" x14ac:dyDescent="0.3">
      <c r="M574" s="15"/>
    </row>
    <row r="575" spans="13:13" ht="13.8" x14ac:dyDescent="0.3">
      <c r="M575" s="15"/>
    </row>
    <row r="576" spans="13:13" ht="13.8" x14ac:dyDescent="0.3">
      <c r="M576" s="15"/>
    </row>
    <row r="577" spans="13:13" ht="13.8" x14ac:dyDescent="0.3">
      <c r="M577" s="15"/>
    </row>
    <row r="578" spans="13:13" ht="13.8" x14ac:dyDescent="0.3">
      <c r="M578" s="15"/>
    </row>
    <row r="579" spans="13:13" ht="13.8" x14ac:dyDescent="0.3">
      <c r="M579" s="15"/>
    </row>
    <row r="580" spans="13:13" ht="13.8" x14ac:dyDescent="0.3">
      <c r="M580" s="15"/>
    </row>
    <row r="581" spans="13:13" ht="13.8" x14ac:dyDescent="0.3">
      <c r="M581" s="15"/>
    </row>
    <row r="582" spans="13:13" ht="13.8" x14ac:dyDescent="0.3">
      <c r="M582" s="15"/>
    </row>
    <row r="583" spans="13:13" ht="13.8" x14ac:dyDescent="0.3">
      <c r="M583" s="15"/>
    </row>
    <row r="584" spans="13:13" ht="13.8" x14ac:dyDescent="0.3">
      <c r="M584" s="15"/>
    </row>
    <row r="585" spans="13:13" ht="13.8" x14ac:dyDescent="0.3">
      <c r="M585" s="15"/>
    </row>
    <row r="586" spans="13:13" ht="13.8" x14ac:dyDescent="0.3">
      <c r="M586" s="15"/>
    </row>
    <row r="587" spans="13:13" ht="13.8" x14ac:dyDescent="0.3">
      <c r="M587" s="15"/>
    </row>
    <row r="588" spans="13:13" ht="13.8" x14ac:dyDescent="0.3">
      <c r="M588" s="15"/>
    </row>
    <row r="589" spans="13:13" ht="13.8" x14ac:dyDescent="0.3">
      <c r="M589" s="15"/>
    </row>
    <row r="590" spans="13:13" ht="13.8" x14ac:dyDescent="0.3">
      <c r="M590" s="15"/>
    </row>
    <row r="591" spans="13:13" ht="13.8" x14ac:dyDescent="0.3">
      <c r="M591" s="15"/>
    </row>
    <row r="592" spans="13:13" ht="13.8" x14ac:dyDescent="0.3">
      <c r="M592" s="15"/>
    </row>
    <row r="593" spans="13:13" ht="13.8" x14ac:dyDescent="0.3">
      <c r="M593" s="15"/>
    </row>
    <row r="594" spans="13:13" ht="13.8" x14ac:dyDescent="0.3">
      <c r="M594" s="15"/>
    </row>
    <row r="595" spans="13:13" ht="13.8" x14ac:dyDescent="0.3">
      <c r="M595" s="15"/>
    </row>
    <row r="596" spans="13:13" ht="13.8" x14ac:dyDescent="0.3">
      <c r="M596" s="15"/>
    </row>
    <row r="597" spans="13:13" ht="13.8" x14ac:dyDescent="0.3">
      <c r="M597" s="15"/>
    </row>
    <row r="598" spans="13:13" ht="13.8" x14ac:dyDescent="0.3">
      <c r="M598" s="15"/>
    </row>
    <row r="599" spans="13:13" ht="13.8" x14ac:dyDescent="0.3">
      <c r="M599" s="15"/>
    </row>
    <row r="600" spans="13:13" ht="13.8" x14ac:dyDescent="0.3">
      <c r="M600" s="15"/>
    </row>
    <row r="601" spans="13:13" ht="13.8" x14ac:dyDescent="0.3">
      <c r="M601" s="15"/>
    </row>
    <row r="602" spans="13:13" ht="13.8" x14ac:dyDescent="0.3">
      <c r="M602" s="15"/>
    </row>
    <row r="603" spans="13:13" ht="13.8" x14ac:dyDescent="0.3">
      <c r="M603" s="15"/>
    </row>
    <row r="604" spans="13:13" ht="13.8" x14ac:dyDescent="0.3">
      <c r="M604" s="15"/>
    </row>
    <row r="605" spans="13:13" ht="13.8" x14ac:dyDescent="0.3">
      <c r="M605" s="15"/>
    </row>
    <row r="606" spans="13:13" ht="13.8" x14ac:dyDescent="0.3">
      <c r="M606" s="15"/>
    </row>
    <row r="607" spans="13:13" ht="13.8" x14ac:dyDescent="0.3">
      <c r="M607" s="15"/>
    </row>
    <row r="608" spans="13:13" ht="13.8" x14ac:dyDescent="0.3">
      <c r="M608" s="15"/>
    </row>
    <row r="609" spans="13:13" ht="13.8" x14ac:dyDescent="0.3">
      <c r="M609" s="15"/>
    </row>
    <row r="610" spans="13:13" ht="13.8" x14ac:dyDescent="0.3">
      <c r="M610" s="15"/>
    </row>
    <row r="611" spans="13:13" ht="13.8" x14ac:dyDescent="0.3">
      <c r="M611" s="15"/>
    </row>
    <row r="612" spans="13:13" ht="13.8" x14ac:dyDescent="0.3">
      <c r="M612" s="15"/>
    </row>
    <row r="613" spans="13:13" ht="13.8" x14ac:dyDescent="0.3">
      <c r="M613" s="15"/>
    </row>
    <row r="614" spans="13:13" ht="13.8" x14ac:dyDescent="0.3">
      <c r="M614" s="15"/>
    </row>
    <row r="615" spans="13:13" ht="13.8" x14ac:dyDescent="0.3">
      <c r="M615" s="15"/>
    </row>
    <row r="616" spans="13:13" ht="13.8" x14ac:dyDescent="0.3">
      <c r="M616" s="15"/>
    </row>
    <row r="617" spans="13:13" ht="13.8" x14ac:dyDescent="0.3">
      <c r="M617" s="15"/>
    </row>
    <row r="618" spans="13:13" ht="13.8" x14ac:dyDescent="0.3">
      <c r="M618" s="15"/>
    </row>
    <row r="619" spans="13:13" ht="13.8" x14ac:dyDescent="0.3">
      <c r="M619" s="15"/>
    </row>
    <row r="620" spans="13:13" ht="13.8" x14ac:dyDescent="0.3">
      <c r="M620" s="15"/>
    </row>
    <row r="621" spans="13:13" ht="13.8" x14ac:dyDescent="0.3">
      <c r="M621" s="15"/>
    </row>
    <row r="622" spans="13:13" ht="13.8" x14ac:dyDescent="0.3">
      <c r="M622" s="15"/>
    </row>
    <row r="623" spans="13:13" ht="13.8" x14ac:dyDescent="0.3">
      <c r="M623" s="15"/>
    </row>
    <row r="624" spans="13:13" ht="13.8" x14ac:dyDescent="0.3">
      <c r="M624" s="15"/>
    </row>
    <row r="625" spans="13:13" ht="13.8" x14ac:dyDescent="0.3">
      <c r="M625" s="15"/>
    </row>
    <row r="626" spans="13:13" ht="13.8" x14ac:dyDescent="0.3">
      <c r="M626" s="15"/>
    </row>
    <row r="627" spans="13:13" ht="13.8" x14ac:dyDescent="0.3">
      <c r="M627" s="15"/>
    </row>
    <row r="628" spans="13:13" ht="13.8" x14ac:dyDescent="0.3">
      <c r="M628" s="15"/>
    </row>
    <row r="629" spans="13:13" ht="13.8" x14ac:dyDescent="0.3">
      <c r="M629" s="15"/>
    </row>
    <row r="630" spans="13:13" ht="13.8" x14ac:dyDescent="0.3">
      <c r="M630" s="15"/>
    </row>
    <row r="631" spans="13:13" ht="13.8" x14ac:dyDescent="0.3">
      <c r="M631" s="15"/>
    </row>
    <row r="632" spans="13:13" ht="13.8" x14ac:dyDescent="0.3">
      <c r="M632" s="15"/>
    </row>
    <row r="633" spans="13:13" ht="13.8" x14ac:dyDescent="0.3">
      <c r="M633" s="15"/>
    </row>
    <row r="634" spans="13:13" ht="13.8" x14ac:dyDescent="0.3">
      <c r="M634" s="15"/>
    </row>
    <row r="635" spans="13:13" ht="13.8" x14ac:dyDescent="0.3">
      <c r="M635" s="15"/>
    </row>
    <row r="636" spans="13:13" ht="13.8" x14ac:dyDescent="0.3">
      <c r="M636" s="15"/>
    </row>
    <row r="637" spans="13:13" ht="13.8" x14ac:dyDescent="0.3">
      <c r="M637" s="15"/>
    </row>
    <row r="638" spans="13:13" ht="13.8" x14ac:dyDescent="0.3">
      <c r="M638" s="15"/>
    </row>
    <row r="639" spans="13:13" ht="13.8" x14ac:dyDescent="0.3">
      <c r="M639" s="15"/>
    </row>
    <row r="640" spans="13:13" ht="13.8" x14ac:dyDescent="0.3">
      <c r="M640" s="15"/>
    </row>
    <row r="641" spans="13:13" ht="13.8" x14ac:dyDescent="0.3">
      <c r="M641" s="15"/>
    </row>
    <row r="642" spans="13:13" ht="13.8" x14ac:dyDescent="0.3">
      <c r="M642" s="15"/>
    </row>
    <row r="643" spans="13:13" ht="13.8" x14ac:dyDescent="0.3">
      <c r="M643" s="15"/>
    </row>
    <row r="644" spans="13:13" ht="13.8" x14ac:dyDescent="0.3">
      <c r="M644" s="15"/>
    </row>
    <row r="645" spans="13:13" ht="13.8" x14ac:dyDescent="0.3">
      <c r="M645" s="15"/>
    </row>
    <row r="646" spans="13:13" ht="13.8" x14ac:dyDescent="0.3">
      <c r="M646" s="15"/>
    </row>
    <row r="647" spans="13:13" ht="13.8" x14ac:dyDescent="0.3">
      <c r="M647" s="15"/>
    </row>
    <row r="648" spans="13:13" ht="13.8" x14ac:dyDescent="0.3">
      <c r="M648" s="15"/>
    </row>
    <row r="649" spans="13:13" ht="13.8" x14ac:dyDescent="0.3">
      <c r="M649" s="15"/>
    </row>
    <row r="650" spans="13:13" ht="13.8" x14ac:dyDescent="0.3">
      <c r="M650" s="15"/>
    </row>
    <row r="651" spans="13:13" ht="13.8" x14ac:dyDescent="0.3">
      <c r="M651" s="15"/>
    </row>
    <row r="652" spans="13:13" ht="13.8" x14ac:dyDescent="0.3">
      <c r="M652" s="15"/>
    </row>
    <row r="653" spans="13:13" ht="13.8" x14ac:dyDescent="0.3">
      <c r="M653" s="15"/>
    </row>
    <row r="654" spans="13:13" ht="13.8" x14ac:dyDescent="0.3">
      <c r="M654" s="15"/>
    </row>
    <row r="655" spans="13:13" ht="13.8" x14ac:dyDescent="0.3">
      <c r="M655" s="15"/>
    </row>
    <row r="656" spans="13:13" ht="13.8" x14ac:dyDescent="0.3">
      <c r="M656" s="15"/>
    </row>
    <row r="657" spans="13:13" ht="13.8" x14ac:dyDescent="0.3">
      <c r="M657" s="15"/>
    </row>
    <row r="658" spans="13:13" ht="13.8" x14ac:dyDescent="0.3">
      <c r="M658" s="15"/>
    </row>
    <row r="659" spans="13:13" ht="13.8" x14ac:dyDescent="0.3">
      <c r="M659" s="15"/>
    </row>
    <row r="660" spans="13:13" ht="13.8" x14ac:dyDescent="0.3">
      <c r="M660" s="15"/>
    </row>
    <row r="661" spans="13:13" ht="13.8" x14ac:dyDescent="0.3">
      <c r="M661" s="15"/>
    </row>
    <row r="662" spans="13:13" ht="13.8" x14ac:dyDescent="0.3">
      <c r="M662" s="15"/>
    </row>
    <row r="663" spans="13:13" ht="13.8" x14ac:dyDescent="0.3">
      <c r="M663" s="15"/>
    </row>
    <row r="664" spans="13:13" ht="13.8" x14ac:dyDescent="0.3">
      <c r="M664" s="15"/>
    </row>
    <row r="665" spans="13:13" ht="13.8" x14ac:dyDescent="0.3">
      <c r="M665" s="15"/>
    </row>
    <row r="666" spans="13:13" ht="13.8" x14ac:dyDescent="0.3">
      <c r="M666" s="15"/>
    </row>
    <row r="667" spans="13:13" ht="13.8" x14ac:dyDescent="0.3">
      <c r="M667" s="15"/>
    </row>
    <row r="668" spans="13:13" ht="13.8" x14ac:dyDescent="0.3">
      <c r="M668" s="15"/>
    </row>
    <row r="669" spans="13:13" ht="13.8" x14ac:dyDescent="0.3">
      <c r="M669" s="15"/>
    </row>
    <row r="670" spans="13:13" ht="13.8" x14ac:dyDescent="0.3">
      <c r="M670" s="15"/>
    </row>
    <row r="671" spans="13:13" ht="13.8" x14ac:dyDescent="0.3">
      <c r="M671" s="15"/>
    </row>
    <row r="672" spans="13:13" ht="13.8" x14ac:dyDescent="0.3">
      <c r="M672" s="15"/>
    </row>
    <row r="673" spans="13:13" ht="13.8" x14ac:dyDescent="0.3">
      <c r="M673" s="15"/>
    </row>
    <row r="674" spans="13:13" ht="13.8" x14ac:dyDescent="0.3">
      <c r="M674" s="15"/>
    </row>
    <row r="675" spans="13:13" ht="13.8" x14ac:dyDescent="0.3">
      <c r="M675" s="15"/>
    </row>
    <row r="676" spans="13:13" ht="13.8" x14ac:dyDescent="0.3">
      <c r="M676" s="15"/>
    </row>
    <row r="677" spans="13:13" ht="13.8" x14ac:dyDescent="0.3">
      <c r="M677" s="15"/>
    </row>
    <row r="678" spans="13:13" ht="13.8" x14ac:dyDescent="0.3">
      <c r="M678" s="15"/>
    </row>
    <row r="679" spans="13:13" ht="13.8" x14ac:dyDescent="0.3">
      <c r="M679" s="15"/>
    </row>
    <row r="680" spans="13:13" ht="13.8" x14ac:dyDescent="0.3">
      <c r="M680" s="15"/>
    </row>
    <row r="681" spans="13:13" ht="13.8" x14ac:dyDescent="0.3">
      <c r="M681" s="15"/>
    </row>
    <row r="682" spans="13:13" ht="13.8" x14ac:dyDescent="0.3">
      <c r="M682" s="15"/>
    </row>
    <row r="683" spans="13:13" ht="13.8" x14ac:dyDescent="0.3">
      <c r="M683" s="15"/>
    </row>
    <row r="684" spans="13:13" ht="13.8" x14ac:dyDescent="0.3">
      <c r="M684" s="15"/>
    </row>
    <row r="685" spans="13:13" ht="13.8" x14ac:dyDescent="0.3">
      <c r="M685" s="15"/>
    </row>
    <row r="686" spans="13:13" ht="13.8" x14ac:dyDescent="0.3">
      <c r="M686" s="15"/>
    </row>
    <row r="687" spans="13:13" ht="13.8" x14ac:dyDescent="0.3">
      <c r="M687" s="15"/>
    </row>
    <row r="688" spans="13:13" ht="13.8" x14ac:dyDescent="0.3">
      <c r="M688" s="15"/>
    </row>
    <row r="689" spans="13:13" ht="13.8" x14ac:dyDescent="0.3">
      <c r="M689" s="15"/>
    </row>
    <row r="690" spans="13:13" ht="13.8" x14ac:dyDescent="0.3">
      <c r="M690" s="15"/>
    </row>
    <row r="691" spans="13:13" ht="13.8" x14ac:dyDescent="0.3">
      <c r="M691" s="15"/>
    </row>
    <row r="692" spans="13:13" ht="13.8" x14ac:dyDescent="0.3">
      <c r="M692" s="15"/>
    </row>
    <row r="693" spans="13:13" ht="13.8" x14ac:dyDescent="0.3">
      <c r="M693" s="15"/>
    </row>
    <row r="694" spans="13:13" ht="13.8" x14ac:dyDescent="0.3">
      <c r="M694" s="15"/>
    </row>
    <row r="695" spans="13:13" ht="13.8" x14ac:dyDescent="0.3">
      <c r="M695" s="15"/>
    </row>
    <row r="696" spans="13:13" ht="13.8" x14ac:dyDescent="0.3">
      <c r="M696" s="15"/>
    </row>
    <row r="697" spans="13:13" ht="13.8" x14ac:dyDescent="0.3">
      <c r="M697" s="15"/>
    </row>
    <row r="698" spans="13:13" ht="13.8" x14ac:dyDescent="0.3">
      <c r="M698" s="15"/>
    </row>
    <row r="699" spans="13:13" ht="13.8" x14ac:dyDescent="0.3">
      <c r="M699" s="15"/>
    </row>
    <row r="700" spans="13:13" ht="13.8" x14ac:dyDescent="0.3">
      <c r="M700" s="15"/>
    </row>
    <row r="701" spans="13:13" ht="13.8" x14ac:dyDescent="0.3">
      <c r="M701" s="15"/>
    </row>
    <row r="702" spans="13:13" ht="13.8" x14ac:dyDescent="0.3">
      <c r="M702" s="15"/>
    </row>
    <row r="703" spans="13:13" ht="13.8" x14ac:dyDescent="0.3">
      <c r="M703" s="15"/>
    </row>
    <row r="704" spans="13:13" ht="13.8" x14ac:dyDescent="0.3">
      <c r="M704" s="15"/>
    </row>
    <row r="705" spans="13:13" ht="13.8" x14ac:dyDescent="0.3">
      <c r="M705" s="15"/>
    </row>
    <row r="706" spans="13:13" ht="13.8" x14ac:dyDescent="0.3">
      <c r="M706" s="15"/>
    </row>
    <row r="707" spans="13:13" ht="13.8" x14ac:dyDescent="0.3">
      <c r="M707" s="15"/>
    </row>
    <row r="708" spans="13:13" ht="13.8" x14ac:dyDescent="0.3">
      <c r="M708" s="15"/>
    </row>
    <row r="709" spans="13:13" ht="13.8" x14ac:dyDescent="0.3">
      <c r="M709" s="15"/>
    </row>
    <row r="710" spans="13:13" ht="13.8" x14ac:dyDescent="0.3">
      <c r="M710" s="15"/>
    </row>
    <row r="711" spans="13:13" ht="13.8" x14ac:dyDescent="0.3">
      <c r="M711" s="15"/>
    </row>
    <row r="712" spans="13:13" ht="13.8" x14ac:dyDescent="0.3">
      <c r="M712" s="15"/>
    </row>
    <row r="713" spans="13:13" ht="13.8" x14ac:dyDescent="0.3">
      <c r="M713" s="15"/>
    </row>
    <row r="714" spans="13:13" ht="13.8" x14ac:dyDescent="0.3">
      <c r="M714" s="15"/>
    </row>
    <row r="715" spans="13:13" ht="13.8" x14ac:dyDescent="0.3">
      <c r="M715" s="15"/>
    </row>
    <row r="716" spans="13:13" ht="13.8" x14ac:dyDescent="0.3">
      <c r="M716" s="15"/>
    </row>
    <row r="717" spans="13:13" ht="13.8" x14ac:dyDescent="0.3">
      <c r="M717" s="15"/>
    </row>
    <row r="718" spans="13:13" ht="13.8" x14ac:dyDescent="0.3">
      <c r="M718" s="15"/>
    </row>
    <row r="719" spans="13:13" ht="13.8" x14ac:dyDescent="0.3">
      <c r="M719" s="15"/>
    </row>
    <row r="720" spans="13:13" ht="13.8" x14ac:dyDescent="0.3">
      <c r="M720" s="15"/>
    </row>
    <row r="721" spans="13:13" ht="13.8" x14ac:dyDescent="0.3">
      <c r="M721" s="15"/>
    </row>
    <row r="722" spans="13:13" ht="13.8" x14ac:dyDescent="0.3">
      <c r="M722" s="15"/>
    </row>
    <row r="723" spans="13:13" ht="13.8" x14ac:dyDescent="0.3">
      <c r="M723" s="15"/>
    </row>
    <row r="724" spans="13:13" ht="13.8" x14ac:dyDescent="0.3">
      <c r="M724" s="15"/>
    </row>
    <row r="725" spans="13:13" ht="13.8" x14ac:dyDescent="0.3">
      <c r="M725" s="15"/>
    </row>
    <row r="726" spans="13:13" ht="13.8" x14ac:dyDescent="0.3">
      <c r="M726" s="15"/>
    </row>
    <row r="727" spans="13:13" ht="13.8" x14ac:dyDescent="0.3">
      <c r="M727" s="15"/>
    </row>
    <row r="728" spans="13:13" ht="13.8" x14ac:dyDescent="0.3">
      <c r="M728" s="15"/>
    </row>
    <row r="729" spans="13:13" ht="13.8" x14ac:dyDescent="0.3">
      <c r="M729" s="15"/>
    </row>
    <row r="730" spans="13:13" ht="13.8" x14ac:dyDescent="0.3">
      <c r="M730" s="15"/>
    </row>
    <row r="731" spans="13:13" ht="13.8" x14ac:dyDescent="0.3">
      <c r="M731" s="15"/>
    </row>
    <row r="732" spans="13:13" ht="13.8" x14ac:dyDescent="0.3">
      <c r="M732" s="15"/>
    </row>
    <row r="733" spans="13:13" ht="13.8" x14ac:dyDescent="0.3">
      <c r="M733" s="15"/>
    </row>
    <row r="734" spans="13:13" ht="13.8" x14ac:dyDescent="0.3">
      <c r="M734" s="15"/>
    </row>
    <row r="735" spans="13:13" ht="13.8" x14ac:dyDescent="0.3">
      <c r="M735" s="15"/>
    </row>
    <row r="736" spans="13:13" ht="13.8" x14ac:dyDescent="0.3">
      <c r="M736" s="15"/>
    </row>
    <row r="737" spans="13:13" ht="13.8" x14ac:dyDescent="0.3">
      <c r="M737" s="15"/>
    </row>
    <row r="738" spans="13:13" ht="13.8" x14ac:dyDescent="0.3">
      <c r="M738" s="15"/>
    </row>
    <row r="739" spans="13:13" ht="13.8" x14ac:dyDescent="0.3">
      <c r="M739" s="15"/>
    </row>
    <row r="740" spans="13:13" ht="13.8" x14ac:dyDescent="0.3">
      <c r="M740" s="15"/>
    </row>
    <row r="741" spans="13:13" ht="13.8" x14ac:dyDescent="0.3">
      <c r="M741" s="15"/>
    </row>
    <row r="742" spans="13:13" ht="13.8" x14ac:dyDescent="0.3">
      <c r="M742" s="15"/>
    </row>
    <row r="743" spans="13:13" ht="13.8" x14ac:dyDescent="0.3">
      <c r="M743" s="15"/>
    </row>
    <row r="744" spans="13:13" ht="13.8" x14ac:dyDescent="0.3">
      <c r="M744" s="15"/>
    </row>
    <row r="745" spans="13:13" ht="13.8" x14ac:dyDescent="0.3">
      <c r="M745" s="15"/>
    </row>
    <row r="746" spans="13:13" ht="13.8" x14ac:dyDescent="0.3">
      <c r="M746" s="15"/>
    </row>
    <row r="747" spans="13:13" ht="13.8" x14ac:dyDescent="0.3">
      <c r="M747" s="15"/>
    </row>
    <row r="748" spans="13:13" ht="13.8" x14ac:dyDescent="0.3">
      <c r="M748" s="15"/>
    </row>
    <row r="749" spans="13:13" ht="13.8" x14ac:dyDescent="0.3">
      <c r="M749" s="15"/>
    </row>
    <row r="750" spans="13:13" ht="13.8" x14ac:dyDescent="0.3">
      <c r="M750" s="15"/>
    </row>
    <row r="751" spans="13:13" ht="13.8" x14ac:dyDescent="0.3">
      <c r="M751" s="15"/>
    </row>
    <row r="752" spans="13:13" ht="13.8" x14ac:dyDescent="0.3">
      <c r="M752" s="15"/>
    </row>
    <row r="753" spans="13:13" ht="13.8" x14ac:dyDescent="0.3">
      <c r="M753" s="15"/>
    </row>
    <row r="754" spans="13:13" ht="13.8" x14ac:dyDescent="0.3">
      <c r="M754" s="15"/>
    </row>
    <row r="755" spans="13:13" ht="13.8" x14ac:dyDescent="0.3">
      <c r="M755" s="15"/>
    </row>
    <row r="756" spans="13:13" ht="13.8" x14ac:dyDescent="0.3">
      <c r="M756" s="15"/>
    </row>
    <row r="757" spans="13:13" ht="13.8" x14ac:dyDescent="0.3">
      <c r="M757" s="15"/>
    </row>
    <row r="758" spans="13:13" ht="13.8" x14ac:dyDescent="0.3">
      <c r="M758" s="15"/>
    </row>
    <row r="759" spans="13:13" ht="13.8" x14ac:dyDescent="0.3">
      <c r="M759" s="15"/>
    </row>
    <row r="760" spans="13:13" ht="13.8" x14ac:dyDescent="0.3">
      <c r="M760" s="15"/>
    </row>
    <row r="761" spans="13:13" ht="13.8" x14ac:dyDescent="0.3">
      <c r="M761" s="15"/>
    </row>
    <row r="762" spans="13:13" ht="13.8" x14ac:dyDescent="0.3">
      <c r="M762" s="15"/>
    </row>
    <row r="763" spans="13:13" ht="13.8" x14ac:dyDescent="0.3">
      <c r="M763" s="15"/>
    </row>
    <row r="764" spans="13:13" ht="13.8" x14ac:dyDescent="0.3">
      <c r="M764" s="15"/>
    </row>
    <row r="765" spans="13:13" ht="13.8" x14ac:dyDescent="0.3">
      <c r="M765" s="15"/>
    </row>
    <row r="766" spans="13:13" ht="13.8" x14ac:dyDescent="0.3">
      <c r="M766" s="15"/>
    </row>
    <row r="767" spans="13:13" ht="13.8" x14ac:dyDescent="0.3">
      <c r="M767" s="15"/>
    </row>
    <row r="768" spans="13:13" ht="13.8" x14ac:dyDescent="0.3">
      <c r="M768" s="15"/>
    </row>
    <row r="769" spans="13:13" ht="13.8" x14ac:dyDescent="0.3">
      <c r="M769" s="15"/>
    </row>
    <row r="770" spans="13:13" ht="13.8" x14ac:dyDescent="0.3">
      <c r="M770" s="15"/>
    </row>
    <row r="771" spans="13:13" ht="13.8" x14ac:dyDescent="0.3">
      <c r="M771" s="15"/>
    </row>
    <row r="772" spans="13:13" ht="13.8" x14ac:dyDescent="0.3">
      <c r="M772" s="15"/>
    </row>
    <row r="773" spans="13:13" ht="13.8" x14ac:dyDescent="0.3">
      <c r="M773" s="15"/>
    </row>
    <row r="774" spans="13:13" ht="13.8" x14ac:dyDescent="0.3">
      <c r="M774" s="15"/>
    </row>
    <row r="775" spans="13:13" ht="13.8" x14ac:dyDescent="0.3">
      <c r="M775" s="15"/>
    </row>
    <row r="776" spans="13:13" ht="13.8" x14ac:dyDescent="0.3">
      <c r="M776" s="15"/>
    </row>
    <row r="777" spans="13:13" ht="13.8" x14ac:dyDescent="0.3">
      <c r="M777" s="15"/>
    </row>
    <row r="778" spans="13:13" ht="13.8" x14ac:dyDescent="0.3">
      <c r="M778" s="15"/>
    </row>
    <row r="779" spans="13:13" ht="13.8" x14ac:dyDescent="0.3">
      <c r="M779" s="15"/>
    </row>
    <row r="780" spans="13:13" ht="13.8" x14ac:dyDescent="0.3">
      <c r="M780" s="15"/>
    </row>
    <row r="781" spans="13:13" ht="13.8" x14ac:dyDescent="0.3">
      <c r="M781" s="15"/>
    </row>
    <row r="782" spans="13:13" ht="13.8" x14ac:dyDescent="0.3">
      <c r="M782" s="15"/>
    </row>
    <row r="783" spans="13:13" ht="13.8" x14ac:dyDescent="0.3">
      <c r="M783" s="15"/>
    </row>
    <row r="784" spans="13:13" ht="13.8" x14ac:dyDescent="0.3">
      <c r="M784" s="15"/>
    </row>
    <row r="785" spans="13:13" ht="13.8" x14ac:dyDescent="0.3">
      <c r="M785" s="15"/>
    </row>
    <row r="786" spans="13:13" ht="13.8" x14ac:dyDescent="0.3">
      <c r="M786" s="15"/>
    </row>
    <row r="787" spans="13:13" ht="13.8" x14ac:dyDescent="0.3">
      <c r="M787" s="15"/>
    </row>
    <row r="788" spans="13:13" ht="13.8" x14ac:dyDescent="0.3">
      <c r="M788" s="15"/>
    </row>
    <row r="789" spans="13:13" ht="13.8" x14ac:dyDescent="0.3">
      <c r="M789" s="15"/>
    </row>
    <row r="790" spans="13:13" ht="13.8" x14ac:dyDescent="0.3">
      <c r="M790" s="15"/>
    </row>
    <row r="791" spans="13:13" ht="13.8" x14ac:dyDescent="0.3">
      <c r="M791" s="15"/>
    </row>
    <row r="792" spans="13:13" ht="13.8" x14ac:dyDescent="0.3">
      <c r="M792" s="15"/>
    </row>
    <row r="793" spans="13:13" ht="13.8" x14ac:dyDescent="0.3">
      <c r="M793" s="15"/>
    </row>
    <row r="794" spans="13:13" ht="13.8" x14ac:dyDescent="0.3">
      <c r="M794" s="15"/>
    </row>
    <row r="795" spans="13:13" ht="13.8" x14ac:dyDescent="0.3">
      <c r="M795" s="15"/>
    </row>
    <row r="796" spans="13:13" ht="13.8" x14ac:dyDescent="0.3">
      <c r="M796" s="15"/>
    </row>
    <row r="797" spans="13:13" ht="13.8" x14ac:dyDescent="0.3">
      <c r="M797" s="15"/>
    </row>
    <row r="798" spans="13:13" ht="13.8" x14ac:dyDescent="0.3">
      <c r="M798" s="15"/>
    </row>
    <row r="799" spans="13:13" ht="13.8" x14ac:dyDescent="0.3">
      <c r="M799" s="15"/>
    </row>
    <row r="800" spans="13:13" ht="13.8" x14ac:dyDescent="0.3">
      <c r="M800" s="15"/>
    </row>
    <row r="801" spans="13:13" ht="13.8" x14ac:dyDescent="0.3">
      <c r="M801" s="15"/>
    </row>
    <row r="802" spans="13:13" ht="13.8" x14ac:dyDescent="0.3">
      <c r="M802" s="15"/>
    </row>
    <row r="803" spans="13:13" ht="13.8" x14ac:dyDescent="0.3">
      <c r="M803" s="15"/>
    </row>
    <row r="804" spans="13:13" ht="13.8" x14ac:dyDescent="0.3">
      <c r="M804" s="15"/>
    </row>
    <row r="805" spans="13:13" ht="13.8" x14ac:dyDescent="0.3">
      <c r="M805" s="15"/>
    </row>
    <row r="806" spans="13:13" ht="13.8" x14ac:dyDescent="0.3">
      <c r="M806" s="15"/>
    </row>
    <row r="807" spans="13:13" ht="13.8" x14ac:dyDescent="0.3">
      <c r="M807" s="15"/>
    </row>
    <row r="808" spans="13:13" ht="13.8" x14ac:dyDescent="0.3">
      <c r="M808" s="15"/>
    </row>
    <row r="809" spans="13:13" ht="13.8" x14ac:dyDescent="0.3">
      <c r="M809" s="15"/>
    </row>
    <row r="810" spans="13:13" ht="13.8" x14ac:dyDescent="0.3">
      <c r="M810" s="15"/>
    </row>
    <row r="811" spans="13:13" ht="13.8" x14ac:dyDescent="0.3">
      <c r="M811" s="15"/>
    </row>
    <row r="812" spans="13:13" ht="13.8" x14ac:dyDescent="0.3">
      <c r="M812" s="15"/>
    </row>
  </sheetData>
  <mergeCells count="16">
    <mergeCell ref="F25:H25"/>
    <mergeCell ref="A18:H18"/>
    <mergeCell ref="C21:D21"/>
    <mergeCell ref="A16:E16"/>
    <mergeCell ref="A1:H1"/>
    <mergeCell ref="A2:H2"/>
    <mergeCell ref="A3:E3"/>
    <mergeCell ref="F3:H3"/>
    <mergeCell ref="A4:E4"/>
    <mergeCell ref="F4:H4"/>
    <mergeCell ref="A5:E5"/>
    <mergeCell ref="A6:H6"/>
    <mergeCell ref="A7:H7"/>
    <mergeCell ref="A15:E15"/>
    <mergeCell ref="A17:H17"/>
    <mergeCell ref="F5:H5"/>
  </mergeCells>
  <printOptions horizontalCentered="1"/>
  <pageMargins left="0.23622047244094491" right="0.23622047244094491" top="0.74803149606299213" bottom="0.74803149606299213" header="0" footer="0"/>
  <pageSetup paperSize="9" fitToWidth="0" pageOrder="overThenDown"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Z820"/>
  <sheetViews>
    <sheetView workbookViewId="0"/>
  </sheetViews>
  <sheetFormatPr defaultColWidth="12.5546875" defaultRowHeight="15.75" customHeight="1" x14ac:dyDescent="0.25"/>
  <cols>
    <col min="1" max="1" width="5.5546875" customWidth="1"/>
    <col min="2" max="2" width="12.6640625" customWidth="1"/>
    <col min="3" max="3" width="51" customWidth="1"/>
    <col min="4" max="4" width="7.5546875" customWidth="1"/>
    <col min="5" max="5" width="7.109375" customWidth="1"/>
    <col min="6" max="6" width="16.44140625" customWidth="1"/>
    <col min="7" max="7" width="13" customWidth="1"/>
    <col min="8" max="8" width="15.88671875" customWidth="1"/>
    <col min="9" max="9" width="10" customWidth="1"/>
    <col min="10" max="11" width="12.33203125" customWidth="1"/>
    <col min="12" max="12" width="11.109375" customWidth="1"/>
    <col min="13" max="13" width="12.33203125" customWidth="1"/>
    <col min="14" max="14" width="12.44140625" customWidth="1"/>
    <col min="15" max="16" width="11" customWidth="1"/>
    <col min="17" max="17" width="16.6640625" customWidth="1"/>
    <col min="18" max="26" width="11" customWidth="1"/>
  </cols>
  <sheetData>
    <row r="1" spans="1:26" ht="133.5" customHeight="1" x14ac:dyDescent="0.3">
      <c r="A1" s="94"/>
      <c r="B1" s="95"/>
      <c r="C1" s="95"/>
      <c r="D1" s="95"/>
      <c r="E1" s="95"/>
      <c r="F1" s="95"/>
      <c r="G1" s="95"/>
      <c r="H1" s="95"/>
      <c r="N1" s="15"/>
    </row>
    <row r="2" spans="1:26" ht="65.25" customHeight="1" x14ac:dyDescent="0.25">
      <c r="A2" s="108" t="s">
        <v>191</v>
      </c>
      <c r="B2" s="95"/>
      <c r="C2" s="95"/>
      <c r="D2" s="95"/>
      <c r="E2" s="95"/>
      <c r="F2" s="95"/>
      <c r="G2" s="95"/>
      <c r="H2" s="95"/>
      <c r="I2" s="1"/>
      <c r="J2" s="1"/>
      <c r="K2" s="1"/>
      <c r="L2" s="1"/>
      <c r="M2" s="1"/>
      <c r="N2" s="1"/>
      <c r="O2" s="1"/>
      <c r="P2" s="1"/>
      <c r="Q2" s="1"/>
    </row>
    <row r="3" spans="1:26" ht="13.8" x14ac:dyDescent="0.3">
      <c r="A3" s="97" t="s">
        <v>0</v>
      </c>
      <c r="B3" s="95"/>
      <c r="C3" s="95"/>
      <c r="D3" s="95"/>
      <c r="E3" s="95"/>
      <c r="F3" s="97" t="s">
        <v>1</v>
      </c>
      <c r="G3" s="95"/>
      <c r="H3" s="95"/>
      <c r="I3" s="3"/>
      <c r="J3" s="3"/>
      <c r="K3" s="3"/>
      <c r="L3" s="3"/>
      <c r="M3" s="3"/>
      <c r="N3" s="3"/>
      <c r="O3" s="3"/>
      <c r="P3" s="3"/>
      <c r="Q3" s="3"/>
      <c r="R3" s="4"/>
      <c r="S3" s="4"/>
      <c r="T3" s="4"/>
      <c r="U3" s="4"/>
      <c r="V3" s="4"/>
      <c r="W3" s="4"/>
      <c r="X3" s="4"/>
      <c r="Y3" s="4"/>
      <c r="Z3" s="4"/>
    </row>
    <row r="4" spans="1:26" ht="33.75" customHeight="1" x14ac:dyDescent="0.3">
      <c r="A4" s="97" t="s">
        <v>143</v>
      </c>
      <c r="B4" s="95"/>
      <c r="C4" s="95"/>
      <c r="D4" s="95"/>
      <c r="E4" s="95"/>
      <c r="F4" s="97" t="s">
        <v>3</v>
      </c>
      <c r="G4" s="95"/>
      <c r="H4" s="95"/>
      <c r="I4" s="3"/>
      <c r="J4" s="3"/>
      <c r="K4" s="3"/>
      <c r="L4" s="3"/>
      <c r="M4" s="3"/>
      <c r="N4" s="3"/>
      <c r="O4" s="3"/>
      <c r="P4" s="3"/>
      <c r="Q4" s="3"/>
      <c r="R4" s="4"/>
      <c r="S4" s="4"/>
      <c r="T4" s="4"/>
      <c r="U4" s="4"/>
      <c r="V4" s="4"/>
      <c r="W4" s="4"/>
      <c r="X4" s="4"/>
      <c r="Y4" s="4"/>
      <c r="Z4" s="4"/>
    </row>
    <row r="5" spans="1:26" ht="24.75" customHeight="1" x14ac:dyDescent="0.3">
      <c r="A5" s="97" t="s">
        <v>144</v>
      </c>
      <c r="B5" s="95"/>
      <c r="C5" s="95"/>
      <c r="D5" s="95"/>
      <c r="E5" s="95"/>
      <c r="F5" s="97" t="s">
        <v>4</v>
      </c>
      <c r="G5" s="95"/>
      <c r="H5" s="95"/>
      <c r="I5" s="3"/>
      <c r="J5" s="3"/>
      <c r="K5" s="3"/>
      <c r="L5" s="3"/>
      <c r="M5" s="3"/>
      <c r="N5" s="3"/>
      <c r="O5" s="3"/>
      <c r="P5" s="3"/>
      <c r="Q5" s="3"/>
      <c r="R5" s="4"/>
      <c r="S5" s="4"/>
      <c r="T5" s="4"/>
      <c r="U5" s="4"/>
      <c r="V5" s="4"/>
      <c r="W5" s="4"/>
      <c r="X5" s="4"/>
      <c r="Y5" s="4"/>
      <c r="Z5" s="4"/>
    </row>
    <row r="6" spans="1:26" ht="24.75" customHeight="1" x14ac:dyDescent="0.3">
      <c r="A6" s="100" t="s">
        <v>45</v>
      </c>
      <c r="B6" s="95"/>
      <c r="C6" s="95"/>
      <c r="D6" s="95"/>
      <c r="E6" s="95"/>
      <c r="F6" s="95"/>
      <c r="G6" s="95"/>
      <c r="H6" s="95"/>
      <c r="I6" s="3"/>
      <c r="J6" s="3"/>
      <c r="K6" s="3"/>
      <c r="L6" s="3"/>
      <c r="M6" s="3"/>
      <c r="N6" s="3"/>
      <c r="O6" s="3"/>
      <c r="P6" s="3"/>
      <c r="Q6" s="3"/>
      <c r="R6" s="4"/>
      <c r="S6" s="4"/>
      <c r="T6" s="4"/>
      <c r="U6" s="4"/>
      <c r="V6" s="4"/>
      <c r="W6" s="4"/>
      <c r="X6" s="4"/>
      <c r="Y6" s="4"/>
      <c r="Z6" s="4"/>
    </row>
    <row r="7" spans="1:26" ht="24.75" customHeight="1" x14ac:dyDescent="0.3">
      <c r="A7" s="97"/>
      <c r="B7" s="95"/>
      <c r="C7" s="95"/>
      <c r="D7" s="95"/>
      <c r="E7" s="95"/>
      <c r="F7" s="95"/>
      <c r="G7" s="95"/>
      <c r="H7" s="95"/>
      <c r="I7" s="3"/>
      <c r="J7" s="3"/>
      <c r="K7" s="3"/>
      <c r="L7" s="3"/>
      <c r="M7" s="3"/>
      <c r="N7" s="3"/>
      <c r="R7" s="4"/>
      <c r="S7" s="4"/>
      <c r="T7" s="4"/>
      <c r="U7" s="4"/>
      <c r="V7" s="4"/>
      <c r="W7" s="4"/>
      <c r="X7" s="4"/>
      <c r="Y7" s="4"/>
      <c r="Z7" s="4"/>
    </row>
    <row r="8" spans="1:26" ht="24" customHeight="1" x14ac:dyDescent="0.3">
      <c r="A8" s="101" t="s">
        <v>192</v>
      </c>
      <c r="B8" s="102"/>
      <c r="C8" s="102"/>
      <c r="D8" s="102"/>
      <c r="E8" s="102"/>
      <c r="F8" s="102"/>
      <c r="G8" s="102"/>
      <c r="H8" s="103"/>
      <c r="I8" s="10"/>
      <c r="J8" s="9"/>
      <c r="K8" s="9"/>
      <c r="L8" s="9"/>
      <c r="M8" s="9"/>
      <c r="N8" s="16"/>
      <c r="O8" s="17" t="s">
        <v>47</v>
      </c>
      <c r="P8" s="18">
        <f>175000+5000</f>
        <v>180000</v>
      </c>
      <c r="Q8" s="3"/>
      <c r="R8" s="10"/>
      <c r="S8" s="10"/>
      <c r="T8" s="10"/>
      <c r="U8" s="10"/>
      <c r="V8" s="10"/>
      <c r="W8" s="10"/>
      <c r="X8" s="10"/>
      <c r="Y8" s="10"/>
      <c r="Z8" s="10"/>
    </row>
    <row r="9" spans="1:26" ht="36" customHeight="1" x14ac:dyDescent="0.3">
      <c r="A9" s="19" t="s">
        <v>5</v>
      </c>
      <c r="B9" s="19" t="s">
        <v>48</v>
      </c>
      <c r="C9" s="19" t="s">
        <v>49</v>
      </c>
      <c r="D9" s="19" t="s">
        <v>50</v>
      </c>
      <c r="E9" s="19" t="s">
        <v>6</v>
      </c>
      <c r="F9" s="19" t="s">
        <v>7</v>
      </c>
      <c r="G9" s="19" t="s">
        <v>51</v>
      </c>
      <c r="H9" s="19" t="s">
        <v>52</v>
      </c>
      <c r="I9" s="20"/>
      <c r="J9" s="19" t="s">
        <v>53</v>
      </c>
      <c r="K9" s="19" t="s">
        <v>51</v>
      </c>
      <c r="L9" s="19" t="s">
        <v>54</v>
      </c>
      <c r="M9" s="19" t="s">
        <v>55</v>
      </c>
      <c r="N9" s="21"/>
      <c r="O9" s="17" t="s">
        <v>56</v>
      </c>
      <c r="P9" s="22">
        <v>1000000</v>
      </c>
      <c r="Q9" s="23"/>
      <c r="R9" s="20"/>
      <c r="S9" s="20"/>
      <c r="T9" s="20"/>
      <c r="U9" s="20"/>
      <c r="V9" s="20"/>
      <c r="W9" s="20"/>
      <c r="X9" s="20"/>
      <c r="Y9" s="20"/>
      <c r="Z9" s="20"/>
    </row>
    <row r="10" spans="1:26" ht="31.2" x14ac:dyDescent="0.3">
      <c r="A10" s="7">
        <v>1</v>
      </c>
      <c r="B10" s="33" t="s">
        <v>8</v>
      </c>
      <c r="C10" s="25" t="s">
        <v>30</v>
      </c>
      <c r="D10" s="7" t="s">
        <v>9</v>
      </c>
      <c r="E10" s="13">
        <v>2</v>
      </c>
      <c r="F10" s="13">
        <v>450000</v>
      </c>
      <c r="G10" s="13">
        <f t="shared" ref="G10:G17" si="0">E10*F10</f>
        <v>900000</v>
      </c>
      <c r="H10" s="26" t="s">
        <v>20</v>
      </c>
      <c r="I10" s="13"/>
      <c r="J10" s="9">
        <v>340000</v>
      </c>
      <c r="K10" s="9">
        <f t="shared" ref="K10:K17" si="1">J10*E10</f>
        <v>680000</v>
      </c>
      <c r="L10" s="9">
        <f t="shared" ref="L10:M10" si="2">F10-J10</f>
        <v>110000</v>
      </c>
      <c r="M10" s="9">
        <f t="shared" si="2"/>
        <v>220000</v>
      </c>
      <c r="N10" s="16">
        <f t="shared" ref="N10:N18" si="3">M10/G10</f>
        <v>0.24444444444444444</v>
      </c>
      <c r="O10" s="17" t="s">
        <v>58</v>
      </c>
      <c r="P10" s="22">
        <f>SUM(P8:P9)</f>
        <v>1180000</v>
      </c>
      <c r="Q10" s="27">
        <f>P10/G18</f>
        <v>0.12770562770562771</v>
      </c>
      <c r="R10" s="10"/>
      <c r="S10" s="10"/>
      <c r="T10" s="10"/>
      <c r="U10" s="10"/>
      <c r="V10" s="10"/>
      <c r="W10" s="10"/>
      <c r="X10" s="10"/>
      <c r="Y10" s="10"/>
      <c r="Z10" s="10"/>
    </row>
    <row r="11" spans="1:26" ht="15.6" x14ac:dyDescent="0.3">
      <c r="A11" s="7">
        <f t="shared" ref="A11:A17" si="4">A10+1</f>
        <v>2</v>
      </c>
      <c r="B11" s="33" t="s">
        <v>177</v>
      </c>
      <c r="C11" s="25" t="s">
        <v>193</v>
      </c>
      <c r="D11" s="7" t="s">
        <v>9</v>
      </c>
      <c r="E11" s="13">
        <v>2</v>
      </c>
      <c r="F11" s="13">
        <v>230000</v>
      </c>
      <c r="G11" s="13">
        <f t="shared" si="0"/>
        <v>460000</v>
      </c>
      <c r="H11" s="26" t="s">
        <v>20</v>
      </c>
      <c r="I11" s="13"/>
      <c r="J11" s="9">
        <v>190000</v>
      </c>
      <c r="K11" s="9">
        <f t="shared" si="1"/>
        <v>380000</v>
      </c>
      <c r="L11" s="9">
        <f t="shared" ref="L11:M11" si="5">F11-J11</f>
        <v>40000</v>
      </c>
      <c r="M11" s="9">
        <f t="shared" si="5"/>
        <v>80000</v>
      </c>
      <c r="N11" s="16">
        <f t="shared" si="3"/>
        <v>0.17391304347826086</v>
      </c>
      <c r="O11" s="17" t="s">
        <v>62</v>
      </c>
      <c r="P11" s="22">
        <f>M18-P10</f>
        <v>280000</v>
      </c>
      <c r="Q11" s="27">
        <f>P11/G18</f>
        <v>3.0303030303030304E-2</v>
      </c>
      <c r="R11" s="10"/>
      <c r="S11" s="10"/>
      <c r="T11" s="10"/>
      <c r="U11" s="10"/>
      <c r="V11" s="10"/>
      <c r="W11" s="10"/>
      <c r="X11" s="10"/>
      <c r="Y11" s="10"/>
      <c r="Z11" s="10"/>
    </row>
    <row r="12" spans="1:26" ht="15.6" x14ac:dyDescent="0.3">
      <c r="A12" s="7">
        <f t="shared" si="4"/>
        <v>3</v>
      </c>
      <c r="B12" s="33" t="s">
        <v>59</v>
      </c>
      <c r="C12" s="25" t="s">
        <v>194</v>
      </c>
      <c r="D12" s="7" t="s">
        <v>9</v>
      </c>
      <c r="E12" s="13">
        <v>1</v>
      </c>
      <c r="F12" s="13">
        <v>2150000</v>
      </c>
      <c r="G12" s="13">
        <f t="shared" si="0"/>
        <v>2150000</v>
      </c>
      <c r="H12" s="26" t="s">
        <v>20</v>
      </c>
      <c r="I12" s="13"/>
      <c r="J12" s="9">
        <v>1950000</v>
      </c>
      <c r="K12" s="9">
        <f t="shared" si="1"/>
        <v>1950000</v>
      </c>
      <c r="L12" s="9">
        <f t="shared" ref="L12:M12" si="6">F12-J12</f>
        <v>200000</v>
      </c>
      <c r="M12" s="9">
        <f t="shared" si="6"/>
        <v>200000</v>
      </c>
      <c r="N12" s="16">
        <f t="shared" si="3"/>
        <v>9.3023255813953487E-2</v>
      </c>
      <c r="O12" s="10"/>
      <c r="P12" s="10"/>
      <c r="Q12" s="10"/>
      <c r="R12" s="10"/>
      <c r="S12" s="10"/>
      <c r="T12" s="10"/>
      <c r="U12" s="10"/>
      <c r="V12" s="10"/>
      <c r="W12" s="10"/>
      <c r="X12" s="10"/>
      <c r="Y12" s="10"/>
      <c r="Z12" s="10"/>
    </row>
    <row r="13" spans="1:26" ht="31.2" x14ac:dyDescent="0.3">
      <c r="A13" s="7">
        <f t="shared" si="4"/>
        <v>4</v>
      </c>
      <c r="B13" s="33" t="s">
        <v>13</v>
      </c>
      <c r="C13" s="25" t="s">
        <v>31</v>
      </c>
      <c r="D13" s="7" t="s">
        <v>9</v>
      </c>
      <c r="E13" s="13">
        <v>2</v>
      </c>
      <c r="F13" s="13">
        <v>750000</v>
      </c>
      <c r="G13" s="13">
        <f t="shared" si="0"/>
        <v>1500000</v>
      </c>
      <c r="H13" s="26" t="s">
        <v>20</v>
      </c>
      <c r="I13" s="10"/>
      <c r="J13" s="9">
        <v>650000</v>
      </c>
      <c r="K13" s="9">
        <f t="shared" si="1"/>
        <v>1300000</v>
      </c>
      <c r="L13" s="9">
        <f t="shared" ref="L13:M13" si="7">F13-J13</f>
        <v>100000</v>
      </c>
      <c r="M13" s="9">
        <f t="shared" si="7"/>
        <v>200000</v>
      </c>
      <c r="N13" s="16">
        <f t="shared" si="3"/>
        <v>0.13333333333333333</v>
      </c>
      <c r="O13" s="10"/>
      <c r="P13" s="10"/>
      <c r="Q13" s="10"/>
      <c r="R13" s="10"/>
      <c r="S13" s="10"/>
      <c r="T13" s="10"/>
      <c r="U13" s="10"/>
      <c r="V13" s="10"/>
      <c r="W13" s="10"/>
      <c r="X13" s="10"/>
      <c r="Y13" s="10"/>
      <c r="Z13" s="10"/>
    </row>
    <row r="14" spans="1:26" ht="31.2" x14ac:dyDescent="0.3">
      <c r="A14" s="7">
        <f t="shared" si="4"/>
        <v>5</v>
      </c>
      <c r="B14" s="33" t="s">
        <v>148</v>
      </c>
      <c r="C14" s="25" t="s">
        <v>136</v>
      </c>
      <c r="D14" s="7" t="s">
        <v>9</v>
      </c>
      <c r="E14" s="13">
        <v>1</v>
      </c>
      <c r="F14" s="13">
        <v>790000</v>
      </c>
      <c r="G14" s="13">
        <f t="shared" si="0"/>
        <v>790000</v>
      </c>
      <c r="H14" s="26" t="s">
        <v>10</v>
      </c>
      <c r="I14" s="10"/>
      <c r="J14" s="9">
        <v>730000</v>
      </c>
      <c r="K14" s="9">
        <f t="shared" si="1"/>
        <v>730000</v>
      </c>
      <c r="L14" s="9">
        <f t="shared" ref="L14:M14" si="8">F14-J14</f>
        <v>60000</v>
      </c>
      <c r="M14" s="9">
        <f t="shared" si="8"/>
        <v>60000</v>
      </c>
      <c r="N14" s="16">
        <f t="shared" si="3"/>
        <v>7.5949367088607597E-2</v>
      </c>
      <c r="O14" s="17"/>
      <c r="P14" s="22"/>
      <c r="Q14" s="27"/>
      <c r="R14" s="10"/>
      <c r="S14" s="10"/>
      <c r="T14" s="10"/>
      <c r="U14" s="10"/>
      <c r="V14" s="10"/>
      <c r="W14" s="10"/>
      <c r="X14" s="10"/>
      <c r="Y14" s="10"/>
      <c r="Z14" s="10"/>
    </row>
    <row r="15" spans="1:26" ht="31.2" x14ac:dyDescent="0.3">
      <c r="A15" s="7">
        <f t="shared" si="4"/>
        <v>6</v>
      </c>
      <c r="B15" s="33" t="s">
        <v>17</v>
      </c>
      <c r="C15" s="25" t="s">
        <v>103</v>
      </c>
      <c r="D15" s="7" t="s">
        <v>9</v>
      </c>
      <c r="E15" s="13">
        <v>1</v>
      </c>
      <c r="F15" s="13">
        <v>1900000</v>
      </c>
      <c r="G15" s="13">
        <f t="shared" si="0"/>
        <v>1900000</v>
      </c>
      <c r="H15" s="26" t="s">
        <v>139</v>
      </c>
      <c r="I15" s="13"/>
      <c r="J15" s="9">
        <v>1400000</v>
      </c>
      <c r="K15" s="9">
        <f t="shared" si="1"/>
        <v>1400000</v>
      </c>
      <c r="L15" s="9">
        <f t="shared" ref="L15:M15" si="9">F15-J15</f>
        <v>500000</v>
      </c>
      <c r="M15" s="9">
        <f t="shared" si="9"/>
        <v>500000</v>
      </c>
      <c r="N15" s="16">
        <f t="shared" si="3"/>
        <v>0.26315789473684209</v>
      </c>
      <c r="O15" s="17"/>
      <c r="P15" s="22"/>
      <c r="Q15" s="27"/>
      <c r="R15" s="10"/>
      <c r="S15" s="10"/>
      <c r="T15" s="10"/>
      <c r="U15" s="10"/>
      <c r="V15" s="10"/>
      <c r="W15" s="10"/>
      <c r="X15" s="10"/>
      <c r="Y15" s="10"/>
      <c r="Z15" s="10"/>
    </row>
    <row r="16" spans="1:26" ht="31.2" x14ac:dyDescent="0.3">
      <c r="A16" s="7">
        <f t="shared" si="4"/>
        <v>7</v>
      </c>
      <c r="B16" s="33" t="s">
        <v>18</v>
      </c>
      <c r="C16" s="25" t="s">
        <v>120</v>
      </c>
      <c r="D16" s="7" t="s">
        <v>9</v>
      </c>
      <c r="E16" s="13">
        <v>1</v>
      </c>
      <c r="F16" s="13">
        <v>790000</v>
      </c>
      <c r="G16" s="13">
        <f t="shared" si="0"/>
        <v>790000</v>
      </c>
      <c r="H16" s="26" t="s">
        <v>10</v>
      </c>
      <c r="I16" s="13"/>
      <c r="J16" s="9">
        <v>700000</v>
      </c>
      <c r="K16" s="9">
        <f t="shared" si="1"/>
        <v>700000</v>
      </c>
      <c r="L16" s="9">
        <f t="shared" ref="L16:M16" si="10">F16-J16</f>
        <v>90000</v>
      </c>
      <c r="M16" s="9">
        <f t="shared" si="10"/>
        <v>90000</v>
      </c>
      <c r="N16" s="16">
        <f t="shared" si="3"/>
        <v>0.11392405063291139</v>
      </c>
      <c r="O16" s="10"/>
      <c r="P16" s="10"/>
      <c r="Q16" s="10"/>
      <c r="R16" s="10"/>
      <c r="S16" s="10"/>
      <c r="T16" s="10"/>
      <c r="U16" s="10"/>
      <c r="V16" s="10"/>
      <c r="W16" s="10"/>
      <c r="X16" s="10"/>
      <c r="Y16" s="10"/>
      <c r="Z16" s="10"/>
    </row>
    <row r="17" spans="1:26" ht="31.2" x14ac:dyDescent="0.3">
      <c r="A17" s="7">
        <f t="shared" si="4"/>
        <v>8</v>
      </c>
      <c r="B17" s="33" t="s">
        <v>18</v>
      </c>
      <c r="C17" s="25" t="s">
        <v>36</v>
      </c>
      <c r="D17" s="7" t="s">
        <v>9</v>
      </c>
      <c r="E17" s="13">
        <v>1</v>
      </c>
      <c r="F17" s="13">
        <v>750000</v>
      </c>
      <c r="G17" s="13">
        <f t="shared" si="0"/>
        <v>750000</v>
      </c>
      <c r="H17" s="26" t="s">
        <v>20</v>
      </c>
      <c r="I17" s="10"/>
      <c r="J17" s="9">
        <v>640000</v>
      </c>
      <c r="K17" s="9">
        <f t="shared" si="1"/>
        <v>640000</v>
      </c>
      <c r="L17" s="9">
        <f t="shared" ref="L17:M17" si="11">F17-J17</f>
        <v>110000</v>
      </c>
      <c r="M17" s="9">
        <f t="shared" si="11"/>
        <v>110000</v>
      </c>
      <c r="N17" s="16">
        <f t="shared" si="3"/>
        <v>0.14666666666666667</v>
      </c>
      <c r="O17" s="10"/>
      <c r="P17" s="10"/>
      <c r="Q17" s="10"/>
      <c r="R17" s="10"/>
      <c r="S17" s="10"/>
      <c r="T17" s="10"/>
      <c r="U17" s="10"/>
      <c r="V17" s="10"/>
      <c r="W17" s="10"/>
      <c r="X17" s="10"/>
      <c r="Y17" s="10"/>
      <c r="Z17" s="10"/>
    </row>
    <row r="18" spans="1:26" ht="24.75" customHeight="1" x14ac:dyDescent="0.3">
      <c r="A18" s="104" t="s">
        <v>149</v>
      </c>
      <c r="B18" s="102"/>
      <c r="C18" s="102"/>
      <c r="D18" s="102"/>
      <c r="E18" s="103"/>
      <c r="F18" s="19"/>
      <c r="G18" s="28">
        <f>SUM(G10:G17)</f>
        <v>9240000</v>
      </c>
      <c r="H18" s="19"/>
      <c r="I18" s="20"/>
      <c r="J18" s="21">
        <f t="shared" ref="J18:M18" si="12">SUM(J10:J17)</f>
        <v>6600000</v>
      </c>
      <c r="K18" s="21">
        <f t="shared" si="12"/>
        <v>7780000</v>
      </c>
      <c r="L18" s="21">
        <f t="shared" si="12"/>
        <v>1210000</v>
      </c>
      <c r="M18" s="21">
        <f t="shared" si="12"/>
        <v>1460000</v>
      </c>
      <c r="N18" s="29">
        <f t="shared" si="3"/>
        <v>0.15800865800865802</v>
      </c>
      <c r="O18" s="20"/>
      <c r="P18" s="20"/>
      <c r="Q18" s="20"/>
      <c r="R18" s="20"/>
      <c r="S18" s="20"/>
      <c r="T18" s="20"/>
      <c r="U18" s="20"/>
      <c r="V18" s="20"/>
      <c r="W18" s="20"/>
      <c r="X18" s="20"/>
      <c r="Y18" s="20"/>
      <c r="Z18" s="20"/>
    </row>
    <row r="19" spans="1:26" ht="24.6" x14ac:dyDescent="0.4">
      <c r="A19" s="31"/>
      <c r="B19" s="31"/>
      <c r="C19" s="31"/>
      <c r="D19" s="31"/>
      <c r="E19" s="31"/>
      <c r="F19" s="31"/>
      <c r="G19" s="31"/>
      <c r="H19" s="31"/>
      <c r="I19" s="1"/>
      <c r="J19" s="14"/>
      <c r="K19" s="14"/>
      <c r="L19" s="14"/>
      <c r="M19" s="14"/>
      <c r="N19" s="14"/>
      <c r="O19" s="1"/>
      <c r="P19" s="1"/>
      <c r="Q19" s="1"/>
    </row>
    <row r="20" spans="1:26" ht="24.6" x14ac:dyDescent="0.4">
      <c r="A20" s="105" t="s">
        <v>150</v>
      </c>
      <c r="B20" s="95"/>
      <c r="C20" s="95"/>
      <c r="D20" s="95"/>
      <c r="E20" s="95"/>
      <c r="F20" s="95"/>
      <c r="G20" s="95"/>
      <c r="H20" s="95"/>
      <c r="I20" s="1"/>
      <c r="J20" s="14"/>
      <c r="K20" s="14"/>
      <c r="L20" s="14"/>
      <c r="M20" s="14"/>
      <c r="N20" s="14"/>
      <c r="O20" s="1"/>
      <c r="P20" s="1"/>
      <c r="Q20" s="1"/>
    </row>
    <row r="21" spans="1:26" ht="17.399999999999999" x14ac:dyDescent="0.3">
      <c r="A21" s="109" t="s">
        <v>195</v>
      </c>
      <c r="B21" s="95"/>
      <c r="C21" s="95"/>
      <c r="D21" s="95"/>
      <c r="E21" s="95"/>
      <c r="F21" s="95"/>
      <c r="G21" s="95"/>
      <c r="H21" s="95"/>
      <c r="I21" s="1"/>
      <c r="J21" s="14"/>
      <c r="K21" s="14"/>
      <c r="L21" s="14"/>
      <c r="M21" s="14"/>
      <c r="N21" s="14"/>
      <c r="O21" s="1"/>
      <c r="P21" s="1"/>
      <c r="Q21" s="1"/>
    </row>
    <row r="22" spans="1:26" ht="17.399999999999999" x14ac:dyDescent="0.3">
      <c r="A22" s="109" t="s">
        <v>153</v>
      </c>
      <c r="B22" s="95"/>
      <c r="C22" s="95"/>
      <c r="D22" s="95"/>
      <c r="E22" s="95"/>
      <c r="F22" s="95"/>
      <c r="G22" s="95"/>
      <c r="H22" s="95"/>
      <c r="I22" s="1"/>
      <c r="J22" s="14"/>
      <c r="K22" s="14"/>
      <c r="L22" s="14"/>
      <c r="M22" s="14"/>
      <c r="N22" s="14"/>
      <c r="O22" s="1"/>
      <c r="P22" s="1"/>
      <c r="Q22" s="1"/>
    </row>
    <row r="23" spans="1:26" ht="17.399999999999999" x14ac:dyDescent="0.3">
      <c r="A23" s="109" t="s">
        <v>154</v>
      </c>
      <c r="B23" s="95"/>
      <c r="C23" s="95"/>
      <c r="D23" s="95"/>
      <c r="E23" s="95"/>
      <c r="F23" s="95"/>
      <c r="G23" s="95"/>
      <c r="H23" s="95"/>
      <c r="I23" s="1"/>
      <c r="J23" s="14"/>
      <c r="K23" s="14"/>
      <c r="L23" s="14"/>
      <c r="M23" s="14"/>
      <c r="N23" s="14"/>
      <c r="O23" s="1"/>
      <c r="P23" s="1"/>
      <c r="Q23" s="1"/>
    </row>
    <row r="24" spans="1:26" ht="15.6" x14ac:dyDescent="0.25">
      <c r="A24" s="2"/>
      <c r="B24" s="2"/>
      <c r="C24" s="2"/>
      <c r="D24" s="2"/>
      <c r="E24" s="2"/>
      <c r="F24" s="2"/>
      <c r="G24" s="2"/>
      <c r="H24" s="2"/>
      <c r="I24" s="1"/>
      <c r="J24" s="14"/>
      <c r="K24" s="14"/>
      <c r="O24" s="14"/>
      <c r="P24" s="14"/>
      <c r="Q24" s="14"/>
      <c r="R24" s="14"/>
      <c r="S24" s="1"/>
      <c r="T24" s="1"/>
      <c r="U24" s="1"/>
    </row>
    <row r="25" spans="1:26" ht="15.6" x14ac:dyDescent="0.25">
      <c r="A25" s="98" t="s">
        <v>39</v>
      </c>
      <c r="B25" s="95"/>
      <c r="C25" s="95"/>
      <c r="D25" s="95"/>
      <c r="E25" s="95"/>
      <c r="F25" s="95"/>
      <c r="G25" s="95"/>
      <c r="H25" s="2"/>
      <c r="I25" s="1"/>
      <c r="J25" s="14"/>
      <c r="K25" s="14"/>
      <c r="O25" s="14"/>
      <c r="P25" s="14"/>
      <c r="Q25" s="14"/>
      <c r="R25" s="14"/>
      <c r="S25" s="1"/>
      <c r="T25" s="1"/>
      <c r="U25" s="1"/>
    </row>
    <row r="26" spans="1:26" ht="15.6" x14ac:dyDescent="0.25">
      <c r="A26" s="98" t="s">
        <v>40</v>
      </c>
      <c r="B26" s="95"/>
      <c r="C26" s="95"/>
      <c r="D26" s="95"/>
      <c r="E26" s="95"/>
      <c r="F26" s="95"/>
      <c r="G26" s="95"/>
      <c r="H26" s="2"/>
      <c r="I26" s="1"/>
      <c r="J26" s="14"/>
      <c r="K26" s="14"/>
      <c r="O26" s="14"/>
      <c r="P26" s="14"/>
      <c r="Q26" s="14"/>
      <c r="R26" s="14"/>
      <c r="S26" s="1"/>
      <c r="T26" s="1"/>
      <c r="U26" s="1"/>
    </row>
    <row r="27" spans="1:26" ht="13.8" x14ac:dyDescent="0.25">
      <c r="A27" s="99" t="s">
        <v>196</v>
      </c>
      <c r="B27" s="95"/>
      <c r="C27" s="95"/>
      <c r="D27" s="95"/>
      <c r="E27" s="95"/>
      <c r="F27" s="95"/>
      <c r="G27" s="95"/>
      <c r="H27" s="95"/>
      <c r="I27" s="1"/>
      <c r="J27" s="14"/>
      <c r="K27" s="14"/>
      <c r="O27" s="14"/>
      <c r="P27" s="14"/>
      <c r="Q27" s="14"/>
      <c r="R27" s="14"/>
      <c r="S27" s="1"/>
      <c r="T27" s="1"/>
      <c r="U27" s="1"/>
    </row>
    <row r="28" spans="1:26" ht="13.8" x14ac:dyDescent="0.25">
      <c r="A28" s="14"/>
      <c r="B28" s="14"/>
      <c r="C28" s="14"/>
      <c r="D28" s="14"/>
      <c r="E28" s="14"/>
      <c r="F28" s="14"/>
      <c r="G28" s="14"/>
      <c r="H28" s="14"/>
      <c r="I28" s="1"/>
      <c r="J28" s="14"/>
      <c r="K28" s="14"/>
      <c r="L28" s="14"/>
      <c r="M28" s="14"/>
      <c r="N28" s="14"/>
      <c r="O28" s="1"/>
      <c r="P28" s="1"/>
      <c r="Q28" s="1"/>
    </row>
    <row r="29" spans="1:26" ht="13.8" x14ac:dyDescent="0.25">
      <c r="A29" s="14"/>
      <c r="B29" s="14"/>
      <c r="C29" s="14"/>
      <c r="D29" s="14"/>
      <c r="E29" s="14"/>
      <c r="F29" s="14"/>
      <c r="G29" s="14"/>
      <c r="H29" s="14"/>
      <c r="I29" s="1"/>
      <c r="J29" s="14"/>
      <c r="K29" s="14"/>
      <c r="L29" s="14"/>
      <c r="M29" s="14"/>
      <c r="N29" s="14"/>
      <c r="O29" s="1"/>
      <c r="P29" s="1"/>
      <c r="Q29" s="1"/>
    </row>
    <row r="30" spans="1:26" ht="13.8" x14ac:dyDescent="0.25">
      <c r="A30" s="14"/>
      <c r="B30" s="14"/>
      <c r="C30" s="14"/>
      <c r="D30" s="14"/>
      <c r="E30" s="14"/>
      <c r="F30" s="14"/>
      <c r="G30" s="14"/>
      <c r="H30" s="14"/>
      <c r="I30" s="1"/>
      <c r="J30" s="14"/>
      <c r="K30" s="14"/>
      <c r="L30" s="14"/>
      <c r="M30" s="14"/>
      <c r="N30" s="14"/>
      <c r="O30" s="1"/>
      <c r="P30" s="1"/>
      <c r="Q30" s="1"/>
    </row>
    <row r="31" spans="1:26" ht="13.8" x14ac:dyDescent="0.25">
      <c r="A31" s="14"/>
      <c r="B31" s="14"/>
      <c r="C31" s="14"/>
      <c r="D31" s="14"/>
      <c r="E31" s="14"/>
      <c r="F31" s="14"/>
      <c r="G31" s="14"/>
      <c r="H31" s="14"/>
      <c r="I31" s="1"/>
      <c r="J31" s="14"/>
      <c r="K31" s="14"/>
      <c r="L31" s="14"/>
      <c r="M31" s="14"/>
      <c r="N31" s="14"/>
      <c r="O31" s="1"/>
      <c r="P31" s="1"/>
      <c r="Q31" s="1"/>
    </row>
    <row r="32" spans="1:26" ht="13.8" x14ac:dyDescent="0.25">
      <c r="A32" s="14"/>
      <c r="B32" s="14"/>
      <c r="C32" s="14"/>
      <c r="D32" s="14"/>
      <c r="E32" s="14"/>
      <c r="F32" s="14"/>
      <c r="G32" s="14"/>
      <c r="H32" s="14"/>
      <c r="I32" s="1"/>
      <c r="J32" s="14"/>
      <c r="K32" s="14"/>
      <c r="L32" s="14"/>
      <c r="M32" s="14"/>
      <c r="N32" s="14"/>
      <c r="O32" s="1"/>
      <c r="P32" s="1"/>
      <c r="Q32" s="1"/>
    </row>
    <row r="33" spans="1:17" ht="13.8" x14ac:dyDescent="0.25">
      <c r="A33" s="14"/>
      <c r="B33" s="14"/>
      <c r="C33" s="14"/>
      <c r="D33" s="14"/>
      <c r="E33" s="14"/>
      <c r="F33" s="14"/>
      <c r="G33" s="14"/>
      <c r="H33" s="14"/>
      <c r="I33" s="1"/>
      <c r="J33" s="14"/>
      <c r="K33" s="14"/>
      <c r="L33" s="14"/>
      <c r="M33" s="14"/>
      <c r="N33" s="14"/>
      <c r="O33" s="1"/>
      <c r="P33" s="1"/>
      <c r="Q33" s="1"/>
    </row>
    <row r="34" spans="1:17" ht="13.8" x14ac:dyDescent="0.25">
      <c r="A34" s="14"/>
      <c r="B34" s="14"/>
      <c r="C34" s="14"/>
      <c r="D34" s="14"/>
      <c r="E34" s="14"/>
      <c r="F34" s="14"/>
      <c r="G34" s="14"/>
      <c r="H34" s="14"/>
      <c r="I34" s="1"/>
      <c r="J34" s="14"/>
      <c r="K34" s="14"/>
      <c r="L34" s="14"/>
      <c r="M34" s="14"/>
      <c r="N34" s="14"/>
      <c r="O34" s="1"/>
      <c r="P34" s="1"/>
      <c r="Q34" s="1"/>
    </row>
    <row r="35" spans="1:17" ht="13.8" x14ac:dyDescent="0.25">
      <c r="A35" s="14"/>
      <c r="B35" s="14"/>
      <c r="C35" s="14"/>
      <c r="D35" s="14"/>
      <c r="E35" s="14"/>
      <c r="F35" s="14"/>
      <c r="G35" s="14"/>
      <c r="H35" s="14"/>
      <c r="I35" s="1"/>
      <c r="J35" s="14"/>
      <c r="K35" s="14"/>
      <c r="L35" s="14"/>
      <c r="M35" s="14"/>
      <c r="N35" s="14"/>
      <c r="O35" s="1"/>
      <c r="P35" s="1"/>
      <c r="Q35" s="1"/>
    </row>
    <row r="36" spans="1:17" ht="13.8" x14ac:dyDescent="0.25">
      <c r="A36" s="14"/>
      <c r="B36" s="14"/>
      <c r="C36" s="14"/>
      <c r="D36" s="14"/>
      <c r="E36" s="14"/>
      <c r="F36" s="14"/>
      <c r="G36" s="14"/>
      <c r="H36" s="14"/>
      <c r="I36" s="1"/>
      <c r="J36" s="14"/>
      <c r="K36" s="14"/>
      <c r="L36" s="14"/>
      <c r="M36" s="14"/>
      <c r="N36" s="14"/>
      <c r="O36" s="1"/>
      <c r="P36" s="1"/>
      <c r="Q36" s="1"/>
    </row>
    <row r="37" spans="1:17" ht="13.8" x14ac:dyDescent="0.25">
      <c r="A37" s="14"/>
      <c r="B37" s="14"/>
      <c r="C37" s="14"/>
      <c r="D37" s="14"/>
      <c r="E37" s="14"/>
      <c r="F37" s="14"/>
      <c r="G37" s="14"/>
      <c r="H37" s="14"/>
      <c r="I37" s="1"/>
      <c r="J37" s="14"/>
      <c r="K37" s="14"/>
      <c r="L37" s="14"/>
      <c r="M37" s="14"/>
      <c r="N37" s="14"/>
      <c r="O37" s="1"/>
      <c r="P37" s="1"/>
      <c r="Q37" s="1"/>
    </row>
    <row r="38" spans="1:17" ht="13.8" x14ac:dyDescent="0.25">
      <c r="A38" s="14"/>
      <c r="B38" s="14"/>
      <c r="C38" s="14"/>
      <c r="D38" s="14"/>
      <c r="E38" s="14"/>
      <c r="F38" s="14"/>
      <c r="G38" s="14"/>
      <c r="H38" s="14"/>
      <c r="I38" s="1"/>
      <c r="J38" s="14"/>
      <c r="K38" s="14"/>
      <c r="L38" s="14"/>
      <c r="M38" s="14"/>
      <c r="N38" s="14"/>
      <c r="O38" s="1"/>
      <c r="P38" s="1"/>
      <c r="Q38" s="1"/>
    </row>
    <row r="39" spans="1:17" ht="13.8" x14ac:dyDescent="0.25">
      <c r="A39" s="14"/>
      <c r="B39" s="14"/>
      <c r="C39" s="14"/>
      <c r="D39" s="14"/>
      <c r="E39" s="14"/>
      <c r="F39" s="14"/>
      <c r="G39" s="14"/>
      <c r="H39" s="14"/>
      <c r="I39" s="1"/>
      <c r="J39" s="14"/>
      <c r="K39" s="14"/>
      <c r="L39" s="14"/>
      <c r="M39" s="14"/>
      <c r="N39" s="14"/>
      <c r="O39" s="1"/>
      <c r="P39" s="1"/>
      <c r="Q39" s="1"/>
    </row>
    <row r="40" spans="1:17" ht="13.8" x14ac:dyDescent="0.25">
      <c r="A40" s="14"/>
      <c r="B40" s="14"/>
      <c r="C40" s="14"/>
      <c r="D40" s="14"/>
      <c r="E40" s="14"/>
      <c r="F40" s="14"/>
      <c r="G40" s="14"/>
      <c r="H40" s="14"/>
      <c r="I40" s="1"/>
      <c r="J40" s="14"/>
      <c r="K40" s="14"/>
      <c r="L40" s="14"/>
      <c r="M40" s="14"/>
      <c r="N40" s="14"/>
      <c r="O40" s="1"/>
      <c r="P40" s="1"/>
      <c r="Q40" s="1"/>
    </row>
    <row r="41" spans="1:17" ht="13.8" x14ac:dyDescent="0.25">
      <c r="A41" s="14"/>
      <c r="B41" s="14"/>
      <c r="C41" s="14"/>
      <c r="D41" s="14"/>
      <c r="E41" s="14"/>
      <c r="F41" s="14"/>
      <c r="G41" s="14"/>
      <c r="H41" s="14"/>
      <c r="I41" s="1"/>
      <c r="J41" s="14"/>
      <c r="K41" s="14"/>
      <c r="L41" s="14"/>
      <c r="M41" s="14"/>
      <c r="N41" s="14"/>
      <c r="O41" s="1"/>
      <c r="P41" s="1"/>
      <c r="Q41" s="1"/>
    </row>
    <row r="42" spans="1:17" ht="13.8" x14ac:dyDescent="0.25">
      <c r="A42" s="14"/>
      <c r="B42" s="14"/>
      <c r="C42" s="14"/>
      <c r="D42" s="14"/>
      <c r="E42" s="14"/>
      <c r="F42" s="14"/>
      <c r="G42" s="14"/>
      <c r="H42" s="14"/>
      <c r="I42" s="1"/>
      <c r="J42" s="14"/>
      <c r="K42" s="14"/>
      <c r="L42" s="14"/>
      <c r="M42" s="14"/>
      <c r="N42" s="14"/>
      <c r="O42" s="1"/>
      <c r="P42" s="1"/>
      <c r="Q42" s="1"/>
    </row>
    <row r="43" spans="1:17" ht="13.8" x14ac:dyDescent="0.25">
      <c r="A43" s="14"/>
      <c r="B43" s="14"/>
      <c r="C43" s="14"/>
      <c r="D43" s="14"/>
      <c r="E43" s="14"/>
      <c r="F43" s="14"/>
      <c r="G43" s="14"/>
      <c r="H43" s="14"/>
      <c r="I43" s="1"/>
      <c r="J43" s="14"/>
      <c r="K43" s="14"/>
      <c r="L43" s="14"/>
      <c r="M43" s="14"/>
      <c r="N43" s="14"/>
      <c r="O43" s="1"/>
      <c r="P43" s="1"/>
      <c r="Q43" s="1"/>
    </row>
    <row r="44" spans="1:17" ht="13.8" x14ac:dyDescent="0.25">
      <c r="A44" s="14"/>
      <c r="B44" s="14"/>
      <c r="C44" s="14"/>
      <c r="D44" s="14"/>
      <c r="E44" s="14"/>
      <c r="F44" s="14"/>
      <c r="G44" s="14"/>
      <c r="H44" s="14"/>
      <c r="I44" s="1"/>
      <c r="J44" s="14"/>
      <c r="K44" s="14"/>
      <c r="L44" s="14"/>
      <c r="M44" s="14"/>
      <c r="N44" s="14"/>
      <c r="O44" s="1"/>
      <c r="P44" s="1"/>
      <c r="Q44" s="1"/>
    </row>
    <row r="45" spans="1:17" ht="13.8" x14ac:dyDescent="0.25">
      <c r="A45" s="14"/>
      <c r="B45" s="14"/>
      <c r="C45" s="14"/>
      <c r="D45" s="14"/>
      <c r="E45" s="14"/>
      <c r="F45" s="14"/>
      <c r="G45" s="14"/>
      <c r="H45" s="14"/>
      <c r="I45" s="1"/>
      <c r="J45" s="14"/>
      <c r="K45" s="14"/>
      <c r="L45" s="14"/>
      <c r="M45" s="14"/>
      <c r="N45" s="14"/>
      <c r="O45" s="1"/>
      <c r="P45" s="1"/>
      <c r="Q45" s="1"/>
    </row>
    <row r="46" spans="1:17" ht="13.8" x14ac:dyDescent="0.25">
      <c r="A46" s="14"/>
      <c r="B46" s="14"/>
      <c r="C46" s="14"/>
      <c r="D46" s="14"/>
      <c r="E46" s="14"/>
      <c r="F46" s="14"/>
      <c r="G46" s="14"/>
      <c r="H46" s="14"/>
      <c r="I46" s="1"/>
      <c r="J46" s="14"/>
      <c r="K46" s="14"/>
      <c r="L46" s="14"/>
      <c r="M46" s="14"/>
      <c r="N46" s="14"/>
      <c r="O46" s="1"/>
      <c r="P46" s="1"/>
      <c r="Q46" s="1"/>
    </row>
    <row r="47" spans="1:17" ht="13.8" x14ac:dyDescent="0.25">
      <c r="A47" s="14"/>
      <c r="B47" s="14"/>
      <c r="C47" s="14"/>
      <c r="D47" s="14"/>
      <c r="E47" s="14"/>
      <c r="F47" s="14"/>
      <c r="G47" s="14"/>
      <c r="H47" s="14"/>
      <c r="I47" s="1"/>
      <c r="J47" s="14"/>
      <c r="K47" s="14"/>
      <c r="L47" s="14"/>
      <c r="M47" s="14"/>
      <c r="N47" s="14"/>
      <c r="O47" s="1"/>
      <c r="P47" s="1"/>
      <c r="Q47" s="1"/>
    </row>
    <row r="48" spans="1:17" ht="13.8" x14ac:dyDescent="0.25">
      <c r="A48" s="14"/>
      <c r="B48" s="14"/>
      <c r="C48" s="14"/>
      <c r="D48" s="14"/>
      <c r="E48" s="14"/>
      <c r="F48" s="14"/>
      <c r="G48" s="14"/>
      <c r="H48" s="14"/>
      <c r="I48" s="1"/>
      <c r="J48" s="14"/>
      <c r="K48" s="14"/>
      <c r="L48" s="14"/>
      <c r="M48" s="14"/>
      <c r="N48" s="14"/>
      <c r="O48" s="1"/>
      <c r="P48" s="1"/>
      <c r="Q48" s="1"/>
    </row>
    <row r="49" spans="1:17" ht="13.8" x14ac:dyDescent="0.25">
      <c r="A49" s="14"/>
      <c r="B49" s="14"/>
      <c r="C49" s="14"/>
      <c r="D49" s="14"/>
      <c r="E49" s="14"/>
      <c r="F49" s="14"/>
      <c r="G49" s="14"/>
      <c r="H49" s="14"/>
      <c r="I49" s="1"/>
      <c r="J49" s="14"/>
      <c r="K49" s="14"/>
      <c r="L49" s="14"/>
      <c r="M49" s="14"/>
      <c r="N49" s="14"/>
      <c r="O49" s="1"/>
      <c r="P49" s="1"/>
      <c r="Q49" s="1"/>
    </row>
    <row r="50" spans="1:17" ht="13.8" x14ac:dyDescent="0.25">
      <c r="A50" s="14"/>
      <c r="B50" s="14"/>
      <c r="C50" s="14"/>
      <c r="D50" s="14"/>
      <c r="E50" s="14"/>
      <c r="F50" s="14"/>
      <c r="G50" s="14"/>
      <c r="H50" s="14"/>
      <c r="I50" s="1"/>
      <c r="J50" s="14"/>
      <c r="K50" s="14"/>
      <c r="L50" s="14"/>
      <c r="M50" s="14"/>
      <c r="N50" s="14"/>
      <c r="O50" s="1"/>
      <c r="P50" s="1"/>
      <c r="Q50" s="1"/>
    </row>
    <row r="51" spans="1:17" ht="13.8" x14ac:dyDescent="0.25">
      <c r="A51" s="14"/>
      <c r="B51" s="14"/>
      <c r="C51" s="14"/>
      <c r="D51" s="14"/>
      <c r="E51" s="14"/>
      <c r="F51" s="14"/>
      <c r="G51" s="14"/>
      <c r="H51" s="14"/>
      <c r="I51" s="1"/>
      <c r="J51" s="14"/>
      <c r="K51" s="14"/>
      <c r="L51" s="14"/>
      <c r="M51" s="14"/>
      <c r="N51" s="14"/>
      <c r="O51" s="1"/>
      <c r="P51" s="1"/>
      <c r="Q51" s="1"/>
    </row>
    <row r="52" spans="1:17" ht="13.8" x14ac:dyDescent="0.25">
      <c r="A52" s="14"/>
      <c r="B52" s="14"/>
      <c r="C52" s="14"/>
      <c r="D52" s="14"/>
      <c r="E52" s="14"/>
      <c r="F52" s="14"/>
      <c r="G52" s="14"/>
      <c r="H52" s="14"/>
      <c r="I52" s="1"/>
      <c r="J52" s="14"/>
      <c r="K52" s="14"/>
      <c r="L52" s="14"/>
      <c r="M52" s="14"/>
      <c r="N52" s="14"/>
      <c r="O52" s="1"/>
      <c r="P52" s="1"/>
      <c r="Q52" s="1"/>
    </row>
    <row r="53" spans="1:17" ht="13.8" x14ac:dyDescent="0.25">
      <c r="A53" s="14"/>
      <c r="B53" s="14"/>
      <c r="C53" s="14"/>
      <c r="D53" s="14"/>
      <c r="E53" s="14"/>
      <c r="F53" s="14"/>
      <c r="G53" s="14"/>
      <c r="H53" s="14"/>
      <c r="I53" s="1"/>
      <c r="J53" s="14"/>
      <c r="K53" s="14"/>
      <c r="L53" s="14"/>
      <c r="M53" s="14"/>
      <c r="N53" s="14"/>
      <c r="O53" s="1"/>
      <c r="P53" s="1"/>
      <c r="Q53" s="1"/>
    </row>
    <row r="54" spans="1:17" ht="13.8" x14ac:dyDescent="0.25">
      <c r="A54" s="14"/>
      <c r="B54" s="14"/>
      <c r="C54" s="14"/>
      <c r="D54" s="14"/>
      <c r="E54" s="14"/>
      <c r="F54" s="14"/>
      <c r="G54" s="14"/>
      <c r="H54" s="14"/>
      <c r="I54" s="1"/>
      <c r="J54" s="14"/>
      <c r="K54" s="14"/>
      <c r="L54" s="14"/>
      <c r="M54" s="14"/>
      <c r="N54" s="14"/>
      <c r="O54" s="1"/>
      <c r="P54" s="1"/>
      <c r="Q54" s="1"/>
    </row>
    <row r="55" spans="1:17" ht="13.8" x14ac:dyDescent="0.25">
      <c r="A55" s="14"/>
      <c r="B55" s="14"/>
      <c r="C55" s="14"/>
      <c r="D55" s="14"/>
      <c r="E55" s="14"/>
      <c r="F55" s="14"/>
      <c r="G55" s="14"/>
      <c r="H55" s="14"/>
      <c r="I55" s="1"/>
      <c r="J55" s="14"/>
      <c r="K55" s="14"/>
      <c r="L55" s="14"/>
      <c r="M55" s="14"/>
      <c r="N55" s="14"/>
      <c r="O55" s="1"/>
      <c r="P55" s="1"/>
      <c r="Q55" s="1"/>
    </row>
    <row r="56" spans="1:17" ht="13.8" x14ac:dyDescent="0.25">
      <c r="A56" s="14"/>
      <c r="B56" s="14"/>
      <c r="C56" s="14"/>
      <c r="D56" s="14"/>
      <c r="E56" s="14"/>
      <c r="F56" s="14"/>
      <c r="G56" s="14"/>
      <c r="H56" s="14"/>
      <c r="I56" s="1"/>
      <c r="J56" s="14"/>
      <c r="K56" s="14"/>
      <c r="L56" s="14"/>
      <c r="M56" s="14"/>
      <c r="N56" s="14"/>
      <c r="O56" s="1"/>
      <c r="P56" s="1"/>
      <c r="Q56" s="1"/>
    </row>
    <row r="57" spans="1:17" ht="13.8" x14ac:dyDescent="0.25">
      <c r="A57" s="14"/>
      <c r="B57" s="14"/>
      <c r="C57" s="14"/>
      <c r="D57" s="14"/>
      <c r="E57" s="14"/>
      <c r="F57" s="14"/>
      <c r="G57" s="14"/>
      <c r="H57" s="14"/>
      <c r="I57" s="1"/>
      <c r="J57" s="14"/>
      <c r="K57" s="14"/>
      <c r="L57" s="14"/>
      <c r="M57" s="14"/>
      <c r="N57" s="14"/>
      <c r="O57" s="1"/>
      <c r="P57" s="1"/>
      <c r="Q57" s="1"/>
    </row>
    <row r="58" spans="1:17" ht="13.8" x14ac:dyDescent="0.25">
      <c r="A58" s="14"/>
      <c r="B58" s="14"/>
      <c r="C58" s="14"/>
      <c r="D58" s="14"/>
      <c r="E58" s="14"/>
      <c r="F58" s="14"/>
      <c r="G58" s="14"/>
      <c r="H58" s="14"/>
      <c r="I58" s="1"/>
      <c r="J58" s="14"/>
      <c r="K58" s="14"/>
      <c r="L58" s="14"/>
      <c r="M58" s="14"/>
      <c r="N58" s="14"/>
      <c r="O58" s="1"/>
      <c r="P58" s="1"/>
      <c r="Q58" s="1"/>
    </row>
    <row r="59" spans="1:17" ht="13.8" x14ac:dyDescent="0.25">
      <c r="A59" s="14"/>
      <c r="B59" s="14"/>
      <c r="C59" s="14"/>
      <c r="D59" s="14"/>
      <c r="E59" s="14"/>
      <c r="F59" s="14"/>
      <c r="G59" s="14"/>
      <c r="H59" s="14"/>
      <c r="I59" s="1"/>
      <c r="J59" s="14"/>
      <c r="K59" s="14"/>
      <c r="L59" s="14"/>
      <c r="M59" s="14"/>
      <c r="N59" s="14"/>
      <c r="O59" s="1"/>
      <c r="P59" s="1"/>
      <c r="Q59" s="1"/>
    </row>
    <row r="60" spans="1:17" ht="13.8" x14ac:dyDescent="0.25">
      <c r="A60" s="14"/>
      <c r="B60" s="14"/>
      <c r="C60" s="14"/>
      <c r="D60" s="14"/>
      <c r="E60" s="14"/>
      <c r="F60" s="14"/>
      <c r="G60" s="14"/>
      <c r="H60" s="14"/>
      <c r="I60" s="1"/>
      <c r="J60" s="14"/>
      <c r="K60" s="14"/>
      <c r="L60" s="14"/>
      <c r="M60" s="14"/>
      <c r="N60" s="14"/>
      <c r="O60" s="1"/>
      <c r="P60" s="1"/>
      <c r="Q60" s="1"/>
    </row>
    <row r="61" spans="1:17" ht="13.8" x14ac:dyDescent="0.25">
      <c r="A61" s="14"/>
      <c r="B61" s="14"/>
      <c r="C61" s="14"/>
      <c r="D61" s="14"/>
      <c r="E61" s="14"/>
      <c r="F61" s="14"/>
      <c r="G61" s="14"/>
      <c r="H61" s="14"/>
      <c r="I61" s="1"/>
      <c r="J61" s="14"/>
      <c r="K61" s="14"/>
      <c r="L61" s="14"/>
      <c r="M61" s="14"/>
      <c r="N61" s="14"/>
      <c r="O61" s="1"/>
      <c r="P61" s="1"/>
      <c r="Q61" s="1"/>
    </row>
    <row r="62" spans="1:17" ht="13.8" x14ac:dyDescent="0.25">
      <c r="A62" s="14"/>
      <c r="B62" s="14"/>
      <c r="C62" s="14"/>
      <c r="D62" s="14"/>
      <c r="E62" s="14"/>
      <c r="F62" s="14"/>
      <c r="G62" s="14"/>
      <c r="H62" s="14"/>
      <c r="I62" s="1"/>
      <c r="J62" s="14"/>
      <c r="K62" s="14"/>
      <c r="L62" s="14"/>
      <c r="M62" s="14"/>
      <c r="N62" s="14"/>
      <c r="O62" s="1"/>
      <c r="P62" s="1"/>
      <c r="Q62" s="1"/>
    </row>
    <row r="63" spans="1:17" ht="13.8" x14ac:dyDescent="0.25">
      <c r="A63" s="14"/>
      <c r="B63" s="14"/>
      <c r="C63" s="14"/>
      <c r="D63" s="14"/>
      <c r="E63" s="14"/>
      <c r="F63" s="14"/>
      <c r="G63" s="14"/>
      <c r="H63" s="14"/>
      <c r="I63" s="1"/>
      <c r="J63" s="14"/>
      <c r="K63" s="14"/>
      <c r="L63" s="14"/>
      <c r="M63" s="14"/>
      <c r="N63" s="14"/>
      <c r="O63" s="1"/>
      <c r="P63" s="1"/>
      <c r="Q63" s="1"/>
    </row>
    <row r="64" spans="1:17" ht="13.8" x14ac:dyDescent="0.25">
      <c r="A64" s="14"/>
      <c r="B64" s="14"/>
      <c r="C64" s="14"/>
      <c r="D64" s="14"/>
      <c r="E64" s="14"/>
      <c r="F64" s="14"/>
      <c r="G64" s="14"/>
      <c r="H64" s="14"/>
      <c r="I64" s="1"/>
      <c r="J64" s="14"/>
      <c r="K64" s="14"/>
      <c r="L64" s="14"/>
      <c r="M64" s="14"/>
      <c r="N64" s="14"/>
      <c r="O64" s="1"/>
      <c r="P64" s="1"/>
      <c r="Q64" s="1"/>
    </row>
    <row r="65" spans="1:17" ht="13.8" x14ac:dyDescent="0.25">
      <c r="A65" s="14"/>
      <c r="B65" s="14"/>
      <c r="C65" s="14"/>
      <c r="D65" s="14"/>
      <c r="E65" s="14"/>
      <c r="F65" s="14"/>
      <c r="G65" s="14"/>
      <c r="H65" s="14"/>
      <c r="I65" s="1"/>
      <c r="J65" s="14"/>
      <c r="K65" s="14"/>
      <c r="L65" s="14"/>
      <c r="M65" s="14"/>
      <c r="N65" s="14"/>
      <c r="O65" s="1"/>
      <c r="P65" s="1"/>
      <c r="Q65" s="1"/>
    </row>
    <row r="66" spans="1:17" ht="13.8" x14ac:dyDescent="0.25">
      <c r="A66" s="14"/>
      <c r="B66" s="14"/>
      <c r="C66" s="14"/>
      <c r="D66" s="14"/>
      <c r="E66" s="14"/>
      <c r="F66" s="14"/>
      <c r="G66" s="14"/>
      <c r="H66" s="14"/>
      <c r="I66" s="1"/>
      <c r="J66" s="14"/>
      <c r="K66" s="14"/>
      <c r="L66" s="14"/>
      <c r="M66" s="14"/>
      <c r="N66" s="14"/>
      <c r="O66" s="1"/>
      <c r="P66" s="1"/>
      <c r="Q66" s="1"/>
    </row>
    <row r="67" spans="1:17" ht="13.8" x14ac:dyDescent="0.25">
      <c r="A67" s="14"/>
      <c r="B67" s="14"/>
      <c r="C67" s="14"/>
      <c r="D67" s="14"/>
      <c r="E67" s="14"/>
      <c r="F67" s="14"/>
      <c r="G67" s="14"/>
      <c r="H67" s="14"/>
      <c r="I67" s="1"/>
      <c r="J67" s="14"/>
      <c r="K67" s="14"/>
      <c r="L67" s="14"/>
      <c r="M67" s="14"/>
      <c r="N67" s="14"/>
      <c r="O67" s="1"/>
      <c r="P67" s="1"/>
      <c r="Q67" s="1"/>
    </row>
    <row r="68" spans="1:17" ht="13.8" x14ac:dyDescent="0.25">
      <c r="A68" s="14"/>
      <c r="B68" s="14"/>
      <c r="C68" s="14"/>
      <c r="D68" s="14"/>
      <c r="E68" s="14"/>
      <c r="F68" s="14"/>
      <c r="G68" s="14"/>
      <c r="H68" s="14"/>
      <c r="I68" s="1"/>
      <c r="J68" s="14"/>
      <c r="K68" s="14"/>
      <c r="L68" s="14"/>
      <c r="M68" s="14"/>
      <c r="N68" s="14"/>
      <c r="O68" s="1"/>
      <c r="P68" s="1"/>
      <c r="Q68" s="1"/>
    </row>
    <row r="69" spans="1:17" ht="13.8" x14ac:dyDescent="0.25">
      <c r="A69" s="14"/>
      <c r="B69" s="14"/>
      <c r="C69" s="14"/>
      <c r="D69" s="14"/>
      <c r="E69" s="14"/>
      <c r="F69" s="14"/>
      <c r="G69" s="14"/>
      <c r="H69" s="14"/>
      <c r="I69" s="1"/>
      <c r="J69" s="14"/>
      <c r="K69" s="14"/>
      <c r="L69" s="14"/>
      <c r="M69" s="14"/>
      <c r="N69" s="14"/>
      <c r="O69" s="1"/>
      <c r="P69" s="1"/>
      <c r="Q69" s="1"/>
    </row>
    <row r="70" spans="1:17" ht="13.8" x14ac:dyDescent="0.25">
      <c r="A70" s="14"/>
      <c r="B70" s="14"/>
      <c r="C70" s="14"/>
      <c r="D70" s="14"/>
      <c r="E70" s="14"/>
      <c r="F70" s="14"/>
      <c r="G70" s="14"/>
      <c r="H70" s="14"/>
      <c r="I70" s="1"/>
      <c r="J70" s="14"/>
      <c r="K70" s="14"/>
      <c r="L70" s="14"/>
      <c r="M70" s="14"/>
      <c r="N70" s="14"/>
      <c r="O70" s="1"/>
      <c r="P70" s="1"/>
      <c r="Q70" s="1"/>
    </row>
    <row r="71" spans="1:17" ht="13.8" x14ac:dyDescent="0.25">
      <c r="A71" s="14"/>
      <c r="B71" s="14"/>
      <c r="C71" s="14"/>
      <c r="D71" s="14"/>
      <c r="E71" s="14"/>
      <c r="F71" s="14"/>
      <c r="G71" s="14"/>
      <c r="H71" s="14"/>
      <c r="I71" s="1"/>
      <c r="J71" s="14"/>
      <c r="K71" s="14"/>
      <c r="L71" s="14"/>
      <c r="M71" s="14"/>
      <c r="N71" s="14"/>
      <c r="O71" s="1"/>
      <c r="P71" s="1"/>
      <c r="Q71" s="1"/>
    </row>
    <row r="72" spans="1:17" ht="13.8" x14ac:dyDescent="0.25">
      <c r="A72" s="14"/>
      <c r="B72" s="14"/>
      <c r="C72" s="14"/>
      <c r="D72" s="14"/>
      <c r="E72" s="14"/>
      <c r="F72" s="14"/>
      <c r="G72" s="14"/>
      <c r="H72" s="14"/>
      <c r="I72" s="1"/>
      <c r="J72" s="14"/>
      <c r="K72" s="14"/>
      <c r="L72" s="14"/>
      <c r="M72" s="14"/>
      <c r="N72" s="14"/>
      <c r="O72" s="1"/>
      <c r="P72" s="1"/>
      <c r="Q72" s="1"/>
    </row>
    <row r="73" spans="1:17" ht="13.8" x14ac:dyDescent="0.25">
      <c r="A73" s="14"/>
      <c r="B73" s="14"/>
      <c r="C73" s="14"/>
      <c r="D73" s="14"/>
      <c r="E73" s="14"/>
      <c r="F73" s="14"/>
      <c r="G73" s="14"/>
      <c r="H73" s="14"/>
      <c r="I73" s="1"/>
      <c r="J73" s="14"/>
      <c r="K73" s="14"/>
      <c r="L73" s="14"/>
      <c r="M73" s="14"/>
      <c r="N73" s="14"/>
      <c r="O73" s="1"/>
      <c r="P73" s="1"/>
      <c r="Q73" s="1"/>
    </row>
    <row r="74" spans="1:17" ht="13.8" x14ac:dyDescent="0.25">
      <c r="A74" s="14"/>
      <c r="B74" s="14"/>
      <c r="C74" s="14"/>
      <c r="D74" s="14"/>
      <c r="E74" s="14"/>
      <c r="F74" s="14"/>
      <c r="G74" s="14"/>
      <c r="H74" s="14"/>
      <c r="I74" s="1"/>
      <c r="J74" s="14"/>
      <c r="K74" s="14"/>
      <c r="L74" s="14"/>
      <c r="M74" s="14"/>
      <c r="N74" s="14"/>
      <c r="O74" s="1"/>
      <c r="P74" s="1"/>
      <c r="Q74" s="1"/>
    </row>
    <row r="75" spans="1:17" ht="13.8" x14ac:dyDescent="0.25">
      <c r="A75" s="14"/>
      <c r="B75" s="14"/>
      <c r="C75" s="14"/>
      <c r="D75" s="14"/>
      <c r="E75" s="14"/>
      <c r="F75" s="14"/>
      <c r="G75" s="14"/>
      <c r="H75" s="14"/>
      <c r="I75" s="1"/>
      <c r="J75" s="14"/>
      <c r="K75" s="14"/>
      <c r="L75" s="14"/>
      <c r="M75" s="14"/>
      <c r="N75" s="14"/>
      <c r="O75" s="1"/>
      <c r="P75" s="1"/>
      <c r="Q75" s="1"/>
    </row>
    <row r="76" spans="1:17" ht="13.8" x14ac:dyDescent="0.25">
      <c r="A76" s="14"/>
      <c r="B76" s="14"/>
      <c r="C76" s="14"/>
      <c r="D76" s="14"/>
      <c r="E76" s="14"/>
      <c r="F76" s="14"/>
      <c r="G76" s="14"/>
      <c r="H76" s="14"/>
      <c r="I76" s="1"/>
      <c r="J76" s="14"/>
      <c r="K76" s="14"/>
      <c r="L76" s="14"/>
      <c r="M76" s="14"/>
      <c r="N76" s="14"/>
      <c r="O76" s="1"/>
      <c r="P76" s="1"/>
      <c r="Q76" s="1"/>
    </row>
    <row r="77" spans="1:17" ht="13.8" x14ac:dyDescent="0.25">
      <c r="A77" s="14"/>
      <c r="B77" s="14"/>
      <c r="C77" s="14"/>
      <c r="D77" s="14"/>
      <c r="E77" s="14"/>
      <c r="F77" s="14"/>
      <c r="G77" s="14"/>
      <c r="H77" s="14"/>
      <c r="I77" s="1"/>
      <c r="J77" s="14"/>
      <c r="K77" s="14"/>
      <c r="L77" s="14"/>
      <c r="M77" s="14"/>
      <c r="N77" s="14"/>
      <c r="O77" s="1"/>
      <c r="P77" s="1"/>
      <c r="Q77" s="1"/>
    </row>
    <row r="78" spans="1:17" ht="13.8" x14ac:dyDescent="0.25">
      <c r="A78" s="14"/>
      <c r="B78" s="14"/>
      <c r="C78" s="14"/>
      <c r="D78" s="14"/>
      <c r="E78" s="14"/>
      <c r="F78" s="14"/>
      <c r="G78" s="14"/>
      <c r="H78" s="14"/>
      <c r="I78" s="1"/>
      <c r="J78" s="14"/>
      <c r="K78" s="14"/>
      <c r="L78" s="14"/>
      <c r="M78" s="14"/>
      <c r="N78" s="14"/>
      <c r="O78" s="1"/>
      <c r="P78" s="1"/>
      <c r="Q78" s="1"/>
    </row>
    <row r="79" spans="1:17" ht="13.8" x14ac:dyDescent="0.25">
      <c r="A79" s="14"/>
      <c r="B79" s="14"/>
      <c r="C79" s="14"/>
      <c r="D79" s="14"/>
      <c r="E79" s="14"/>
      <c r="F79" s="14"/>
      <c r="G79" s="14"/>
      <c r="H79" s="14"/>
      <c r="I79" s="1"/>
      <c r="J79" s="14"/>
      <c r="K79" s="14"/>
      <c r="L79" s="14"/>
      <c r="M79" s="14"/>
      <c r="N79" s="14"/>
      <c r="O79" s="1"/>
      <c r="P79" s="1"/>
      <c r="Q79" s="1"/>
    </row>
    <row r="80" spans="1:17" ht="13.8" x14ac:dyDescent="0.25">
      <c r="A80" s="14"/>
      <c r="B80" s="14"/>
      <c r="C80" s="14"/>
      <c r="D80" s="14"/>
      <c r="E80" s="14"/>
      <c r="F80" s="14"/>
      <c r="G80" s="14"/>
      <c r="H80" s="14"/>
      <c r="I80" s="1"/>
      <c r="J80" s="14"/>
      <c r="K80" s="14"/>
      <c r="L80" s="14"/>
      <c r="M80" s="14"/>
      <c r="N80" s="14"/>
      <c r="O80" s="1"/>
      <c r="P80" s="1"/>
      <c r="Q80" s="1"/>
    </row>
    <row r="81" spans="1:17" ht="13.8" x14ac:dyDescent="0.25">
      <c r="A81" s="14"/>
      <c r="B81" s="14"/>
      <c r="C81" s="14"/>
      <c r="D81" s="14"/>
      <c r="E81" s="14"/>
      <c r="F81" s="14"/>
      <c r="G81" s="14"/>
      <c r="H81" s="14"/>
      <c r="I81" s="1"/>
      <c r="J81" s="14"/>
      <c r="K81" s="14"/>
      <c r="L81" s="14"/>
      <c r="M81" s="14"/>
      <c r="N81" s="14"/>
      <c r="O81" s="1"/>
      <c r="P81" s="1"/>
      <c r="Q81" s="1"/>
    </row>
    <row r="82" spans="1:17" ht="13.8" x14ac:dyDescent="0.25">
      <c r="A82" s="14"/>
      <c r="B82" s="14"/>
      <c r="C82" s="14"/>
      <c r="D82" s="14"/>
      <c r="E82" s="14"/>
      <c r="F82" s="14"/>
      <c r="G82" s="14"/>
      <c r="H82" s="14"/>
      <c r="I82" s="1"/>
      <c r="J82" s="14"/>
      <c r="K82" s="14"/>
      <c r="L82" s="14"/>
      <c r="M82" s="14"/>
      <c r="N82" s="14"/>
      <c r="O82" s="1"/>
      <c r="P82" s="1"/>
      <c r="Q82" s="1"/>
    </row>
    <row r="83" spans="1:17" ht="13.8" x14ac:dyDescent="0.25">
      <c r="A83" s="14"/>
      <c r="B83" s="14"/>
      <c r="C83" s="14"/>
      <c r="D83" s="14"/>
      <c r="E83" s="14"/>
      <c r="F83" s="14"/>
      <c r="G83" s="14"/>
      <c r="H83" s="14"/>
      <c r="I83" s="1"/>
      <c r="J83" s="14"/>
      <c r="K83" s="14"/>
      <c r="L83" s="14"/>
      <c r="M83" s="14"/>
      <c r="N83" s="14"/>
      <c r="O83" s="1"/>
      <c r="P83" s="1"/>
      <c r="Q83" s="1"/>
    </row>
    <row r="84" spans="1:17" ht="13.8" x14ac:dyDescent="0.25">
      <c r="A84" s="14"/>
      <c r="B84" s="14"/>
      <c r="C84" s="14"/>
      <c r="D84" s="14"/>
      <c r="E84" s="14"/>
      <c r="F84" s="14"/>
      <c r="G84" s="14"/>
      <c r="H84" s="14"/>
      <c r="I84" s="1"/>
      <c r="J84" s="14"/>
      <c r="K84" s="14"/>
      <c r="L84" s="14"/>
      <c r="M84" s="14"/>
      <c r="N84" s="14"/>
      <c r="O84" s="1"/>
      <c r="P84" s="1"/>
      <c r="Q84" s="1"/>
    </row>
    <row r="85" spans="1:17" ht="13.8" x14ac:dyDescent="0.25">
      <c r="A85" s="14"/>
      <c r="B85" s="14"/>
      <c r="C85" s="14"/>
      <c r="D85" s="14"/>
      <c r="E85" s="14"/>
      <c r="F85" s="14"/>
      <c r="G85" s="14"/>
      <c r="H85" s="14"/>
      <c r="I85" s="1"/>
      <c r="J85" s="14"/>
      <c r="K85" s="14"/>
      <c r="L85" s="14"/>
      <c r="M85" s="14"/>
      <c r="N85" s="14"/>
      <c r="O85" s="1"/>
      <c r="P85" s="1"/>
      <c r="Q85" s="1"/>
    </row>
    <row r="86" spans="1:17" ht="13.8" x14ac:dyDescent="0.25">
      <c r="A86" s="14"/>
      <c r="B86" s="14"/>
      <c r="C86" s="14"/>
      <c r="D86" s="14"/>
      <c r="E86" s="14"/>
      <c r="F86" s="14"/>
      <c r="G86" s="14"/>
      <c r="H86" s="14"/>
      <c r="I86" s="1"/>
      <c r="J86" s="14"/>
      <c r="K86" s="14"/>
      <c r="L86" s="14"/>
      <c r="M86" s="14"/>
      <c r="N86" s="14"/>
      <c r="O86" s="1"/>
      <c r="P86" s="1"/>
      <c r="Q86" s="1"/>
    </row>
    <row r="87" spans="1:17" ht="13.8" x14ac:dyDescent="0.25">
      <c r="A87" s="14"/>
      <c r="B87" s="14"/>
      <c r="C87" s="14"/>
      <c r="D87" s="14"/>
      <c r="E87" s="14"/>
      <c r="F87" s="14"/>
      <c r="G87" s="14"/>
      <c r="H87" s="14"/>
      <c r="I87" s="1"/>
      <c r="J87" s="14"/>
      <c r="K87" s="14"/>
      <c r="L87" s="14"/>
      <c r="M87" s="14"/>
      <c r="N87" s="14"/>
      <c r="O87" s="1"/>
      <c r="P87" s="1"/>
      <c r="Q87" s="1"/>
    </row>
    <row r="88" spans="1:17" ht="13.8" x14ac:dyDescent="0.25">
      <c r="A88" s="14"/>
      <c r="B88" s="14"/>
      <c r="C88" s="14"/>
      <c r="D88" s="14"/>
      <c r="E88" s="14"/>
      <c r="F88" s="14"/>
      <c r="G88" s="14"/>
      <c r="H88" s="14"/>
      <c r="I88" s="1"/>
      <c r="J88" s="14"/>
      <c r="K88" s="14"/>
      <c r="L88" s="14"/>
      <c r="M88" s="14"/>
      <c r="N88" s="14"/>
      <c r="O88" s="1"/>
      <c r="P88" s="1"/>
      <c r="Q88" s="1"/>
    </row>
    <row r="89" spans="1:17" ht="13.8" x14ac:dyDescent="0.25">
      <c r="A89" s="14"/>
      <c r="B89" s="14"/>
      <c r="C89" s="14"/>
      <c r="D89" s="14"/>
      <c r="E89" s="14"/>
      <c r="F89" s="14"/>
      <c r="G89" s="14"/>
      <c r="H89" s="14"/>
      <c r="I89" s="1"/>
      <c r="J89" s="14"/>
      <c r="K89" s="14"/>
      <c r="L89" s="14"/>
      <c r="M89" s="14"/>
      <c r="N89" s="14"/>
      <c r="O89" s="1"/>
      <c r="P89" s="1"/>
      <c r="Q89" s="1"/>
    </row>
    <row r="90" spans="1:17" ht="13.8" x14ac:dyDescent="0.25">
      <c r="A90" s="14"/>
      <c r="B90" s="14"/>
      <c r="C90" s="14"/>
      <c r="D90" s="14"/>
      <c r="E90" s="14"/>
      <c r="F90" s="14"/>
      <c r="G90" s="14"/>
      <c r="H90" s="14"/>
      <c r="I90" s="1"/>
      <c r="J90" s="14"/>
      <c r="K90" s="14"/>
      <c r="L90" s="14"/>
      <c r="M90" s="14"/>
      <c r="N90" s="14"/>
      <c r="O90" s="1"/>
      <c r="P90" s="1"/>
      <c r="Q90" s="1"/>
    </row>
    <row r="91" spans="1:17" ht="13.8" x14ac:dyDescent="0.25">
      <c r="A91" s="14"/>
      <c r="B91" s="14"/>
      <c r="C91" s="14"/>
      <c r="D91" s="14"/>
      <c r="E91" s="14"/>
      <c r="F91" s="14"/>
      <c r="G91" s="14"/>
      <c r="H91" s="14"/>
      <c r="I91" s="1"/>
      <c r="J91" s="14"/>
      <c r="K91" s="14"/>
      <c r="L91" s="14"/>
      <c r="M91" s="14"/>
      <c r="N91" s="14"/>
      <c r="O91" s="1"/>
      <c r="P91" s="1"/>
      <c r="Q91" s="1"/>
    </row>
    <row r="92" spans="1:17" ht="13.8" x14ac:dyDescent="0.25">
      <c r="A92" s="14"/>
      <c r="B92" s="14"/>
      <c r="C92" s="14"/>
      <c r="D92" s="14"/>
      <c r="E92" s="14"/>
      <c r="F92" s="14"/>
      <c r="G92" s="14"/>
      <c r="H92" s="14"/>
      <c r="I92" s="1"/>
      <c r="J92" s="14"/>
      <c r="K92" s="14"/>
      <c r="L92" s="14"/>
      <c r="M92" s="14"/>
      <c r="N92" s="14"/>
      <c r="O92" s="1"/>
      <c r="P92" s="1"/>
      <c r="Q92" s="1"/>
    </row>
    <row r="93" spans="1:17" ht="13.8" x14ac:dyDescent="0.25">
      <c r="A93" s="14"/>
      <c r="B93" s="14"/>
      <c r="C93" s="14"/>
      <c r="D93" s="14"/>
      <c r="E93" s="14"/>
      <c r="F93" s="14"/>
      <c r="G93" s="14"/>
      <c r="H93" s="14"/>
      <c r="I93" s="1"/>
      <c r="J93" s="14"/>
      <c r="K93" s="14"/>
      <c r="L93" s="14"/>
      <c r="M93" s="14"/>
      <c r="N93" s="14"/>
      <c r="O93" s="1"/>
      <c r="P93" s="1"/>
      <c r="Q93" s="1"/>
    </row>
    <row r="94" spans="1:17" ht="13.8" x14ac:dyDescent="0.25">
      <c r="A94" s="14"/>
      <c r="B94" s="14"/>
      <c r="C94" s="14"/>
      <c r="D94" s="14"/>
      <c r="E94" s="14"/>
      <c r="F94" s="14"/>
      <c r="G94" s="14"/>
      <c r="H94" s="14"/>
      <c r="I94" s="1"/>
      <c r="J94" s="14"/>
      <c r="K94" s="14"/>
      <c r="L94" s="14"/>
      <c r="M94" s="14"/>
      <c r="N94" s="14"/>
      <c r="O94" s="1"/>
      <c r="P94" s="1"/>
      <c r="Q94" s="1"/>
    </row>
    <row r="95" spans="1:17" ht="13.8" x14ac:dyDescent="0.3">
      <c r="N95" s="15"/>
    </row>
    <row r="96" spans="1:17" ht="13.8" x14ac:dyDescent="0.3">
      <c r="N96" s="15"/>
    </row>
    <row r="97" spans="14:14" ht="13.8" x14ac:dyDescent="0.3">
      <c r="N97" s="15"/>
    </row>
    <row r="98" spans="14:14" ht="13.8" x14ac:dyDescent="0.3">
      <c r="N98" s="15"/>
    </row>
    <row r="99" spans="14:14" ht="13.8" x14ac:dyDescent="0.3">
      <c r="N99" s="15"/>
    </row>
    <row r="100" spans="14:14" ht="13.8" x14ac:dyDescent="0.3">
      <c r="N100" s="15"/>
    </row>
    <row r="101" spans="14:14" ht="13.8" x14ac:dyDescent="0.3">
      <c r="N101" s="15"/>
    </row>
    <row r="102" spans="14:14" ht="13.8" x14ac:dyDescent="0.3">
      <c r="N102" s="15"/>
    </row>
    <row r="103" spans="14:14" ht="13.8" x14ac:dyDescent="0.3">
      <c r="N103" s="15"/>
    </row>
    <row r="104" spans="14:14" ht="13.8" x14ac:dyDescent="0.3">
      <c r="N104" s="15"/>
    </row>
    <row r="105" spans="14:14" ht="13.8" x14ac:dyDescent="0.3">
      <c r="N105" s="15"/>
    </row>
    <row r="106" spans="14:14" ht="13.8" x14ac:dyDescent="0.3">
      <c r="N106" s="15"/>
    </row>
    <row r="107" spans="14:14" ht="13.8" x14ac:dyDescent="0.3">
      <c r="N107" s="15"/>
    </row>
    <row r="108" spans="14:14" ht="13.8" x14ac:dyDescent="0.3">
      <c r="N108" s="15"/>
    </row>
    <row r="109" spans="14:14" ht="13.8" x14ac:dyDescent="0.3">
      <c r="N109" s="15"/>
    </row>
    <row r="110" spans="14:14" ht="13.8" x14ac:dyDescent="0.3">
      <c r="N110" s="15"/>
    </row>
    <row r="111" spans="14:14" ht="13.8" x14ac:dyDescent="0.3">
      <c r="N111" s="15"/>
    </row>
    <row r="112" spans="14:14" ht="13.8" x14ac:dyDescent="0.3">
      <c r="N112" s="15"/>
    </row>
    <row r="113" spans="14:14" ht="13.8" x14ac:dyDescent="0.3">
      <c r="N113" s="15"/>
    </row>
    <row r="114" spans="14:14" ht="13.8" x14ac:dyDescent="0.3">
      <c r="N114" s="15"/>
    </row>
    <row r="115" spans="14:14" ht="13.8" x14ac:dyDescent="0.3">
      <c r="N115" s="15"/>
    </row>
    <row r="116" spans="14:14" ht="13.8" x14ac:dyDescent="0.3">
      <c r="N116" s="15"/>
    </row>
    <row r="117" spans="14:14" ht="13.8" x14ac:dyDescent="0.3">
      <c r="N117" s="15"/>
    </row>
    <row r="118" spans="14:14" ht="13.8" x14ac:dyDescent="0.3">
      <c r="N118" s="15"/>
    </row>
    <row r="119" spans="14:14" ht="13.8" x14ac:dyDescent="0.3">
      <c r="N119" s="15"/>
    </row>
    <row r="120" spans="14:14" ht="13.8" x14ac:dyDescent="0.3">
      <c r="N120" s="15"/>
    </row>
    <row r="121" spans="14:14" ht="13.8" x14ac:dyDescent="0.3">
      <c r="N121" s="15"/>
    </row>
    <row r="122" spans="14:14" ht="13.8" x14ac:dyDescent="0.3">
      <c r="N122" s="15"/>
    </row>
    <row r="123" spans="14:14" ht="13.8" x14ac:dyDescent="0.3">
      <c r="N123" s="15"/>
    </row>
    <row r="124" spans="14:14" ht="13.8" x14ac:dyDescent="0.3">
      <c r="N124" s="15"/>
    </row>
    <row r="125" spans="14:14" ht="13.8" x14ac:dyDescent="0.3">
      <c r="N125" s="15"/>
    </row>
    <row r="126" spans="14:14" ht="13.8" x14ac:dyDescent="0.3">
      <c r="N126" s="15"/>
    </row>
    <row r="127" spans="14:14" ht="13.8" x14ac:dyDescent="0.3">
      <c r="N127" s="15"/>
    </row>
    <row r="128" spans="14:14" ht="13.8" x14ac:dyDescent="0.3">
      <c r="N128" s="15"/>
    </row>
    <row r="129" spans="14:14" ht="13.8" x14ac:dyDescent="0.3">
      <c r="N129" s="15"/>
    </row>
    <row r="130" spans="14:14" ht="13.8" x14ac:dyDescent="0.3">
      <c r="N130" s="15"/>
    </row>
    <row r="131" spans="14:14" ht="13.8" x14ac:dyDescent="0.3">
      <c r="N131" s="15"/>
    </row>
    <row r="132" spans="14:14" ht="13.8" x14ac:dyDescent="0.3">
      <c r="N132" s="15"/>
    </row>
    <row r="133" spans="14:14" ht="13.8" x14ac:dyDescent="0.3">
      <c r="N133" s="15"/>
    </row>
    <row r="134" spans="14:14" ht="13.8" x14ac:dyDescent="0.3">
      <c r="N134" s="15"/>
    </row>
    <row r="135" spans="14:14" ht="13.8" x14ac:dyDescent="0.3">
      <c r="N135" s="15"/>
    </row>
    <row r="136" spans="14:14" ht="13.8" x14ac:dyDescent="0.3">
      <c r="N136" s="15"/>
    </row>
    <row r="137" spans="14:14" ht="13.8" x14ac:dyDescent="0.3">
      <c r="N137" s="15"/>
    </row>
    <row r="138" spans="14:14" ht="13.8" x14ac:dyDescent="0.3">
      <c r="N138" s="15"/>
    </row>
    <row r="139" spans="14:14" ht="13.8" x14ac:dyDescent="0.3">
      <c r="N139" s="15"/>
    </row>
    <row r="140" spans="14:14" ht="13.8" x14ac:dyDescent="0.3">
      <c r="N140" s="15"/>
    </row>
    <row r="141" spans="14:14" ht="13.8" x14ac:dyDescent="0.3">
      <c r="N141" s="15"/>
    </row>
    <row r="142" spans="14:14" ht="13.8" x14ac:dyDescent="0.3">
      <c r="N142" s="15"/>
    </row>
    <row r="143" spans="14:14" ht="13.8" x14ac:dyDescent="0.3">
      <c r="N143" s="15"/>
    </row>
    <row r="144" spans="14:14" ht="13.8" x14ac:dyDescent="0.3">
      <c r="N144" s="15"/>
    </row>
    <row r="145" spans="14:14" ht="13.8" x14ac:dyDescent="0.3">
      <c r="N145" s="15"/>
    </row>
    <row r="146" spans="14:14" ht="13.8" x14ac:dyDescent="0.3">
      <c r="N146" s="15"/>
    </row>
    <row r="147" spans="14:14" ht="13.8" x14ac:dyDescent="0.3">
      <c r="N147" s="15"/>
    </row>
    <row r="148" spans="14:14" ht="13.8" x14ac:dyDescent="0.3">
      <c r="N148" s="15"/>
    </row>
    <row r="149" spans="14:14" ht="13.8" x14ac:dyDescent="0.3">
      <c r="N149" s="15"/>
    </row>
    <row r="150" spans="14:14" ht="13.8" x14ac:dyDescent="0.3">
      <c r="N150" s="15"/>
    </row>
    <row r="151" spans="14:14" ht="13.8" x14ac:dyDescent="0.3">
      <c r="N151" s="15"/>
    </row>
    <row r="152" spans="14:14" ht="13.8" x14ac:dyDescent="0.3">
      <c r="N152" s="15"/>
    </row>
    <row r="153" spans="14:14" ht="13.8" x14ac:dyDescent="0.3">
      <c r="N153" s="15"/>
    </row>
    <row r="154" spans="14:14" ht="13.8" x14ac:dyDescent="0.3">
      <c r="N154" s="15"/>
    </row>
    <row r="155" spans="14:14" ht="13.8" x14ac:dyDescent="0.3">
      <c r="N155" s="15"/>
    </row>
    <row r="156" spans="14:14" ht="13.8" x14ac:dyDescent="0.3">
      <c r="N156" s="15"/>
    </row>
    <row r="157" spans="14:14" ht="13.8" x14ac:dyDescent="0.3">
      <c r="N157" s="15"/>
    </row>
    <row r="158" spans="14:14" ht="13.8" x14ac:dyDescent="0.3">
      <c r="N158" s="15"/>
    </row>
    <row r="159" spans="14:14" ht="13.8" x14ac:dyDescent="0.3">
      <c r="N159" s="15"/>
    </row>
    <row r="160" spans="14:14" ht="13.8" x14ac:dyDescent="0.3">
      <c r="N160" s="15"/>
    </row>
    <row r="161" spans="14:14" ht="13.8" x14ac:dyDescent="0.3">
      <c r="N161" s="15"/>
    </row>
    <row r="162" spans="14:14" ht="13.8" x14ac:dyDescent="0.3">
      <c r="N162" s="15"/>
    </row>
    <row r="163" spans="14:14" ht="13.8" x14ac:dyDescent="0.3">
      <c r="N163" s="15"/>
    </row>
    <row r="164" spans="14:14" ht="13.8" x14ac:dyDescent="0.3">
      <c r="N164" s="15"/>
    </row>
    <row r="165" spans="14:14" ht="13.8" x14ac:dyDescent="0.3">
      <c r="N165" s="15"/>
    </row>
    <row r="166" spans="14:14" ht="13.8" x14ac:dyDescent="0.3">
      <c r="N166" s="15"/>
    </row>
    <row r="167" spans="14:14" ht="13.8" x14ac:dyDescent="0.3">
      <c r="N167" s="15"/>
    </row>
    <row r="168" spans="14:14" ht="13.8" x14ac:dyDescent="0.3">
      <c r="N168" s="15"/>
    </row>
    <row r="169" spans="14:14" ht="13.8" x14ac:dyDescent="0.3">
      <c r="N169" s="15"/>
    </row>
    <row r="170" spans="14:14" ht="13.8" x14ac:dyDescent="0.3">
      <c r="N170" s="15"/>
    </row>
    <row r="171" spans="14:14" ht="13.8" x14ac:dyDescent="0.3">
      <c r="N171" s="15"/>
    </row>
    <row r="172" spans="14:14" ht="13.8" x14ac:dyDescent="0.3">
      <c r="N172" s="15"/>
    </row>
    <row r="173" spans="14:14" ht="13.8" x14ac:dyDescent="0.3">
      <c r="N173" s="15"/>
    </row>
    <row r="174" spans="14:14" ht="13.8" x14ac:dyDescent="0.3">
      <c r="N174" s="15"/>
    </row>
    <row r="175" spans="14:14" ht="13.8" x14ac:dyDescent="0.3">
      <c r="N175" s="15"/>
    </row>
    <row r="176" spans="14:14" ht="13.8" x14ac:dyDescent="0.3">
      <c r="N176" s="15"/>
    </row>
    <row r="177" spans="14:14" ht="13.8" x14ac:dyDescent="0.3">
      <c r="N177" s="15"/>
    </row>
    <row r="178" spans="14:14" ht="13.8" x14ac:dyDescent="0.3">
      <c r="N178" s="15"/>
    </row>
    <row r="179" spans="14:14" ht="13.8" x14ac:dyDescent="0.3">
      <c r="N179" s="15"/>
    </row>
    <row r="180" spans="14:14" ht="13.8" x14ac:dyDescent="0.3">
      <c r="N180" s="15"/>
    </row>
    <row r="181" spans="14:14" ht="13.8" x14ac:dyDescent="0.3">
      <c r="N181" s="15"/>
    </row>
    <row r="182" spans="14:14" ht="13.8" x14ac:dyDescent="0.3">
      <c r="N182" s="15"/>
    </row>
    <row r="183" spans="14:14" ht="13.8" x14ac:dyDescent="0.3">
      <c r="N183" s="15"/>
    </row>
    <row r="184" spans="14:14" ht="13.8" x14ac:dyDescent="0.3">
      <c r="N184" s="15"/>
    </row>
    <row r="185" spans="14:14" ht="13.8" x14ac:dyDescent="0.3">
      <c r="N185" s="15"/>
    </row>
    <row r="186" spans="14:14" ht="13.8" x14ac:dyDescent="0.3">
      <c r="N186" s="15"/>
    </row>
    <row r="187" spans="14:14" ht="13.8" x14ac:dyDescent="0.3">
      <c r="N187" s="15"/>
    </row>
    <row r="188" spans="14:14" ht="13.8" x14ac:dyDescent="0.3">
      <c r="N188" s="15"/>
    </row>
    <row r="189" spans="14:14" ht="13.8" x14ac:dyDescent="0.3">
      <c r="N189" s="15"/>
    </row>
    <row r="190" spans="14:14" ht="13.8" x14ac:dyDescent="0.3">
      <c r="N190" s="15"/>
    </row>
    <row r="191" spans="14:14" ht="13.8" x14ac:dyDescent="0.3">
      <c r="N191" s="15"/>
    </row>
    <row r="192" spans="14:14" ht="13.8" x14ac:dyDescent="0.3">
      <c r="N192" s="15"/>
    </row>
    <row r="193" spans="14:14" ht="13.8" x14ac:dyDescent="0.3">
      <c r="N193" s="15"/>
    </row>
    <row r="194" spans="14:14" ht="13.8" x14ac:dyDescent="0.3">
      <c r="N194" s="15"/>
    </row>
    <row r="195" spans="14:14" ht="13.8" x14ac:dyDescent="0.3">
      <c r="N195" s="15"/>
    </row>
    <row r="196" spans="14:14" ht="13.8" x14ac:dyDescent="0.3">
      <c r="N196" s="15"/>
    </row>
    <row r="197" spans="14:14" ht="13.8" x14ac:dyDescent="0.3">
      <c r="N197" s="15"/>
    </row>
    <row r="198" spans="14:14" ht="13.8" x14ac:dyDescent="0.3">
      <c r="N198" s="15"/>
    </row>
    <row r="199" spans="14:14" ht="13.8" x14ac:dyDescent="0.3">
      <c r="N199" s="15"/>
    </row>
    <row r="200" spans="14:14" ht="13.8" x14ac:dyDescent="0.3">
      <c r="N200" s="15"/>
    </row>
    <row r="201" spans="14:14" ht="13.8" x14ac:dyDescent="0.3">
      <c r="N201" s="15"/>
    </row>
    <row r="202" spans="14:14" ht="13.8" x14ac:dyDescent="0.3">
      <c r="N202" s="15"/>
    </row>
    <row r="203" spans="14:14" ht="13.8" x14ac:dyDescent="0.3">
      <c r="N203" s="15"/>
    </row>
    <row r="204" spans="14:14" ht="13.8" x14ac:dyDescent="0.3">
      <c r="N204" s="15"/>
    </row>
    <row r="205" spans="14:14" ht="13.8" x14ac:dyDescent="0.3">
      <c r="N205" s="15"/>
    </row>
    <row r="206" spans="14:14" ht="13.8" x14ac:dyDescent="0.3">
      <c r="N206" s="15"/>
    </row>
    <row r="207" spans="14:14" ht="13.8" x14ac:dyDescent="0.3">
      <c r="N207" s="15"/>
    </row>
    <row r="208" spans="14:14" ht="13.8" x14ac:dyDescent="0.3">
      <c r="N208" s="15"/>
    </row>
    <row r="209" spans="14:14" ht="13.8" x14ac:dyDescent="0.3">
      <c r="N209" s="15"/>
    </row>
    <row r="210" spans="14:14" ht="13.8" x14ac:dyDescent="0.3">
      <c r="N210" s="15"/>
    </row>
    <row r="211" spans="14:14" ht="13.8" x14ac:dyDescent="0.3">
      <c r="N211" s="15"/>
    </row>
    <row r="212" spans="14:14" ht="13.8" x14ac:dyDescent="0.3">
      <c r="N212" s="15"/>
    </row>
    <row r="213" spans="14:14" ht="13.8" x14ac:dyDescent="0.3">
      <c r="N213" s="15"/>
    </row>
    <row r="214" spans="14:14" ht="13.8" x14ac:dyDescent="0.3">
      <c r="N214" s="15"/>
    </row>
    <row r="215" spans="14:14" ht="13.8" x14ac:dyDescent="0.3">
      <c r="N215" s="15"/>
    </row>
    <row r="216" spans="14:14" ht="13.8" x14ac:dyDescent="0.3">
      <c r="N216" s="15"/>
    </row>
    <row r="217" spans="14:14" ht="13.8" x14ac:dyDescent="0.3">
      <c r="N217" s="15"/>
    </row>
    <row r="218" spans="14:14" ht="13.8" x14ac:dyDescent="0.3">
      <c r="N218" s="15"/>
    </row>
    <row r="219" spans="14:14" ht="13.8" x14ac:dyDescent="0.3">
      <c r="N219" s="15"/>
    </row>
    <row r="220" spans="14:14" ht="13.8" x14ac:dyDescent="0.3">
      <c r="N220" s="15"/>
    </row>
    <row r="221" spans="14:14" ht="13.8" x14ac:dyDescent="0.3">
      <c r="N221" s="15"/>
    </row>
    <row r="222" spans="14:14" ht="13.8" x14ac:dyDescent="0.3">
      <c r="N222" s="15"/>
    </row>
    <row r="223" spans="14:14" ht="13.8" x14ac:dyDescent="0.3">
      <c r="N223" s="15"/>
    </row>
    <row r="224" spans="14:14" ht="13.8" x14ac:dyDescent="0.3">
      <c r="N224" s="15"/>
    </row>
    <row r="225" spans="14:14" ht="13.8" x14ac:dyDescent="0.3">
      <c r="N225" s="15"/>
    </row>
    <row r="226" spans="14:14" ht="13.8" x14ac:dyDescent="0.3">
      <c r="N226" s="15"/>
    </row>
    <row r="227" spans="14:14" ht="13.8" x14ac:dyDescent="0.3">
      <c r="N227" s="15"/>
    </row>
    <row r="228" spans="14:14" ht="13.8" x14ac:dyDescent="0.3">
      <c r="N228" s="15"/>
    </row>
    <row r="229" spans="14:14" ht="13.8" x14ac:dyDescent="0.3">
      <c r="N229" s="15"/>
    </row>
    <row r="230" spans="14:14" ht="13.8" x14ac:dyDescent="0.3">
      <c r="N230" s="15"/>
    </row>
    <row r="231" spans="14:14" ht="13.8" x14ac:dyDescent="0.3">
      <c r="N231" s="15"/>
    </row>
    <row r="232" spans="14:14" ht="13.8" x14ac:dyDescent="0.3">
      <c r="N232" s="15"/>
    </row>
    <row r="233" spans="14:14" ht="13.8" x14ac:dyDescent="0.3">
      <c r="N233" s="15"/>
    </row>
    <row r="234" spans="14:14" ht="13.8" x14ac:dyDescent="0.3">
      <c r="N234" s="15"/>
    </row>
    <row r="235" spans="14:14" ht="13.8" x14ac:dyDescent="0.3">
      <c r="N235" s="15"/>
    </row>
    <row r="236" spans="14:14" ht="13.8" x14ac:dyDescent="0.3">
      <c r="N236" s="15"/>
    </row>
    <row r="237" spans="14:14" ht="13.8" x14ac:dyDescent="0.3">
      <c r="N237" s="15"/>
    </row>
    <row r="238" spans="14:14" ht="13.8" x14ac:dyDescent="0.3">
      <c r="N238" s="15"/>
    </row>
    <row r="239" spans="14:14" ht="13.8" x14ac:dyDescent="0.3">
      <c r="N239" s="15"/>
    </row>
    <row r="240" spans="14:14" ht="13.8" x14ac:dyDescent="0.3">
      <c r="N240" s="15"/>
    </row>
    <row r="241" spans="14:14" ht="13.8" x14ac:dyDescent="0.3">
      <c r="N241" s="15"/>
    </row>
    <row r="242" spans="14:14" ht="13.8" x14ac:dyDescent="0.3">
      <c r="N242" s="15"/>
    </row>
    <row r="243" spans="14:14" ht="13.8" x14ac:dyDescent="0.3">
      <c r="N243" s="15"/>
    </row>
    <row r="244" spans="14:14" ht="13.8" x14ac:dyDescent="0.3">
      <c r="N244" s="15"/>
    </row>
    <row r="245" spans="14:14" ht="13.8" x14ac:dyDescent="0.3">
      <c r="N245" s="15"/>
    </row>
    <row r="246" spans="14:14" ht="13.8" x14ac:dyDescent="0.3">
      <c r="N246" s="15"/>
    </row>
    <row r="247" spans="14:14" ht="13.8" x14ac:dyDescent="0.3">
      <c r="N247" s="15"/>
    </row>
    <row r="248" spans="14:14" ht="13.8" x14ac:dyDescent="0.3">
      <c r="N248" s="15"/>
    </row>
    <row r="249" spans="14:14" ht="13.8" x14ac:dyDescent="0.3">
      <c r="N249" s="15"/>
    </row>
    <row r="250" spans="14:14" ht="13.8" x14ac:dyDescent="0.3">
      <c r="N250" s="15"/>
    </row>
    <row r="251" spans="14:14" ht="13.8" x14ac:dyDescent="0.3">
      <c r="N251" s="15"/>
    </row>
    <row r="252" spans="14:14" ht="13.8" x14ac:dyDescent="0.3">
      <c r="N252" s="15"/>
    </row>
    <row r="253" spans="14:14" ht="13.8" x14ac:dyDescent="0.3">
      <c r="N253" s="15"/>
    </row>
    <row r="254" spans="14:14" ht="13.8" x14ac:dyDescent="0.3">
      <c r="N254" s="15"/>
    </row>
    <row r="255" spans="14:14" ht="13.8" x14ac:dyDescent="0.3">
      <c r="N255" s="15"/>
    </row>
    <row r="256" spans="14:14" ht="13.8" x14ac:dyDescent="0.3">
      <c r="N256" s="15"/>
    </row>
    <row r="257" spans="14:14" ht="13.8" x14ac:dyDescent="0.3">
      <c r="N257" s="15"/>
    </row>
    <row r="258" spans="14:14" ht="13.8" x14ac:dyDescent="0.3">
      <c r="N258" s="15"/>
    </row>
    <row r="259" spans="14:14" ht="13.8" x14ac:dyDescent="0.3">
      <c r="N259" s="15"/>
    </row>
    <row r="260" spans="14:14" ht="13.8" x14ac:dyDescent="0.3">
      <c r="N260" s="15"/>
    </row>
    <row r="261" spans="14:14" ht="13.8" x14ac:dyDescent="0.3">
      <c r="N261" s="15"/>
    </row>
    <row r="262" spans="14:14" ht="13.8" x14ac:dyDescent="0.3">
      <c r="N262" s="15"/>
    </row>
    <row r="263" spans="14:14" ht="13.8" x14ac:dyDescent="0.3">
      <c r="N263" s="15"/>
    </row>
    <row r="264" spans="14:14" ht="13.8" x14ac:dyDescent="0.3">
      <c r="N264" s="15"/>
    </row>
    <row r="265" spans="14:14" ht="13.8" x14ac:dyDescent="0.3">
      <c r="N265" s="15"/>
    </row>
    <row r="266" spans="14:14" ht="13.8" x14ac:dyDescent="0.3">
      <c r="N266" s="15"/>
    </row>
    <row r="267" spans="14:14" ht="13.8" x14ac:dyDescent="0.3">
      <c r="N267" s="15"/>
    </row>
    <row r="268" spans="14:14" ht="13.8" x14ac:dyDescent="0.3">
      <c r="N268" s="15"/>
    </row>
    <row r="269" spans="14:14" ht="13.8" x14ac:dyDescent="0.3">
      <c r="N269" s="15"/>
    </row>
    <row r="270" spans="14:14" ht="13.8" x14ac:dyDescent="0.3">
      <c r="N270" s="15"/>
    </row>
    <row r="271" spans="14:14" ht="13.8" x14ac:dyDescent="0.3">
      <c r="N271" s="15"/>
    </row>
    <row r="272" spans="14:14" ht="13.8" x14ac:dyDescent="0.3">
      <c r="N272" s="15"/>
    </row>
    <row r="273" spans="14:14" ht="13.8" x14ac:dyDescent="0.3">
      <c r="N273" s="15"/>
    </row>
    <row r="274" spans="14:14" ht="13.8" x14ac:dyDescent="0.3">
      <c r="N274" s="15"/>
    </row>
    <row r="275" spans="14:14" ht="13.8" x14ac:dyDescent="0.3">
      <c r="N275" s="15"/>
    </row>
    <row r="276" spans="14:14" ht="13.8" x14ac:dyDescent="0.3">
      <c r="N276" s="15"/>
    </row>
    <row r="277" spans="14:14" ht="13.8" x14ac:dyDescent="0.3">
      <c r="N277" s="15"/>
    </row>
    <row r="278" spans="14:14" ht="13.8" x14ac:dyDescent="0.3">
      <c r="N278" s="15"/>
    </row>
    <row r="279" spans="14:14" ht="13.8" x14ac:dyDescent="0.3">
      <c r="N279" s="15"/>
    </row>
    <row r="280" spans="14:14" ht="13.8" x14ac:dyDescent="0.3">
      <c r="N280" s="15"/>
    </row>
    <row r="281" spans="14:14" ht="13.8" x14ac:dyDescent="0.3">
      <c r="N281" s="15"/>
    </row>
    <row r="282" spans="14:14" ht="13.8" x14ac:dyDescent="0.3">
      <c r="N282" s="15"/>
    </row>
    <row r="283" spans="14:14" ht="13.8" x14ac:dyDescent="0.3">
      <c r="N283" s="15"/>
    </row>
    <row r="284" spans="14:14" ht="13.8" x14ac:dyDescent="0.3">
      <c r="N284" s="15"/>
    </row>
    <row r="285" spans="14:14" ht="13.8" x14ac:dyDescent="0.3">
      <c r="N285" s="15"/>
    </row>
    <row r="286" spans="14:14" ht="13.8" x14ac:dyDescent="0.3">
      <c r="N286" s="15"/>
    </row>
    <row r="287" spans="14:14" ht="13.8" x14ac:dyDescent="0.3">
      <c r="N287" s="15"/>
    </row>
    <row r="288" spans="14:14" ht="13.8" x14ac:dyDescent="0.3">
      <c r="N288" s="15"/>
    </row>
    <row r="289" spans="14:14" ht="13.8" x14ac:dyDescent="0.3">
      <c r="N289" s="15"/>
    </row>
    <row r="290" spans="14:14" ht="13.8" x14ac:dyDescent="0.3">
      <c r="N290" s="15"/>
    </row>
    <row r="291" spans="14:14" ht="13.8" x14ac:dyDescent="0.3">
      <c r="N291" s="15"/>
    </row>
    <row r="292" spans="14:14" ht="13.8" x14ac:dyDescent="0.3">
      <c r="N292" s="15"/>
    </row>
    <row r="293" spans="14:14" ht="13.8" x14ac:dyDescent="0.3">
      <c r="N293" s="15"/>
    </row>
    <row r="294" spans="14:14" ht="13.8" x14ac:dyDescent="0.3">
      <c r="N294" s="15"/>
    </row>
    <row r="295" spans="14:14" ht="13.8" x14ac:dyDescent="0.3">
      <c r="N295" s="15"/>
    </row>
    <row r="296" spans="14:14" ht="13.8" x14ac:dyDescent="0.3">
      <c r="N296" s="15"/>
    </row>
    <row r="297" spans="14:14" ht="13.8" x14ac:dyDescent="0.3">
      <c r="N297" s="15"/>
    </row>
    <row r="298" spans="14:14" ht="13.8" x14ac:dyDescent="0.3">
      <c r="N298" s="15"/>
    </row>
    <row r="299" spans="14:14" ht="13.8" x14ac:dyDescent="0.3">
      <c r="N299" s="15"/>
    </row>
    <row r="300" spans="14:14" ht="13.8" x14ac:dyDescent="0.3">
      <c r="N300" s="15"/>
    </row>
    <row r="301" spans="14:14" ht="13.8" x14ac:dyDescent="0.3">
      <c r="N301" s="15"/>
    </row>
    <row r="302" spans="14:14" ht="13.8" x14ac:dyDescent="0.3">
      <c r="N302" s="15"/>
    </row>
    <row r="303" spans="14:14" ht="13.8" x14ac:dyDescent="0.3">
      <c r="N303" s="15"/>
    </row>
    <row r="304" spans="14:14" ht="13.8" x14ac:dyDescent="0.3">
      <c r="N304" s="15"/>
    </row>
    <row r="305" spans="14:14" ht="13.8" x14ac:dyDescent="0.3">
      <c r="N305" s="15"/>
    </row>
    <row r="306" spans="14:14" ht="13.8" x14ac:dyDescent="0.3">
      <c r="N306" s="15"/>
    </row>
    <row r="307" spans="14:14" ht="13.8" x14ac:dyDescent="0.3">
      <c r="N307" s="15"/>
    </row>
    <row r="308" spans="14:14" ht="13.8" x14ac:dyDescent="0.3">
      <c r="N308" s="15"/>
    </row>
    <row r="309" spans="14:14" ht="13.8" x14ac:dyDescent="0.3">
      <c r="N309" s="15"/>
    </row>
    <row r="310" spans="14:14" ht="13.8" x14ac:dyDescent="0.3">
      <c r="N310" s="15"/>
    </row>
    <row r="311" spans="14:14" ht="13.8" x14ac:dyDescent="0.3">
      <c r="N311" s="15"/>
    </row>
    <row r="312" spans="14:14" ht="13.8" x14ac:dyDescent="0.3">
      <c r="N312" s="15"/>
    </row>
    <row r="313" spans="14:14" ht="13.8" x14ac:dyDescent="0.3">
      <c r="N313" s="15"/>
    </row>
    <row r="314" spans="14:14" ht="13.8" x14ac:dyDescent="0.3">
      <c r="N314" s="15"/>
    </row>
    <row r="315" spans="14:14" ht="13.8" x14ac:dyDescent="0.3">
      <c r="N315" s="15"/>
    </row>
    <row r="316" spans="14:14" ht="13.8" x14ac:dyDescent="0.3">
      <c r="N316" s="15"/>
    </row>
    <row r="317" spans="14:14" ht="13.8" x14ac:dyDescent="0.3">
      <c r="N317" s="15"/>
    </row>
    <row r="318" spans="14:14" ht="13.8" x14ac:dyDescent="0.3">
      <c r="N318" s="15"/>
    </row>
    <row r="319" spans="14:14" ht="13.8" x14ac:dyDescent="0.3">
      <c r="N319" s="15"/>
    </row>
    <row r="320" spans="14:14" ht="13.8" x14ac:dyDescent="0.3">
      <c r="N320" s="15"/>
    </row>
    <row r="321" spans="14:14" ht="13.8" x14ac:dyDescent="0.3">
      <c r="N321" s="15"/>
    </row>
    <row r="322" spans="14:14" ht="13.8" x14ac:dyDescent="0.3">
      <c r="N322" s="15"/>
    </row>
    <row r="323" spans="14:14" ht="13.8" x14ac:dyDescent="0.3">
      <c r="N323" s="15"/>
    </row>
    <row r="324" spans="14:14" ht="13.8" x14ac:dyDescent="0.3">
      <c r="N324" s="15"/>
    </row>
    <row r="325" spans="14:14" ht="13.8" x14ac:dyDescent="0.3">
      <c r="N325" s="15"/>
    </row>
    <row r="326" spans="14:14" ht="13.8" x14ac:dyDescent="0.3">
      <c r="N326" s="15"/>
    </row>
    <row r="327" spans="14:14" ht="13.8" x14ac:dyDescent="0.3">
      <c r="N327" s="15"/>
    </row>
    <row r="328" spans="14:14" ht="13.8" x14ac:dyDescent="0.3">
      <c r="N328" s="15"/>
    </row>
    <row r="329" spans="14:14" ht="13.8" x14ac:dyDescent="0.3">
      <c r="N329" s="15"/>
    </row>
    <row r="330" spans="14:14" ht="13.8" x14ac:dyDescent="0.3">
      <c r="N330" s="15"/>
    </row>
    <row r="331" spans="14:14" ht="13.8" x14ac:dyDescent="0.3">
      <c r="N331" s="15"/>
    </row>
    <row r="332" spans="14:14" ht="13.8" x14ac:dyDescent="0.3">
      <c r="N332" s="15"/>
    </row>
    <row r="333" spans="14:14" ht="13.8" x14ac:dyDescent="0.3">
      <c r="N333" s="15"/>
    </row>
    <row r="334" spans="14:14" ht="13.8" x14ac:dyDescent="0.3">
      <c r="N334" s="15"/>
    </row>
    <row r="335" spans="14:14" ht="13.8" x14ac:dyDescent="0.3">
      <c r="N335" s="15"/>
    </row>
    <row r="336" spans="14:14" ht="13.8" x14ac:dyDescent="0.3">
      <c r="N336" s="15"/>
    </row>
    <row r="337" spans="14:14" ht="13.8" x14ac:dyDescent="0.3">
      <c r="N337" s="15"/>
    </row>
    <row r="338" spans="14:14" ht="13.8" x14ac:dyDescent="0.3">
      <c r="N338" s="15"/>
    </row>
    <row r="339" spans="14:14" ht="13.8" x14ac:dyDescent="0.3">
      <c r="N339" s="15"/>
    </row>
    <row r="340" spans="14:14" ht="13.8" x14ac:dyDescent="0.3">
      <c r="N340" s="15"/>
    </row>
    <row r="341" spans="14:14" ht="13.8" x14ac:dyDescent="0.3">
      <c r="N341" s="15"/>
    </row>
    <row r="342" spans="14:14" ht="13.8" x14ac:dyDescent="0.3">
      <c r="N342" s="15"/>
    </row>
    <row r="343" spans="14:14" ht="13.8" x14ac:dyDescent="0.3">
      <c r="N343" s="15"/>
    </row>
    <row r="344" spans="14:14" ht="13.8" x14ac:dyDescent="0.3">
      <c r="N344" s="15"/>
    </row>
    <row r="345" spans="14:14" ht="13.8" x14ac:dyDescent="0.3">
      <c r="N345" s="15"/>
    </row>
    <row r="346" spans="14:14" ht="13.8" x14ac:dyDescent="0.3">
      <c r="N346" s="15"/>
    </row>
    <row r="347" spans="14:14" ht="13.8" x14ac:dyDescent="0.3">
      <c r="N347" s="15"/>
    </row>
    <row r="348" spans="14:14" ht="13.8" x14ac:dyDescent="0.3">
      <c r="N348" s="15"/>
    </row>
    <row r="349" spans="14:14" ht="13.8" x14ac:dyDescent="0.3">
      <c r="N349" s="15"/>
    </row>
    <row r="350" spans="14:14" ht="13.8" x14ac:dyDescent="0.3">
      <c r="N350" s="15"/>
    </row>
    <row r="351" spans="14:14" ht="13.8" x14ac:dyDescent="0.3">
      <c r="N351" s="15"/>
    </row>
    <row r="352" spans="14:14" ht="13.8" x14ac:dyDescent="0.3">
      <c r="N352" s="15"/>
    </row>
    <row r="353" spans="14:14" ht="13.8" x14ac:dyDescent="0.3">
      <c r="N353" s="15"/>
    </row>
    <row r="354" spans="14:14" ht="13.8" x14ac:dyDescent="0.3">
      <c r="N354" s="15"/>
    </row>
    <row r="355" spans="14:14" ht="13.8" x14ac:dyDescent="0.3">
      <c r="N355" s="15"/>
    </row>
    <row r="356" spans="14:14" ht="13.8" x14ac:dyDescent="0.3">
      <c r="N356" s="15"/>
    </row>
    <row r="357" spans="14:14" ht="13.8" x14ac:dyDescent="0.3">
      <c r="N357" s="15"/>
    </row>
    <row r="358" spans="14:14" ht="13.8" x14ac:dyDescent="0.3">
      <c r="N358" s="15"/>
    </row>
    <row r="359" spans="14:14" ht="13.8" x14ac:dyDescent="0.3">
      <c r="N359" s="15"/>
    </row>
    <row r="360" spans="14:14" ht="13.8" x14ac:dyDescent="0.3">
      <c r="N360" s="15"/>
    </row>
    <row r="361" spans="14:14" ht="13.8" x14ac:dyDescent="0.3">
      <c r="N361" s="15"/>
    </row>
    <row r="362" spans="14:14" ht="13.8" x14ac:dyDescent="0.3">
      <c r="N362" s="15"/>
    </row>
    <row r="363" spans="14:14" ht="13.8" x14ac:dyDescent="0.3">
      <c r="N363" s="15"/>
    </row>
    <row r="364" spans="14:14" ht="13.8" x14ac:dyDescent="0.3">
      <c r="N364" s="15"/>
    </row>
    <row r="365" spans="14:14" ht="13.8" x14ac:dyDescent="0.3">
      <c r="N365" s="15"/>
    </row>
    <row r="366" spans="14:14" ht="13.8" x14ac:dyDescent="0.3">
      <c r="N366" s="15"/>
    </row>
    <row r="367" spans="14:14" ht="13.8" x14ac:dyDescent="0.3">
      <c r="N367" s="15"/>
    </row>
    <row r="368" spans="14:14" ht="13.8" x14ac:dyDescent="0.3">
      <c r="N368" s="15"/>
    </row>
    <row r="369" spans="14:14" ht="13.8" x14ac:dyDescent="0.3">
      <c r="N369" s="15"/>
    </row>
    <row r="370" spans="14:14" ht="13.8" x14ac:dyDescent="0.3">
      <c r="N370" s="15"/>
    </row>
    <row r="371" spans="14:14" ht="13.8" x14ac:dyDescent="0.3">
      <c r="N371" s="15"/>
    </row>
    <row r="372" spans="14:14" ht="13.8" x14ac:dyDescent="0.3">
      <c r="N372" s="15"/>
    </row>
    <row r="373" spans="14:14" ht="13.8" x14ac:dyDescent="0.3">
      <c r="N373" s="15"/>
    </row>
    <row r="374" spans="14:14" ht="13.8" x14ac:dyDescent="0.3">
      <c r="N374" s="15"/>
    </row>
    <row r="375" spans="14:14" ht="13.8" x14ac:dyDescent="0.3">
      <c r="N375" s="15"/>
    </row>
    <row r="376" spans="14:14" ht="13.8" x14ac:dyDescent="0.3">
      <c r="N376" s="15"/>
    </row>
    <row r="377" spans="14:14" ht="13.8" x14ac:dyDescent="0.3">
      <c r="N377" s="15"/>
    </row>
    <row r="378" spans="14:14" ht="13.8" x14ac:dyDescent="0.3">
      <c r="N378" s="15"/>
    </row>
    <row r="379" spans="14:14" ht="13.8" x14ac:dyDescent="0.3">
      <c r="N379" s="15"/>
    </row>
    <row r="380" spans="14:14" ht="13.8" x14ac:dyDescent="0.3">
      <c r="N380" s="15"/>
    </row>
    <row r="381" spans="14:14" ht="13.8" x14ac:dyDescent="0.3">
      <c r="N381" s="15"/>
    </row>
    <row r="382" spans="14:14" ht="13.8" x14ac:dyDescent="0.3">
      <c r="N382" s="15"/>
    </row>
    <row r="383" spans="14:14" ht="13.8" x14ac:dyDescent="0.3">
      <c r="N383" s="15"/>
    </row>
    <row r="384" spans="14:14" ht="13.8" x14ac:dyDescent="0.3">
      <c r="N384" s="15"/>
    </row>
    <row r="385" spans="14:14" ht="13.8" x14ac:dyDescent="0.3">
      <c r="N385" s="15"/>
    </row>
    <row r="386" spans="14:14" ht="13.8" x14ac:dyDescent="0.3">
      <c r="N386" s="15"/>
    </row>
    <row r="387" spans="14:14" ht="13.8" x14ac:dyDescent="0.3">
      <c r="N387" s="15"/>
    </row>
    <row r="388" spans="14:14" ht="13.8" x14ac:dyDescent="0.3">
      <c r="N388" s="15"/>
    </row>
    <row r="389" spans="14:14" ht="13.8" x14ac:dyDescent="0.3">
      <c r="N389" s="15"/>
    </row>
    <row r="390" spans="14:14" ht="13.8" x14ac:dyDescent="0.3">
      <c r="N390" s="15"/>
    </row>
    <row r="391" spans="14:14" ht="13.8" x14ac:dyDescent="0.3">
      <c r="N391" s="15"/>
    </row>
    <row r="392" spans="14:14" ht="13.8" x14ac:dyDescent="0.3">
      <c r="N392" s="15"/>
    </row>
    <row r="393" spans="14:14" ht="13.8" x14ac:dyDescent="0.3">
      <c r="N393" s="15"/>
    </row>
    <row r="394" spans="14:14" ht="13.8" x14ac:dyDescent="0.3">
      <c r="N394" s="15"/>
    </row>
    <row r="395" spans="14:14" ht="13.8" x14ac:dyDescent="0.3">
      <c r="N395" s="15"/>
    </row>
    <row r="396" spans="14:14" ht="13.8" x14ac:dyDescent="0.3">
      <c r="N396" s="15"/>
    </row>
    <row r="397" spans="14:14" ht="13.8" x14ac:dyDescent="0.3">
      <c r="N397" s="15"/>
    </row>
    <row r="398" spans="14:14" ht="13.8" x14ac:dyDescent="0.3">
      <c r="N398" s="15"/>
    </row>
    <row r="399" spans="14:14" ht="13.8" x14ac:dyDescent="0.3">
      <c r="N399" s="15"/>
    </row>
    <row r="400" spans="14:14" ht="13.8" x14ac:dyDescent="0.3">
      <c r="N400" s="15"/>
    </row>
    <row r="401" spans="14:14" ht="13.8" x14ac:dyDescent="0.3">
      <c r="N401" s="15"/>
    </row>
    <row r="402" spans="14:14" ht="13.8" x14ac:dyDescent="0.3">
      <c r="N402" s="15"/>
    </row>
    <row r="403" spans="14:14" ht="13.8" x14ac:dyDescent="0.3">
      <c r="N403" s="15"/>
    </row>
    <row r="404" spans="14:14" ht="13.8" x14ac:dyDescent="0.3">
      <c r="N404" s="15"/>
    </row>
    <row r="405" spans="14:14" ht="13.8" x14ac:dyDescent="0.3">
      <c r="N405" s="15"/>
    </row>
    <row r="406" spans="14:14" ht="13.8" x14ac:dyDescent="0.3">
      <c r="N406" s="15"/>
    </row>
    <row r="407" spans="14:14" ht="13.8" x14ac:dyDescent="0.3">
      <c r="N407" s="15"/>
    </row>
    <row r="408" spans="14:14" ht="13.8" x14ac:dyDescent="0.3">
      <c r="N408" s="15"/>
    </row>
    <row r="409" spans="14:14" ht="13.8" x14ac:dyDescent="0.3">
      <c r="N409" s="15"/>
    </row>
    <row r="410" spans="14:14" ht="13.8" x14ac:dyDescent="0.3">
      <c r="N410" s="15"/>
    </row>
    <row r="411" spans="14:14" ht="13.8" x14ac:dyDescent="0.3">
      <c r="N411" s="15"/>
    </row>
    <row r="412" spans="14:14" ht="13.8" x14ac:dyDescent="0.3">
      <c r="N412" s="15"/>
    </row>
    <row r="413" spans="14:14" ht="13.8" x14ac:dyDescent="0.3">
      <c r="N413" s="15"/>
    </row>
    <row r="414" spans="14:14" ht="13.8" x14ac:dyDescent="0.3">
      <c r="N414" s="15"/>
    </row>
    <row r="415" spans="14:14" ht="13.8" x14ac:dyDescent="0.3">
      <c r="N415" s="15"/>
    </row>
    <row r="416" spans="14:14" ht="13.8" x14ac:dyDescent="0.3">
      <c r="N416" s="15"/>
    </row>
    <row r="417" spans="14:14" ht="13.8" x14ac:dyDescent="0.3">
      <c r="N417" s="15"/>
    </row>
    <row r="418" spans="14:14" ht="13.8" x14ac:dyDescent="0.3">
      <c r="N418" s="15"/>
    </row>
    <row r="419" spans="14:14" ht="13.8" x14ac:dyDescent="0.3">
      <c r="N419" s="15"/>
    </row>
    <row r="420" spans="14:14" ht="13.8" x14ac:dyDescent="0.3">
      <c r="N420" s="15"/>
    </row>
    <row r="421" spans="14:14" ht="13.8" x14ac:dyDescent="0.3">
      <c r="N421" s="15"/>
    </row>
    <row r="422" spans="14:14" ht="13.8" x14ac:dyDescent="0.3">
      <c r="N422" s="15"/>
    </row>
    <row r="423" spans="14:14" ht="13.8" x14ac:dyDescent="0.3">
      <c r="N423" s="15"/>
    </row>
    <row r="424" spans="14:14" ht="13.8" x14ac:dyDescent="0.3">
      <c r="N424" s="15"/>
    </row>
    <row r="425" spans="14:14" ht="13.8" x14ac:dyDescent="0.3">
      <c r="N425" s="15"/>
    </row>
    <row r="426" spans="14:14" ht="13.8" x14ac:dyDescent="0.3">
      <c r="N426" s="15"/>
    </row>
    <row r="427" spans="14:14" ht="13.8" x14ac:dyDescent="0.3">
      <c r="N427" s="15"/>
    </row>
    <row r="428" spans="14:14" ht="13.8" x14ac:dyDescent="0.3">
      <c r="N428" s="15"/>
    </row>
    <row r="429" spans="14:14" ht="13.8" x14ac:dyDescent="0.3">
      <c r="N429" s="15"/>
    </row>
    <row r="430" spans="14:14" ht="13.8" x14ac:dyDescent="0.3">
      <c r="N430" s="15"/>
    </row>
    <row r="431" spans="14:14" ht="13.8" x14ac:dyDescent="0.3">
      <c r="N431" s="15"/>
    </row>
    <row r="432" spans="14:14" ht="13.8" x14ac:dyDescent="0.3">
      <c r="N432" s="15"/>
    </row>
    <row r="433" spans="14:14" ht="13.8" x14ac:dyDescent="0.3">
      <c r="N433" s="15"/>
    </row>
    <row r="434" spans="14:14" ht="13.8" x14ac:dyDescent="0.3">
      <c r="N434" s="15"/>
    </row>
    <row r="435" spans="14:14" ht="13.8" x14ac:dyDescent="0.3">
      <c r="N435" s="15"/>
    </row>
    <row r="436" spans="14:14" ht="13.8" x14ac:dyDescent="0.3">
      <c r="N436" s="15"/>
    </row>
    <row r="437" spans="14:14" ht="13.8" x14ac:dyDescent="0.3">
      <c r="N437" s="15"/>
    </row>
    <row r="438" spans="14:14" ht="13.8" x14ac:dyDescent="0.3">
      <c r="N438" s="15"/>
    </row>
    <row r="439" spans="14:14" ht="13.8" x14ac:dyDescent="0.3">
      <c r="N439" s="15"/>
    </row>
    <row r="440" spans="14:14" ht="13.8" x14ac:dyDescent="0.3">
      <c r="N440" s="15"/>
    </row>
    <row r="441" spans="14:14" ht="13.8" x14ac:dyDescent="0.3">
      <c r="N441" s="15"/>
    </row>
    <row r="442" spans="14:14" ht="13.8" x14ac:dyDescent="0.3">
      <c r="N442" s="15"/>
    </row>
    <row r="443" spans="14:14" ht="13.8" x14ac:dyDescent="0.3">
      <c r="N443" s="15"/>
    </row>
    <row r="444" spans="14:14" ht="13.8" x14ac:dyDescent="0.3">
      <c r="N444" s="15"/>
    </row>
    <row r="445" spans="14:14" ht="13.8" x14ac:dyDescent="0.3">
      <c r="N445" s="15"/>
    </row>
    <row r="446" spans="14:14" ht="13.8" x14ac:dyDescent="0.3">
      <c r="N446" s="15"/>
    </row>
    <row r="447" spans="14:14" ht="13.8" x14ac:dyDescent="0.3">
      <c r="N447" s="15"/>
    </row>
    <row r="448" spans="14:14" ht="13.8" x14ac:dyDescent="0.3">
      <c r="N448" s="15"/>
    </row>
    <row r="449" spans="14:14" ht="13.8" x14ac:dyDescent="0.3">
      <c r="N449" s="15"/>
    </row>
    <row r="450" spans="14:14" ht="13.8" x14ac:dyDescent="0.3">
      <c r="N450" s="15"/>
    </row>
    <row r="451" spans="14:14" ht="13.8" x14ac:dyDescent="0.3">
      <c r="N451" s="15"/>
    </row>
    <row r="452" spans="14:14" ht="13.8" x14ac:dyDescent="0.3">
      <c r="N452" s="15"/>
    </row>
    <row r="453" spans="14:14" ht="13.8" x14ac:dyDescent="0.3">
      <c r="N453" s="15"/>
    </row>
    <row r="454" spans="14:14" ht="13.8" x14ac:dyDescent="0.3">
      <c r="N454" s="15"/>
    </row>
    <row r="455" spans="14:14" ht="13.8" x14ac:dyDescent="0.3">
      <c r="N455" s="15"/>
    </row>
    <row r="456" spans="14:14" ht="13.8" x14ac:dyDescent="0.3">
      <c r="N456" s="15"/>
    </row>
    <row r="457" spans="14:14" ht="13.8" x14ac:dyDescent="0.3">
      <c r="N457" s="15"/>
    </row>
    <row r="458" spans="14:14" ht="13.8" x14ac:dyDescent="0.3">
      <c r="N458" s="15"/>
    </row>
    <row r="459" spans="14:14" ht="13.8" x14ac:dyDescent="0.3">
      <c r="N459" s="15"/>
    </row>
    <row r="460" spans="14:14" ht="13.8" x14ac:dyDescent="0.3">
      <c r="N460" s="15"/>
    </row>
    <row r="461" spans="14:14" ht="13.8" x14ac:dyDescent="0.3">
      <c r="N461" s="15"/>
    </row>
    <row r="462" spans="14:14" ht="13.8" x14ac:dyDescent="0.3">
      <c r="N462" s="15"/>
    </row>
    <row r="463" spans="14:14" ht="13.8" x14ac:dyDescent="0.3">
      <c r="N463" s="15"/>
    </row>
    <row r="464" spans="14:14" ht="13.8" x14ac:dyDescent="0.3">
      <c r="N464" s="15"/>
    </row>
    <row r="465" spans="14:14" ht="13.8" x14ac:dyDescent="0.3">
      <c r="N465" s="15"/>
    </row>
    <row r="466" spans="14:14" ht="13.8" x14ac:dyDescent="0.3">
      <c r="N466" s="15"/>
    </row>
    <row r="467" spans="14:14" ht="13.8" x14ac:dyDescent="0.3">
      <c r="N467" s="15"/>
    </row>
    <row r="468" spans="14:14" ht="13.8" x14ac:dyDescent="0.3">
      <c r="N468" s="15"/>
    </row>
    <row r="469" spans="14:14" ht="13.8" x14ac:dyDescent="0.3">
      <c r="N469" s="15"/>
    </row>
    <row r="470" spans="14:14" ht="13.8" x14ac:dyDescent="0.3">
      <c r="N470" s="15"/>
    </row>
    <row r="471" spans="14:14" ht="13.8" x14ac:dyDescent="0.3">
      <c r="N471" s="15"/>
    </row>
    <row r="472" spans="14:14" ht="13.8" x14ac:dyDescent="0.3">
      <c r="N472" s="15"/>
    </row>
    <row r="473" spans="14:14" ht="13.8" x14ac:dyDescent="0.3">
      <c r="N473" s="15"/>
    </row>
    <row r="474" spans="14:14" ht="13.8" x14ac:dyDescent="0.3">
      <c r="N474" s="15"/>
    </row>
    <row r="475" spans="14:14" ht="13.8" x14ac:dyDescent="0.3">
      <c r="N475" s="15"/>
    </row>
    <row r="476" spans="14:14" ht="13.8" x14ac:dyDescent="0.3">
      <c r="N476" s="15"/>
    </row>
    <row r="477" spans="14:14" ht="13.8" x14ac:dyDescent="0.3">
      <c r="N477" s="15"/>
    </row>
    <row r="478" spans="14:14" ht="13.8" x14ac:dyDescent="0.3">
      <c r="N478" s="15"/>
    </row>
    <row r="479" spans="14:14" ht="13.8" x14ac:dyDescent="0.3">
      <c r="N479" s="15"/>
    </row>
    <row r="480" spans="14:14" ht="13.8" x14ac:dyDescent="0.3">
      <c r="N480" s="15"/>
    </row>
    <row r="481" spans="14:14" ht="13.8" x14ac:dyDescent="0.3">
      <c r="N481" s="15"/>
    </row>
    <row r="482" spans="14:14" ht="13.8" x14ac:dyDescent="0.3">
      <c r="N482" s="15"/>
    </row>
    <row r="483" spans="14:14" ht="13.8" x14ac:dyDescent="0.3">
      <c r="N483" s="15"/>
    </row>
    <row r="484" spans="14:14" ht="13.8" x14ac:dyDescent="0.3">
      <c r="N484" s="15"/>
    </row>
    <row r="485" spans="14:14" ht="13.8" x14ac:dyDescent="0.3">
      <c r="N485" s="15"/>
    </row>
    <row r="486" spans="14:14" ht="13.8" x14ac:dyDescent="0.3">
      <c r="N486" s="15"/>
    </row>
    <row r="487" spans="14:14" ht="13.8" x14ac:dyDescent="0.3">
      <c r="N487" s="15"/>
    </row>
    <row r="488" spans="14:14" ht="13.8" x14ac:dyDescent="0.3">
      <c r="N488" s="15"/>
    </row>
    <row r="489" spans="14:14" ht="13.8" x14ac:dyDescent="0.3">
      <c r="N489" s="15"/>
    </row>
    <row r="490" spans="14:14" ht="13.8" x14ac:dyDescent="0.3">
      <c r="N490" s="15"/>
    </row>
    <row r="491" spans="14:14" ht="13.8" x14ac:dyDescent="0.3">
      <c r="N491" s="15"/>
    </row>
    <row r="492" spans="14:14" ht="13.8" x14ac:dyDescent="0.3">
      <c r="N492" s="15"/>
    </row>
    <row r="493" spans="14:14" ht="13.8" x14ac:dyDescent="0.3">
      <c r="N493" s="15"/>
    </row>
    <row r="494" spans="14:14" ht="13.8" x14ac:dyDescent="0.3">
      <c r="N494" s="15"/>
    </row>
    <row r="495" spans="14:14" ht="13.8" x14ac:dyDescent="0.3">
      <c r="N495" s="15"/>
    </row>
    <row r="496" spans="14:14" ht="13.8" x14ac:dyDescent="0.3">
      <c r="N496" s="15"/>
    </row>
    <row r="497" spans="14:14" ht="13.8" x14ac:dyDescent="0.3">
      <c r="N497" s="15"/>
    </row>
    <row r="498" spans="14:14" ht="13.8" x14ac:dyDescent="0.3">
      <c r="N498" s="15"/>
    </row>
    <row r="499" spans="14:14" ht="13.8" x14ac:dyDescent="0.3">
      <c r="N499" s="15"/>
    </row>
    <row r="500" spans="14:14" ht="13.8" x14ac:dyDescent="0.3">
      <c r="N500" s="15"/>
    </row>
    <row r="501" spans="14:14" ht="13.8" x14ac:dyDescent="0.3">
      <c r="N501" s="15"/>
    </row>
    <row r="502" spans="14:14" ht="13.8" x14ac:dyDescent="0.3">
      <c r="N502" s="15"/>
    </row>
    <row r="503" spans="14:14" ht="13.8" x14ac:dyDescent="0.3">
      <c r="N503" s="15"/>
    </row>
    <row r="504" spans="14:14" ht="13.8" x14ac:dyDescent="0.3">
      <c r="N504" s="15"/>
    </row>
    <row r="505" spans="14:14" ht="13.8" x14ac:dyDescent="0.3">
      <c r="N505" s="15"/>
    </row>
    <row r="506" spans="14:14" ht="13.8" x14ac:dyDescent="0.3">
      <c r="N506" s="15"/>
    </row>
    <row r="507" spans="14:14" ht="13.8" x14ac:dyDescent="0.3">
      <c r="N507" s="15"/>
    </row>
    <row r="508" spans="14:14" ht="13.8" x14ac:dyDescent="0.3">
      <c r="N508" s="15"/>
    </row>
    <row r="509" spans="14:14" ht="13.8" x14ac:dyDescent="0.3">
      <c r="N509" s="15"/>
    </row>
    <row r="510" spans="14:14" ht="13.8" x14ac:dyDescent="0.3">
      <c r="N510" s="15"/>
    </row>
    <row r="511" spans="14:14" ht="13.8" x14ac:dyDescent="0.3">
      <c r="N511" s="15"/>
    </row>
    <row r="512" spans="14:14" ht="13.8" x14ac:dyDescent="0.3">
      <c r="N512" s="15"/>
    </row>
    <row r="513" spans="14:14" ht="13.8" x14ac:dyDescent="0.3">
      <c r="N513" s="15"/>
    </row>
    <row r="514" spans="14:14" ht="13.8" x14ac:dyDescent="0.3">
      <c r="N514" s="15"/>
    </row>
    <row r="515" spans="14:14" ht="13.8" x14ac:dyDescent="0.3">
      <c r="N515" s="15"/>
    </row>
    <row r="516" spans="14:14" ht="13.8" x14ac:dyDescent="0.3">
      <c r="N516" s="15"/>
    </row>
    <row r="517" spans="14:14" ht="13.8" x14ac:dyDescent="0.3">
      <c r="N517" s="15"/>
    </row>
    <row r="518" spans="14:14" ht="13.8" x14ac:dyDescent="0.3">
      <c r="N518" s="15"/>
    </row>
    <row r="519" spans="14:14" ht="13.8" x14ac:dyDescent="0.3">
      <c r="N519" s="15"/>
    </row>
    <row r="520" spans="14:14" ht="13.8" x14ac:dyDescent="0.3">
      <c r="N520" s="15"/>
    </row>
    <row r="521" spans="14:14" ht="13.8" x14ac:dyDescent="0.3">
      <c r="N521" s="15"/>
    </row>
    <row r="522" spans="14:14" ht="13.8" x14ac:dyDescent="0.3">
      <c r="N522" s="15"/>
    </row>
    <row r="523" spans="14:14" ht="13.8" x14ac:dyDescent="0.3">
      <c r="N523" s="15"/>
    </row>
    <row r="524" spans="14:14" ht="13.8" x14ac:dyDescent="0.3">
      <c r="N524" s="15"/>
    </row>
    <row r="525" spans="14:14" ht="13.8" x14ac:dyDescent="0.3">
      <c r="N525" s="15"/>
    </row>
    <row r="526" spans="14:14" ht="13.8" x14ac:dyDescent="0.3">
      <c r="N526" s="15"/>
    </row>
    <row r="527" spans="14:14" ht="13.8" x14ac:dyDescent="0.3">
      <c r="N527" s="15"/>
    </row>
    <row r="528" spans="14:14" ht="13.8" x14ac:dyDescent="0.3">
      <c r="N528" s="15"/>
    </row>
    <row r="529" spans="14:14" ht="13.8" x14ac:dyDescent="0.3">
      <c r="N529" s="15"/>
    </row>
    <row r="530" spans="14:14" ht="13.8" x14ac:dyDescent="0.3">
      <c r="N530" s="15"/>
    </row>
    <row r="531" spans="14:14" ht="13.8" x14ac:dyDescent="0.3">
      <c r="N531" s="15"/>
    </row>
    <row r="532" spans="14:14" ht="13.8" x14ac:dyDescent="0.3">
      <c r="N532" s="15"/>
    </row>
    <row r="533" spans="14:14" ht="13.8" x14ac:dyDescent="0.3">
      <c r="N533" s="15"/>
    </row>
    <row r="534" spans="14:14" ht="13.8" x14ac:dyDescent="0.3">
      <c r="N534" s="15"/>
    </row>
    <row r="535" spans="14:14" ht="13.8" x14ac:dyDescent="0.3">
      <c r="N535" s="15"/>
    </row>
    <row r="536" spans="14:14" ht="13.8" x14ac:dyDescent="0.3">
      <c r="N536" s="15"/>
    </row>
    <row r="537" spans="14:14" ht="13.8" x14ac:dyDescent="0.3">
      <c r="N537" s="15"/>
    </row>
    <row r="538" spans="14:14" ht="13.8" x14ac:dyDescent="0.3">
      <c r="N538" s="15"/>
    </row>
    <row r="539" spans="14:14" ht="13.8" x14ac:dyDescent="0.3">
      <c r="N539" s="15"/>
    </row>
    <row r="540" spans="14:14" ht="13.8" x14ac:dyDescent="0.3">
      <c r="N540" s="15"/>
    </row>
    <row r="541" spans="14:14" ht="13.8" x14ac:dyDescent="0.3">
      <c r="N541" s="15"/>
    </row>
    <row r="542" spans="14:14" ht="13.8" x14ac:dyDescent="0.3">
      <c r="N542" s="15"/>
    </row>
    <row r="543" spans="14:14" ht="13.8" x14ac:dyDescent="0.3">
      <c r="N543" s="15"/>
    </row>
    <row r="544" spans="14:14" ht="13.8" x14ac:dyDescent="0.3">
      <c r="N544" s="15"/>
    </row>
    <row r="545" spans="14:14" ht="13.8" x14ac:dyDescent="0.3">
      <c r="N545" s="15"/>
    </row>
    <row r="546" spans="14:14" ht="13.8" x14ac:dyDescent="0.3">
      <c r="N546" s="15"/>
    </row>
    <row r="547" spans="14:14" ht="13.8" x14ac:dyDescent="0.3">
      <c r="N547" s="15"/>
    </row>
    <row r="548" spans="14:14" ht="13.8" x14ac:dyDescent="0.3">
      <c r="N548" s="15"/>
    </row>
    <row r="549" spans="14:14" ht="13.8" x14ac:dyDescent="0.3">
      <c r="N549" s="15"/>
    </row>
    <row r="550" spans="14:14" ht="13.8" x14ac:dyDescent="0.3">
      <c r="N550" s="15"/>
    </row>
    <row r="551" spans="14:14" ht="13.8" x14ac:dyDescent="0.3">
      <c r="N551" s="15"/>
    </row>
    <row r="552" spans="14:14" ht="13.8" x14ac:dyDescent="0.3">
      <c r="N552" s="15"/>
    </row>
    <row r="553" spans="14:14" ht="13.8" x14ac:dyDescent="0.3">
      <c r="N553" s="15"/>
    </row>
    <row r="554" spans="14:14" ht="13.8" x14ac:dyDescent="0.3">
      <c r="N554" s="15"/>
    </row>
    <row r="555" spans="14:14" ht="13.8" x14ac:dyDescent="0.3">
      <c r="N555" s="15"/>
    </row>
    <row r="556" spans="14:14" ht="13.8" x14ac:dyDescent="0.3">
      <c r="N556" s="15"/>
    </row>
    <row r="557" spans="14:14" ht="13.8" x14ac:dyDescent="0.3">
      <c r="N557" s="15"/>
    </row>
    <row r="558" spans="14:14" ht="13.8" x14ac:dyDescent="0.3">
      <c r="N558" s="15"/>
    </row>
    <row r="559" spans="14:14" ht="13.8" x14ac:dyDescent="0.3">
      <c r="N559" s="15"/>
    </row>
    <row r="560" spans="14:14" ht="13.8" x14ac:dyDescent="0.3">
      <c r="N560" s="15"/>
    </row>
    <row r="561" spans="14:14" ht="13.8" x14ac:dyDescent="0.3">
      <c r="N561" s="15"/>
    </row>
    <row r="562" spans="14:14" ht="13.8" x14ac:dyDescent="0.3">
      <c r="N562" s="15"/>
    </row>
    <row r="563" spans="14:14" ht="13.8" x14ac:dyDescent="0.3">
      <c r="N563" s="15"/>
    </row>
    <row r="564" spans="14:14" ht="13.8" x14ac:dyDescent="0.3">
      <c r="N564" s="15"/>
    </row>
    <row r="565" spans="14:14" ht="13.8" x14ac:dyDescent="0.3">
      <c r="N565" s="15"/>
    </row>
    <row r="566" spans="14:14" ht="13.8" x14ac:dyDescent="0.3">
      <c r="N566" s="15"/>
    </row>
    <row r="567" spans="14:14" ht="13.8" x14ac:dyDescent="0.3">
      <c r="N567" s="15"/>
    </row>
    <row r="568" spans="14:14" ht="13.8" x14ac:dyDescent="0.3">
      <c r="N568" s="15"/>
    </row>
    <row r="569" spans="14:14" ht="13.8" x14ac:dyDescent="0.3">
      <c r="N569" s="15"/>
    </row>
    <row r="570" spans="14:14" ht="13.8" x14ac:dyDescent="0.3">
      <c r="N570" s="15"/>
    </row>
    <row r="571" spans="14:14" ht="13.8" x14ac:dyDescent="0.3">
      <c r="N571" s="15"/>
    </row>
    <row r="572" spans="14:14" ht="13.8" x14ac:dyDescent="0.3">
      <c r="N572" s="15"/>
    </row>
    <row r="573" spans="14:14" ht="13.8" x14ac:dyDescent="0.3">
      <c r="N573" s="15"/>
    </row>
    <row r="574" spans="14:14" ht="13.8" x14ac:dyDescent="0.3">
      <c r="N574" s="15"/>
    </row>
    <row r="575" spans="14:14" ht="13.8" x14ac:dyDescent="0.3">
      <c r="N575" s="15"/>
    </row>
    <row r="576" spans="14:14" ht="13.8" x14ac:dyDescent="0.3">
      <c r="N576" s="15"/>
    </row>
    <row r="577" spans="14:14" ht="13.8" x14ac:dyDescent="0.3">
      <c r="N577" s="15"/>
    </row>
    <row r="578" spans="14:14" ht="13.8" x14ac:dyDescent="0.3">
      <c r="N578" s="15"/>
    </row>
    <row r="579" spans="14:14" ht="13.8" x14ac:dyDescent="0.3">
      <c r="N579" s="15"/>
    </row>
    <row r="580" spans="14:14" ht="13.8" x14ac:dyDescent="0.3">
      <c r="N580" s="15"/>
    </row>
    <row r="581" spans="14:14" ht="13.8" x14ac:dyDescent="0.3">
      <c r="N581" s="15"/>
    </row>
    <row r="582" spans="14:14" ht="13.8" x14ac:dyDescent="0.3">
      <c r="N582" s="15"/>
    </row>
    <row r="583" spans="14:14" ht="13.8" x14ac:dyDescent="0.3">
      <c r="N583" s="15"/>
    </row>
    <row r="584" spans="14:14" ht="13.8" x14ac:dyDescent="0.3">
      <c r="N584" s="15"/>
    </row>
    <row r="585" spans="14:14" ht="13.8" x14ac:dyDescent="0.3">
      <c r="N585" s="15"/>
    </row>
    <row r="586" spans="14:14" ht="13.8" x14ac:dyDescent="0.3">
      <c r="N586" s="15"/>
    </row>
    <row r="587" spans="14:14" ht="13.8" x14ac:dyDescent="0.3">
      <c r="N587" s="15"/>
    </row>
    <row r="588" spans="14:14" ht="13.8" x14ac:dyDescent="0.3">
      <c r="N588" s="15"/>
    </row>
    <row r="589" spans="14:14" ht="13.8" x14ac:dyDescent="0.3">
      <c r="N589" s="15"/>
    </row>
    <row r="590" spans="14:14" ht="13.8" x14ac:dyDescent="0.3">
      <c r="N590" s="15"/>
    </row>
    <row r="591" spans="14:14" ht="13.8" x14ac:dyDescent="0.3">
      <c r="N591" s="15"/>
    </row>
    <row r="592" spans="14:14" ht="13.8" x14ac:dyDescent="0.3">
      <c r="N592" s="15"/>
    </row>
    <row r="593" spans="14:14" ht="13.8" x14ac:dyDescent="0.3">
      <c r="N593" s="15"/>
    </row>
    <row r="594" spans="14:14" ht="13.8" x14ac:dyDescent="0.3">
      <c r="N594" s="15"/>
    </row>
    <row r="595" spans="14:14" ht="13.8" x14ac:dyDescent="0.3">
      <c r="N595" s="15"/>
    </row>
    <row r="596" spans="14:14" ht="13.8" x14ac:dyDescent="0.3">
      <c r="N596" s="15"/>
    </row>
    <row r="597" spans="14:14" ht="13.8" x14ac:dyDescent="0.3">
      <c r="N597" s="15"/>
    </row>
    <row r="598" spans="14:14" ht="13.8" x14ac:dyDescent="0.3">
      <c r="N598" s="15"/>
    </row>
    <row r="599" spans="14:14" ht="13.8" x14ac:dyDescent="0.3">
      <c r="N599" s="15"/>
    </row>
    <row r="600" spans="14:14" ht="13.8" x14ac:dyDescent="0.3">
      <c r="N600" s="15"/>
    </row>
    <row r="601" spans="14:14" ht="13.8" x14ac:dyDescent="0.3">
      <c r="N601" s="15"/>
    </row>
    <row r="602" spans="14:14" ht="13.8" x14ac:dyDescent="0.3">
      <c r="N602" s="15"/>
    </row>
    <row r="603" spans="14:14" ht="13.8" x14ac:dyDescent="0.3">
      <c r="N603" s="15"/>
    </row>
    <row r="604" spans="14:14" ht="13.8" x14ac:dyDescent="0.3">
      <c r="N604" s="15"/>
    </row>
    <row r="605" spans="14:14" ht="13.8" x14ac:dyDescent="0.3">
      <c r="N605" s="15"/>
    </row>
    <row r="606" spans="14:14" ht="13.8" x14ac:dyDescent="0.3">
      <c r="N606" s="15"/>
    </row>
    <row r="607" spans="14:14" ht="13.8" x14ac:dyDescent="0.3">
      <c r="N607" s="15"/>
    </row>
    <row r="608" spans="14:14" ht="13.8" x14ac:dyDescent="0.3">
      <c r="N608" s="15"/>
    </row>
    <row r="609" spans="14:14" ht="13.8" x14ac:dyDescent="0.3">
      <c r="N609" s="15"/>
    </row>
    <row r="610" spans="14:14" ht="13.8" x14ac:dyDescent="0.3">
      <c r="N610" s="15"/>
    </row>
    <row r="611" spans="14:14" ht="13.8" x14ac:dyDescent="0.3">
      <c r="N611" s="15"/>
    </row>
    <row r="612" spans="14:14" ht="13.8" x14ac:dyDescent="0.3">
      <c r="N612" s="15"/>
    </row>
    <row r="613" spans="14:14" ht="13.8" x14ac:dyDescent="0.3">
      <c r="N613" s="15"/>
    </row>
    <row r="614" spans="14:14" ht="13.8" x14ac:dyDescent="0.3">
      <c r="N614" s="15"/>
    </row>
    <row r="615" spans="14:14" ht="13.8" x14ac:dyDescent="0.3">
      <c r="N615" s="15"/>
    </row>
    <row r="616" spans="14:14" ht="13.8" x14ac:dyDescent="0.3">
      <c r="N616" s="15"/>
    </row>
    <row r="617" spans="14:14" ht="13.8" x14ac:dyDescent="0.3">
      <c r="N617" s="15"/>
    </row>
    <row r="618" spans="14:14" ht="13.8" x14ac:dyDescent="0.3">
      <c r="N618" s="15"/>
    </row>
    <row r="619" spans="14:14" ht="13.8" x14ac:dyDescent="0.3">
      <c r="N619" s="15"/>
    </row>
    <row r="620" spans="14:14" ht="13.8" x14ac:dyDescent="0.3">
      <c r="N620" s="15"/>
    </row>
    <row r="621" spans="14:14" ht="13.8" x14ac:dyDescent="0.3">
      <c r="N621" s="15"/>
    </row>
    <row r="622" spans="14:14" ht="13.8" x14ac:dyDescent="0.3">
      <c r="N622" s="15"/>
    </row>
    <row r="623" spans="14:14" ht="13.8" x14ac:dyDescent="0.3">
      <c r="N623" s="15"/>
    </row>
    <row r="624" spans="14:14" ht="13.8" x14ac:dyDescent="0.3">
      <c r="N624" s="15"/>
    </row>
    <row r="625" spans="14:14" ht="13.8" x14ac:dyDescent="0.3">
      <c r="N625" s="15"/>
    </row>
    <row r="626" spans="14:14" ht="13.8" x14ac:dyDescent="0.3">
      <c r="N626" s="15"/>
    </row>
    <row r="627" spans="14:14" ht="13.8" x14ac:dyDescent="0.3">
      <c r="N627" s="15"/>
    </row>
    <row r="628" spans="14:14" ht="13.8" x14ac:dyDescent="0.3">
      <c r="N628" s="15"/>
    </row>
    <row r="629" spans="14:14" ht="13.8" x14ac:dyDescent="0.3">
      <c r="N629" s="15"/>
    </row>
    <row r="630" spans="14:14" ht="13.8" x14ac:dyDescent="0.3">
      <c r="N630" s="15"/>
    </row>
    <row r="631" spans="14:14" ht="13.8" x14ac:dyDescent="0.3">
      <c r="N631" s="15"/>
    </row>
    <row r="632" spans="14:14" ht="13.8" x14ac:dyDescent="0.3">
      <c r="N632" s="15"/>
    </row>
    <row r="633" spans="14:14" ht="13.8" x14ac:dyDescent="0.3">
      <c r="N633" s="15"/>
    </row>
    <row r="634" spans="14:14" ht="13.8" x14ac:dyDescent="0.3">
      <c r="N634" s="15"/>
    </row>
    <row r="635" spans="14:14" ht="13.8" x14ac:dyDescent="0.3">
      <c r="N635" s="15"/>
    </row>
    <row r="636" spans="14:14" ht="13.8" x14ac:dyDescent="0.3">
      <c r="N636" s="15"/>
    </row>
    <row r="637" spans="14:14" ht="13.8" x14ac:dyDescent="0.3">
      <c r="N637" s="15"/>
    </row>
    <row r="638" spans="14:14" ht="13.8" x14ac:dyDescent="0.3">
      <c r="N638" s="15"/>
    </row>
    <row r="639" spans="14:14" ht="13.8" x14ac:dyDescent="0.3">
      <c r="N639" s="15"/>
    </row>
    <row r="640" spans="14:14" ht="13.8" x14ac:dyDescent="0.3">
      <c r="N640" s="15"/>
    </row>
    <row r="641" spans="14:14" ht="13.8" x14ac:dyDescent="0.3">
      <c r="N641" s="15"/>
    </row>
    <row r="642" spans="14:14" ht="13.8" x14ac:dyDescent="0.3">
      <c r="N642" s="15"/>
    </row>
    <row r="643" spans="14:14" ht="13.8" x14ac:dyDescent="0.3">
      <c r="N643" s="15"/>
    </row>
    <row r="644" spans="14:14" ht="13.8" x14ac:dyDescent="0.3">
      <c r="N644" s="15"/>
    </row>
    <row r="645" spans="14:14" ht="13.8" x14ac:dyDescent="0.3">
      <c r="N645" s="15"/>
    </row>
    <row r="646" spans="14:14" ht="13.8" x14ac:dyDescent="0.3">
      <c r="N646" s="15"/>
    </row>
    <row r="647" spans="14:14" ht="13.8" x14ac:dyDescent="0.3">
      <c r="N647" s="15"/>
    </row>
    <row r="648" spans="14:14" ht="13.8" x14ac:dyDescent="0.3">
      <c r="N648" s="15"/>
    </row>
    <row r="649" spans="14:14" ht="13.8" x14ac:dyDescent="0.3">
      <c r="N649" s="15"/>
    </row>
    <row r="650" spans="14:14" ht="13.8" x14ac:dyDescent="0.3">
      <c r="N650" s="15"/>
    </row>
    <row r="651" spans="14:14" ht="13.8" x14ac:dyDescent="0.3">
      <c r="N651" s="15"/>
    </row>
    <row r="652" spans="14:14" ht="13.8" x14ac:dyDescent="0.3">
      <c r="N652" s="15"/>
    </row>
    <row r="653" spans="14:14" ht="13.8" x14ac:dyDescent="0.3">
      <c r="N653" s="15"/>
    </row>
    <row r="654" spans="14:14" ht="13.8" x14ac:dyDescent="0.3">
      <c r="N654" s="15"/>
    </row>
    <row r="655" spans="14:14" ht="13.8" x14ac:dyDescent="0.3">
      <c r="N655" s="15"/>
    </row>
    <row r="656" spans="14:14" ht="13.8" x14ac:dyDescent="0.3">
      <c r="N656" s="15"/>
    </row>
    <row r="657" spans="14:14" ht="13.8" x14ac:dyDescent="0.3">
      <c r="N657" s="15"/>
    </row>
    <row r="658" spans="14:14" ht="13.8" x14ac:dyDescent="0.3">
      <c r="N658" s="15"/>
    </row>
    <row r="659" spans="14:14" ht="13.8" x14ac:dyDescent="0.3">
      <c r="N659" s="15"/>
    </row>
    <row r="660" spans="14:14" ht="13.8" x14ac:dyDescent="0.3">
      <c r="N660" s="15"/>
    </row>
    <row r="661" spans="14:14" ht="13.8" x14ac:dyDescent="0.3">
      <c r="N661" s="15"/>
    </row>
    <row r="662" spans="14:14" ht="13.8" x14ac:dyDescent="0.3">
      <c r="N662" s="15"/>
    </row>
    <row r="663" spans="14:14" ht="13.8" x14ac:dyDescent="0.3">
      <c r="N663" s="15"/>
    </row>
    <row r="664" spans="14:14" ht="13.8" x14ac:dyDescent="0.3">
      <c r="N664" s="15"/>
    </row>
    <row r="665" spans="14:14" ht="13.8" x14ac:dyDescent="0.3">
      <c r="N665" s="15"/>
    </row>
    <row r="666" spans="14:14" ht="13.8" x14ac:dyDescent="0.3">
      <c r="N666" s="15"/>
    </row>
    <row r="667" spans="14:14" ht="13.8" x14ac:dyDescent="0.3">
      <c r="N667" s="15"/>
    </row>
    <row r="668" spans="14:14" ht="13.8" x14ac:dyDescent="0.3">
      <c r="N668" s="15"/>
    </row>
    <row r="669" spans="14:14" ht="13.8" x14ac:dyDescent="0.3">
      <c r="N669" s="15"/>
    </row>
    <row r="670" spans="14:14" ht="13.8" x14ac:dyDescent="0.3">
      <c r="N670" s="15"/>
    </row>
    <row r="671" spans="14:14" ht="13.8" x14ac:dyDescent="0.3">
      <c r="N671" s="15"/>
    </row>
    <row r="672" spans="14:14" ht="13.8" x14ac:dyDescent="0.3">
      <c r="N672" s="15"/>
    </row>
    <row r="673" spans="14:14" ht="13.8" x14ac:dyDescent="0.3">
      <c r="N673" s="15"/>
    </row>
    <row r="674" spans="14:14" ht="13.8" x14ac:dyDescent="0.3">
      <c r="N674" s="15"/>
    </row>
    <row r="675" spans="14:14" ht="13.8" x14ac:dyDescent="0.3">
      <c r="N675" s="15"/>
    </row>
    <row r="676" spans="14:14" ht="13.8" x14ac:dyDescent="0.3">
      <c r="N676" s="15"/>
    </row>
    <row r="677" spans="14:14" ht="13.8" x14ac:dyDescent="0.3">
      <c r="N677" s="15"/>
    </row>
    <row r="678" spans="14:14" ht="13.8" x14ac:dyDescent="0.3">
      <c r="N678" s="15"/>
    </row>
    <row r="679" spans="14:14" ht="13.8" x14ac:dyDescent="0.3">
      <c r="N679" s="15"/>
    </row>
    <row r="680" spans="14:14" ht="13.8" x14ac:dyDescent="0.3">
      <c r="N680" s="15"/>
    </row>
    <row r="681" spans="14:14" ht="13.8" x14ac:dyDescent="0.3">
      <c r="N681" s="15"/>
    </row>
    <row r="682" spans="14:14" ht="13.8" x14ac:dyDescent="0.3">
      <c r="N682" s="15"/>
    </row>
    <row r="683" spans="14:14" ht="13.8" x14ac:dyDescent="0.3">
      <c r="N683" s="15"/>
    </row>
    <row r="684" spans="14:14" ht="13.8" x14ac:dyDescent="0.3">
      <c r="N684" s="15"/>
    </row>
    <row r="685" spans="14:14" ht="13.8" x14ac:dyDescent="0.3">
      <c r="N685" s="15"/>
    </row>
    <row r="686" spans="14:14" ht="13.8" x14ac:dyDescent="0.3">
      <c r="N686" s="15"/>
    </row>
    <row r="687" spans="14:14" ht="13.8" x14ac:dyDescent="0.3">
      <c r="N687" s="15"/>
    </row>
    <row r="688" spans="14:14" ht="13.8" x14ac:dyDescent="0.3">
      <c r="N688" s="15"/>
    </row>
    <row r="689" spans="14:14" ht="13.8" x14ac:dyDescent="0.3">
      <c r="N689" s="15"/>
    </row>
    <row r="690" spans="14:14" ht="13.8" x14ac:dyDescent="0.3">
      <c r="N690" s="15"/>
    </row>
    <row r="691" spans="14:14" ht="13.8" x14ac:dyDescent="0.3">
      <c r="N691" s="15"/>
    </row>
    <row r="692" spans="14:14" ht="13.8" x14ac:dyDescent="0.3">
      <c r="N692" s="15"/>
    </row>
    <row r="693" spans="14:14" ht="13.8" x14ac:dyDescent="0.3">
      <c r="N693" s="15"/>
    </row>
    <row r="694" spans="14:14" ht="13.8" x14ac:dyDescent="0.3">
      <c r="N694" s="15"/>
    </row>
    <row r="695" spans="14:14" ht="13.8" x14ac:dyDescent="0.3">
      <c r="N695" s="15"/>
    </row>
    <row r="696" spans="14:14" ht="13.8" x14ac:dyDescent="0.3">
      <c r="N696" s="15"/>
    </row>
    <row r="697" spans="14:14" ht="13.8" x14ac:dyDescent="0.3">
      <c r="N697" s="15"/>
    </row>
    <row r="698" spans="14:14" ht="13.8" x14ac:dyDescent="0.3">
      <c r="N698" s="15"/>
    </row>
    <row r="699" spans="14:14" ht="13.8" x14ac:dyDescent="0.3">
      <c r="N699" s="15"/>
    </row>
    <row r="700" spans="14:14" ht="13.8" x14ac:dyDescent="0.3">
      <c r="N700" s="15"/>
    </row>
    <row r="701" spans="14:14" ht="13.8" x14ac:dyDescent="0.3">
      <c r="N701" s="15"/>
    </row>
    <row r="702" spans="14:14" ht="13.8" x14ac:dyDescent="0.3">
      <c r="N702" s="15"/>
    </row>
    <row r="703" spans="14:14" ht="13.8" x14ac:dyDescent="0.3">
      <c r="N703" s="15"/>
    </row>
    <row r="704" spans="14:14" ht="13.8" x14ac:dyDescent="0.3">
      <c r="N704" s="15"/>
    </row>
    <row r="705" spans="14:14" ht="13.8" x14ac:dyDescent="0.3">
      <c r="N705" s="15"/>
    </row>
    <row r="706" spans="14:14" ht="13.8" x14ac:dyDescent="0.3">
      <c r="N706" s="15"/>
    </row>
    <row r="707" spans="14:14" ht="13.8" x14ac:dyDescent="0.3">
      <c r="N707" s="15"/>
    </row>
    <row r="708" spans="14:14" ht="13.8" x14ac:dyDescent="0.3">
      <c r="N708" s="15"/>
    </row>
    <row r="709" spans="14:14" ht="13.8" x14ac:dyDescent="0.3">
      <c r="N709" s="15"/>
    </row>
    <row r="710" spans="14:14" ht="13.8" x14ac:dyDescent="0.3">
      <c r="N710" s="15"/>
    </row>
    <row r="711" spans="14:14" ht="13.8" x14ac:dyDescent="0.3">
      <c r="N711" s="15"/>
    </row>
    <row r="712" spans="14:14" ht="13.8" x14ac:dyDescent="0.3">
      <c r="N712" s="15"/>
    </row>
    <row r="713" spans="14:14" ht="13.8" x14ac:dyDescent="0.3">
      <c r="N713" s="15"/>
    </row>
    <row r="714" spans="14:14" ht="13.8" x14ac:dyDescent="0.3">
      <c r="N714" s="15"/>
    </row>
    <row r="715" spans="14:14" ht="13.8" x14ac:dyDescent="0.3">
      <c r="N715" s="15"/>
    </row>
    <row r="716" spans="14:14" ht="13.8" x14ac:dyDescent="0.3">
      <c r="N716" s="15"/>
    </row>
    <row r="717" spans="14:14" ht="13.8" x14ac:dyDescent="0.3">
      <c r="N717" s="15"/>
    </row>
    <row r="718" spans="14:14" ht="13.8" x14ac:dyDescent="0.3">
      <c r="N718" s="15"/>
    </row>
    <row r="719" spans="14:14" ht="13.8" x14ac:dyDescent="0.3">
      <c r="N719" s="15"/>
    </row>
    <row r="720" spans="14:14" ht="13.8" x14ac:dyDescent="0.3">
      <c r="N720" s="15"/>
    </row>
    <row r="721" spans="14:14" ht="13.8" x14ac:dyDescent="0.3">
      <c r="N721" s="15"/>
    </row>
    <row r="722" spans="14:14" ht="13.8" x14ac:dyDescent="0.3">
      <c r="N722" s="15"/>
    </row>
    <row r="723" spans="14:14" ht="13.8" x14ac:dyDescent="0.3">
      <c r="N723" s="15"/>
    </row>
    <row r="724" spans="14:14" ht="13.8" x14ac:dyDescent="0.3">
      <c r="N724" s="15"/>
    </row>
    <row r="725" spans="14:14" ht="13.8" x14ac:dyDescent="0.3">
      <c r="N725" s="15"/>
    </row>
    <row r="726" spans="14:14" ht="13.8" x14ac:dyDescent="0.3">
      <c r="N726" s="15"/>
    </row>
    <row r="727" spans="14:14" ht="13.8" x14ac:dyDescent="0.3">
      <c r="N727" s="15"/>
    </row>
    <row r="728" spans="14:14" ht="13.8" x14ac:dyDescent="0.3">
      <c r="N728" s="15"/>
    </row>
    <row r="729" spans="14:14" ht="13.8" x14ac:dyDescent="0.3">
      <c r="N729" s="15"/>
    </row>
    <row r="730" spans="14:14" ht="13.8" x14ac:dyDescent="0.3">
      <c r="N730" s="15"/>
    </row>
    <row r="731" spans="14:14" ht="13.8" x14ac:dyDescent="0.3">
      <c r="N731" s="15"/>
    </row>
    <row r="732" spans="14:14" ht="13.8" x14ac:dyDescent="0.3">
      <c r="N732" s="15"/>
    </row>
    <row r="733" spans="14:14" ht="13.8" x14ac:dyDescent="0.3">
      <c r="N733" s="15"/>
    </row>
    <row r="734" spans="14:14" ht="13.8" x14ac:dyDescent="0.3">
      <c r="N734" s="15"/>
    </row>
    <row r="735" spans="14:14" ht="13.8" x14ac:dyDescent="0.3">
      <c r="N735" s="15"/>
    </row>
    <row r="736" spans="14:14" ht="13.8" x14ac:dyDescent="0.3">
      <c r="N736" s="15"/>
    </row>
    <row r="737" spans="14:14" ht="13.8" x14ac:dyDescent="0.3">
      <c r="N737" s="15"/>
    </row>
    <row r="738" spans="14:14" ht="13.8" x14ac:dyDescent="0.3">
      <c r="N738" s="15"/>
    </row>
    <row r="739" spans="14:14" ht="13.8" x14ac:dyDescent="0.3">
      <c r="N739" s="15"/>
    </row>
    <row r="740" spans="14:14" ht="13.8" x14ac:dyDescent="0.3">
      <c r="N740" s="15"/>
    </row>
    <row r="741" spans="14:14" ht="13.8" x14ac:dyDescent="0.3">
      <c r="N741" s="15"/>
    </row>
    <row r="742" spans="14:14" ht="13.8" x14ac:dyDescent="0.3">
      <c r="N742" s="15"/>
    </row>
    <row r="743" spans="14:14" ht="13.8" x14ac:dyDescent="0.3">
      <c r="N743" s="15"/>
    </row>
    <row r="744" spans="14:14" ht="13.8" x14ac:dyDescent="0.3">
      <c r="N744" s="15"/>
    </row>
    <row r="745" spans="14:14" ht="13.8" x14ac:dyDescent="0.3">
      <c r="N745" s="15"/>
    </row>
    <row r="746" spans="14:14" ht="13.8" x14ac:dyDescent="0.3">
      <c r="N746" s="15"/>
    </row>
    <row r="747" spans="14:14" ht="13.8" x14ac:dyDescent="0.3">
      <c r="N747" s="15"/>
    </row>
    <row r="748" spans="14:14" ht="13.8" x14ac:dyDescent="0.3">
      <c r="N748" s="15"/>
    </row>
    <row r="749" spans="14:14" ht="13.8" x14ac:dyDescent="0.3">
      <c r="N749" s="15"/>
    </row>
    <row r="750" spans="14:14" ht="13.8" x14ac:dyDescent="0.3">
      <c r="N750" s="15"/>
    </row>
    <row r="751" spans="14:14" ht="13.8" x14ac:dyDescent="0.3">
      <c r="N751" s="15"/>
    </row>
    <row r="752" spans="14:14" ht="13.8" x14ac:dyDescent="0.3">
      <c r="N752" s="15"/>
    </row>
    <row r="753" spans="14:14" ht="13.8" x14ac:dyDescent="0.3">
      <c r="N753" s="15"/>
    </row>
    <row r="754" spans="14:14" ht="13.8" x14ac:dyDescent="0.3">
      <c r="N754" s="15"/>
    </row>
    <row r="755" spans="14:14" ht="13.8" x14ac:dyDescent="0.3">
      <c r="N755" s="15"/>
    </row>
    <row r="756" spans="14:14" ht="13.8" x14ac:dyDescent="0.3">
      <c r="N756" s="15"/>
    </row>
    <row r="757" spans="14:14" ht="13.8" x14ac:dyDescent="0.3">
      <c r="N757" s="15"/>
    </row>
    <row r="758" spans="14:14" ht="13.8" x14ac:dyDescent="0.3">
      <c r="N758" s="15"/>
    </row>
    <row r="759" spans="14:14" ht="13.8" x14ac:dyDescent="0.3">
      <c r="N759" s="15"/>
    </row>
    <row r="760" spans="14:14" ht="13.8" x14ac:dyDescent="0.3">
      <c r="N760" s="15"/>
    </row>
    <row r="761" spans="14:14" ht="13.8" x14ac:dyDescent="0.3">
      <c r="N761" s="15"/>
    </row>
    <row r="762" spans="14:14" ht="13.8" x14ac:dyDescent="0.3">
      <c r="N762" s="15"/>
    </row>
    <row r="763" spans="14:14" ht="13.8" x14ac:dyDescent="0.3">
      <c r="N763" s="15"/>
    </row>
    <row r="764" spans="14:14" ht="13.8" x14ac:dyDescent="0.3">
      <c r="N764" s="15"/>
    </row>
    <row r="765" spans="14:14" ht="13.8" x14ac:dyDescent="0.3">
      <c r="N765" s="15"/>
    </row>
    <row r="766" spans="14:14" ht="13.8" x14ac:dyDescent="0.3">
      <c r="N766" s="15"/>
    </row>
    <row r="767" spans="14:14" ht="13.8" x14ac:dyDescent="0.3">
      <c r="N767" s="15"/>
    </row>
    <row r="768" spans="14:14" ht="13.8" x14ac:dyDescent="0.3">
      <c r="N768" s="15"/>
    </row>
    <row r="769" spans="14:14" ht="13.8" x14ac:dyDescent="0.3">
      <c r="N769" s="15"/>
    </row>
    <row r="770" spans="14:14" ht="13.8" x14ac:dyDescent="0.3">
      <c r="N770" s="15"/>
    </row>
    <row r="771" spans="14:14" ht="13.8" x14ac:dyDescent="0.3">
      <c r="N771" s="15"/>
    </row>
    <row r="772" spans="14:14" ht="13.8" x14ac:dyDescent="0.3">
      <c r="N772" s="15"/>
    </row>
    <row r="773" spans="14:14" ht="13.8" x14ac:dyDescent="0.3">
      <c r="N773" s="15"/>
    </row>
    <row r="774" spans="14:14" ht="13.8" x14ac:dyDescent="0.3">
      <c r="N774" s="15"/>
    </row>
    <row r="775" spans="14:14" ht="13.8" x14ac:dyDescent="0.3">
      <c r="N775" s="15"/>
    </row>
    <row r="776" spans="14:14" ht="13.8" x14ac:dyDescent="0.3">
      <c r="N776" s="15"/>
    </row>
    <row r="777" spans="14:14" ht="13.8" x14ac:dyDescent="0.3">
      <c r="N777" s="15"/>
    </row>
    <row r="778" spans="14:14" ht="13.8" x14ac:dyDescent="0.3">
      <c r="N778" s="15"/>
    </row>
    <row r="779" spans="14:14" ht="13.8" x14ac:dyDescent="0.3">
      <c r="N779" s="15"/>
    </row>
    <row r="780" spans="14:14" ht="13.8" x14ac:dyDescent="0.3">
      <c r="N780" s="15"/>
    </row>
    <row r="781" spans="14:14" ht="13.8" x14ac:dyDescent="0.3">
      <c r="N781" s="15"/>
    </row>
    <row r="782" spans="14:14" ht="13.8" x14ac:dyDescent="0.3">
      <c r="N782" s="15"/>
    </row>
    <row r="783" spans="14:14" ht="13.8" x14ac:dyDescent="0.3">
      <c r="N783" s="15"/>
    </row>
    <row r="784" spans="14:14" ht="13.8" x14ac:dyDescent="0.3">
      <c r="N784" s="15"/>
    </row>
    <row r="785" spans="14:14" ht="13.8" x14ac:dyDescent="0.3">
      <c r="N785" s="15"/>
    </row>
    <row r="786" spans="14:14" ht="13.8" x14ac:dyDescent="0.3">
      <c r="N786" s="15"/>
    </row>
    <row r="787" spans="14:14" ht="13.8" x14ac:dyDescent="0.3">
      <c r="N787" s="15"/>
    </row>
    <row r="788" spans="14:14" ht="13.8" x14ac:dyDescent="0.3">
      <c r="N788" s="15"/>
    </row>
    <row r="789" spans="14:14" ht="13.8" x14ac:dyDescent="0.3">
      <c r="N789" s="15"/>
    </row>
    <row r="790" spans="14:14" ht="13.8" x14ac:dyDescent="0.3">
      <c r="N790" s="15"/>
    </row>
    <row r="791" spans="14:14" ht="13.8" x14ac:dyDescent="0.3">
      <c r="N791" s="15"/>
    </row>
    <row r="792" spans="14:14" ht="13.8" x14ac:dyDescent="0.3">
      <c r="N792" s="15"/>
    </row>
    <row r="793" spans="14:14" ht="13.8" x14ac:dyDescent="0.3">
      <c r="N793" s="15"/>
    </row>
    <row r="794" spans="14:14" ht="13.8" x14ac:dyDescent="0.3">
      <c r="N794" s="15"/>
    </row>
    <row r="795" spans="14:14" ht="13.8" x14ac:dyDescent="0.3">
      <c r="N795" s="15"/>
    </row>
    <row r="796" spans="14:14" ht="13.8" x14ac:dyDescent="0.3">
      <c r="N796" s="15"/>
    </row>
    <row r="797" spans="14:14" ht="13.8" x14ac:dyDescent="0.3">
      <c r="N797" s="15"/>
    </row>
    <row r="798" spans="14:14" ht="13.8" x14ac:dyDescent="0.3">
      <c r="N798" s="15"/>
    </row>
    <row r="799" spans="14:14" ht="13.8" x14ac:dyDescent="0.3">
      <c r="N799" s="15"/>
    </row>
    <row r="800" spans="14:14" ht="13.8" x14ac:dyDescent="0.3">
      <c r="N800" s="15"/>
    </row>
    <row r="801" spans="14:14" ht="13.8" x14ac:dyDescent="0.3">
      <c r="N801" s="15"/>
    </row>
    <row r="802" spans="14:14" ht="13.8" x14ac:dyDescent="0.3">
      <c r="N802" s="15"/>
    </row>
    <row r="803" spans="14:14" ht="13.8" x14ac:dyDescent="0.3">
      <c r="N803" s="15"/>
    </row>
    <row r="804" spans="14:14" ht="13.8" x14ac:dyDescent="0.3">
      <c r="N804" s="15"/>
    </row>
    <row r="805" spans="14:14" ht="13.8" x14ac:dyDescent="0.3">
      <c r="N805" s="15"/>
    </row>
    <row r="806" spans="14:14" ht="13.8" x14ac:dyDescent="0.3">
      <c r="N806" s="15"/>
    </row>
    <row r="807" spans="14:14" ht="13.8" x14ac:dyDescent="0.3">
      <c r="N807" s="15"/>
    </row>
    <row r="808" spans="14:14" ht="13.8" x14ac:dyDescent="0.3">
      <c r="N808" s="15"/>
    </row>
    <row r="809" spans="14:14" ht="13.8" x14ac:dyDescent="0.3">
      <c r="N809" s="15"/>
    </row>
    <row r="810" spans="14:14" ht="13.8" x14ac:dyDescent="0.3">
      <c r="N810" s="15"/>
    </row>
    <row r="811" spans="14:14" ht="13.8" x14ac:dyDescent="0.3">
      <c r="N811" s="15"/>
    </row>
    <row r="812" spans="14:14" ht="13.8" x14ac:dyDescent="0.3">
      <c r="N812" s="15"/>
    </row>
    <row r="813" spans="14:14" ht="13.8" x14ac:dyDescent="0.3">
      <c r="N813" s="15"/>
    </row>
    <row r="814" spans="14:14" ht="13.8" x14ac:dyDescent="0.3">
      <c r="N814" s="15"/>
    </row>
    <row r="815" spans="14:14" ht="13.8" x14ac:dyDescent="0.3">
      <c r="N815" s="15"/>
    </row>
    <row r="816" spans="14:14" ht="13.8" x14ac:dyDescent="0.3">
      <c r="N816" s="15"/>
    </row>
    <row r="817" spans="14:14" ht="13.8" x14ac:dyDescent="0.3">
      <c r="N817" s="15"/>
    </row>
    <row r="818" spans="14:14" ht="13.8" x14ac:dyDescent="0.3">
      <c r="N818" s="15"/>
    </row>
    <row r="819" spans="14:14" ht="13.8" x14ac:dyDescent="0.3">
      <c r="N819" s="15"/>
    </row>
    <row r="820" spans="14:14" ht="13.8" x14ac:dyDescent="0.3">
      <c r="N820" s="15"/>
    </row>
  </sheetData>
  <mergeCells count="19">
    <mergeCell ref="A27:H27"/>
    <mergeCell ref="A5:E5"/>
    <mergeCell ref="A6:H6"/>
    <mergeCell ref="A7:H7"/>
    <mergeCell ref="A8:H8"/>
    <mergeCell ref="A18:E18"/>
    <mergeCell ref="A20:H20"/>
    <mergeCell ref="A21:H21"/>
    <mergeCell ref="F5:H5"/>
    <mergeCell ref="A22:H22"/>
    <mergeCell ref="A23:H23"/>
    <mergeCell ref="A25:G25"/>
    <mergeCell ref="A26:G26"/>
    <mergeCell ref="A1:H1"/>
    <mergeCell ref="A2:H2"/>
    <mergeCell ref="A3:E3"/>
    <mergeCell ref="F3:H3"/>
    <mergeCell ref="A4:E4"/>
    <mergeCell ref="F4:H4"/>
  </mergeCells>
  <printOptions horizontalCentered="1"/>
  <pageMargins left="0.25" right="0.25" top="0.75" bottom="0.75" header="0" footer="0"/>
  <pageSetup paperSize="9" fitToHeight="0" pageOrder="overThenDown"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VSA</vt:lpstr>
      <vt:lpstr>VSA_12.03</vt:lpstr>
      <vt:lpstr>Quách_14.03</vt:lpstr>
      <vt:lpstr>Thiên Hy Long _ 18.03</vt:lpstr>
      <vt:lpstr>Cơ điện A&amp;E</vt:lpstr>
      <vt:lpstr>Thư_20.03</vt:lpstr>
      <vt:lpstr>Cao Đức_21.03</vt:lpstr>
      <vt:lpstr>Lẻ</vt:lpstr>
      <vt:lpstr>Tuấn PDU</vt:lpstr>
      <vt:lpstr>Butraco_19.03</vt:lpstr>
      <vt:lpstr>VSA_26.03</vt:lpstr>
      <vt:lpstr>Quang Anh ADS Xeon</vt:lpstr>
      <vt:lpstr>Bản sao của Butraco_19.03</vt:lpstr>
      <vt:lpstr>Anh Tùng_21.03</vt:lpstr>
      <vt:lpstr>Gia long</vt:lpstr>
      <vt:lpstr>Báo giá cạnh tranh</vt:lpstr>
      <vt:lpstr>KTHO VŨ (14.03)</vt:lpstr>
      <vt:lpstr>GragonGaming_18.03</vt:lpstr>
      <vt:lpstr>19.02_40PC</vt:lpstr>
      <vt:lpstr>Anh thành QT_25.02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T</dc:creator>
  <cp:lastModifiedBy>việt anh lê</cp:lastModifiedBy>
  <cp:lastPrinted>2025-07-19T01:48:55Z</cp:lastPrinted>
  <dcterms:created xsi:type="dcterms:W3CDTF">2025-04-24T04:33:43Z</dcterms:created>
  <dcterms:modified xsi:type="dcterms:W3CDTF">2025-08-04T19:45:21Z</dcterms:modified>
</cp:coreProperties>
</file>