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cy N\Desktop\TRACY NGUYEN\TEMPLATE\"/>
    </mc:Choice>
  </mc:AlternateContent>
  <xr:revisionPtr revIDLastSave="0" documentId="13_ncr:1_{AA5F5A95-649A-44B4-A818-61F7F9B0A9D7}" xr6:coauthVersionLast="47" xr6:coauthVersionMax="47" xr10:uidLastSave="{00000000-0000-0000-0000-000000000000}"/>
  <workbookProtection workbookAlgorithmName="SHA-512" workbookHashValue="wq2AgtvsYeMhWVHJDXvpJb8smwvY0a4l6VHoWD5NxMfgX0XNlmEiBh2BEA0pq+oBbhCHgLCcL+0r8YO1+FbTzw==" workbookSaltValue="4GaKLIvoGPspoS9bUtUJ+A==" workbookSpinCount="100000" lockStructure="1"/>
  <bookViews>
    <workbookView xWindow="-120" yWindow="-120" windowWidth="29040" windowHeight="15720" xr2:uid="{00000000-000D-0000-FFFF-FFFF00000000}"/>
  </bookViews>
  <sheets>
    <sheet name="QUOTE" sheetId="6" r:id="rId1"/>
    <sheet name="Formatted-BOM" sheetId="2" r:id="rId2"/>
    <sheet name="Customer BOM" sheetId="3" r:id="rId3"/>
  </sheets>
  <definedNames>
    <definedName name="_xlnm._FilterDatabase" localSheetId="1" hidden="1">'Formatted-BOM'!$A$1:$N$1</definedName>
  </definedNames>
  <calcPr calcId="191029"/>
  <customWorkbookViews>
    <customWorkbookView name="susant - Personal View" guid="{9C87A4E9-C653-41B3-BE4B-7952DBF76C58}" mergeInterval="0" personalView="1" maximized="1" xWindow="6" yWindow="35" windowWidth="1276" windowHeight="690" activeSheetId="1"/>
    <customWorkbookView name="maryjanep - Personal View" guid="{A41F8DD2-1B70-416C-90DC-D59240F517CB}" mergeInterval="0" personalView="1" maximized="1" xWindow="6" yWindow="42" windowWidth="1598" windowHeight="8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25" i="6" l="1"/>
  <c r="CK25" i="6" s="1"/>
  <c r="CI25" i="6"/>
  <c r="CF25" i="6"/>
  <c r="CE25" i="6"/>
  <c r="CB25" i="6"/>
  <c r="BY25" i="6"/>
  <c r="BZ25" i="6" s="1"/>
  <c r="CA25" i="6" s="1"/>
  <c r="BX25" i="6"/>
  <c r="BN25" i="6"/>
  <c r="BO25" i="6" s="1"/>
  <c r="BP25" i="6" s="1"/>
  <c r="BQ25" i="6" s="1"/>
  <c r="BM25" i="6"/>
  <c r="BJ25" i="6"/>
  <c r="BI25" i="6"/>
  <c r="BC25" i="6"/>
  <c r="BD25" i="6" s="1"/>
  <c r="BE25" i="6" s="1"/>
  <c r="BB25" i="6"/>
  <c r="AR25" i="6"/>
  <c r="AS25" i="6" s="1"/>
  <c r="AQ25" i="6"/>
  <c r="AY25" i="6" s="1"/>
  <c r="AG25" i="6"/>
  <c r="AH25" i="6" s="1"/>
  <c r="AF25" i="6"/>
  <c r="V25" i="6"/>
  <c r="W25" i="6" s="1"/>
  <c r="U25" i="6"/>
  <c r="L25" i="6"/>
  <c r="J25" i="6"/>
  <c r="CQ24" i="6"/>
  <c r="CJ24" i="6"/>
  <c r="CK24" i="6" s="1"/>
  <c r="CL24" i="6" s="1"/>
  <c r="CI24" i="6"/>
  <c r="CP24" i="6" s="1"/>
  <c r="BY24" i="6"/>
  <c r="BZ24" i="6" s="1"/>
  <c r="BX24" i="6"/>
  <c r="CF24" i="6" s="1"/>
  <c r="BU24" i="6"/>
  <c r="BN24" i="6"/>
  <c r="BO24" i="6" s="1"/>
  <c r="BM24" i="6"/>
  <c r="BT24" i="6" s="1"/>
  <c r="BC24" i="6"/>
  <c r="BD24" i="6" s="1"/>
  <c r="BB24" i="6"/>
  <c r="BJ24" i="6" s="1"/>
  <c r="AR24" i="6"/>
  <c r="AS24" i="6" s="1"/>
  <c r="AQ24" i="6"/>
  <c r="AG24" i="6"/>
  <c r="AH24" i="6" s="1"/>
  <c r="AF24" i="6"/>
  <c r="V24" i="6"/>
  <c r="W24" i="6" s="1"/>
  <c r="U24" i="6"/>
  <c r="AB24" i="6" s="1"/>
  <c r="R24" i="6"/>
  <c r="L24" i="6"/>
  <c r="J24" i="6"/>
  <c r="Q24" i="6" s="1"/>
  <c r="CP23" i="6"/>
  <c r="CL23" i="6"/>
  <c r="CM23" i="6" s="1"/>
  <c r="CJ23" i="6"/>
  <c r="CK23" i="6" s="1"/>
  <c r="CI23" i="6"/>
  <c r="CQ23" i="6" s="1"/>
  <c r="BY23" i="6"/>
  <c r="BZ23" i="6" s="1"/>
  <c r="CA23" i="6" s="1"/>
  <c r="BX23" i="6"/>
  <c r="BU23" i="6"/>
  <c r="BT23" i="6"/>
  <c r="BN23" i="6"/>
  <c r="BO23" i="6" s="1"/>
  <c r="BM23" i="6"/>
  <c r="BC23" i="6"/>
  <c r="BD23" i="6" s="1"/>
  <c r="BB23" i="6"/>
  <c r="AR23" i="6"/>
  <c r="AS23" i="6" s="1"/>
  <c r="AQ23" i="6"/>
  <c r="AN23" i="6"/>
  <c r="AG23" i="6"/>
  <c r="AH23" i="6" s="1"/>
  <c r="AF23" i="6"/>
  <c r="AM23" i="6" s="1"/>
  <c r="V23" i="6"/>
  <c r="W23" i="6" s="1"/>
  <c r="U23" i="6"/>
  <c r="R23" i="6"/>
  <c r="Q23" i="6"/>
  <c r="L23" i="6"/>
  <c r="M23" i="6" s="1"/>
  <c r="N23" i="6" s="1"/>
  <c r="J23" i="6"/>
  <c r="CJ22" i="6"/>
  <c r="CK22" i="6" s="1"/>
  <c r="CI22" i="6"/>
  <c r="CF22" i="6"/>
  <c r="BY22" i="6"/>
  <c r="BZ22" i="6" s="1"/>
  <c r="BX22" i="6"/>
  <c r="CE22" i="6" s="1"/>
  <c r="BN22" i="6"/>
  <c r="BO22" i="6" s="1"/>
  <c r="BM22" i="6"/>
  <c r="BC22" i="6"/>
  <c r="BD22" i="6" s="1"/>
  <c r="BB22" i="6"/>
  <c r="AR22" i="6"/>
  <c r="AS22" i="6" s="1"/>
  <c r="AQ22" i="6"/>
  <c r="AX22" i="6" s="1"/>
  <c r="AG22" i="6"/>
  <c r="AH22" i="6" s="1"/>
  <c r="AF22" i="6"/>
  <c r="AN22" i="6" s="1"/>
  <c r="V22" i="6"/>
  <c r="W22" i="6" s="1"/>
  <c r="X22" i="6" s="1"/>
  <c r="U22" i="6"/>
  <c r="R22" i="6"/>
  <c r="Q22" i="6"/>
  <c r="M22" i="6"/>
  <c r="N22" i="6" s="1"/>
  <c r="L22" i="6"/>
  <c r="J22" i="6"/>
  <c r="CJ21" i="6"/>
  <c r="CK21" i="6" s="1"/>
  <c r="CI21" i="6"/>
  <c r="BY21" i="6"/>
  <c r="BZ21" i="6" s="1"/>
  <c r="BX21" i="6"/>
  <c r="BN21" i="6"/>
  <c r="BO21" i="6" s="1"/>
  <c r="BM21" i="6"/>
  <c r="BC21" i="6"/>
  <c r="BD21" i="6" s="1"/>
  <c r="BB21" i="6"/>
  <c r="BI21" i="6" s="1"/>
  <c r="AY21" i="6"/>
  <c r="AX21" i="6"/>
  <c r="AR21" i="6"/>
  <c r="AS21" i="6" s="1"/>
  <c r="AQ21" i="6"/>
  <c r="AG21" i="6"/>
  <c r="AH21" i="6" s="1"/>
  <c r="AI21" i="6" s="1"/>
  <c r="AF21" i="6"/>
  <c r="AC21" i="6"/>
  <c r="AB21" i="6"/>
  <c r="V21" i="6"/>
  <c r="W21" i="6" s="1"/>
  <c r="X21" i="6" s="1"/>
  <c r="Y21" i="6" s="1"/>
  <c r="U21" i="6"/>
  <c r="L21" i="6"/>
  <c r="M21" i="6" s="1"/>
  <c r="J21" i="6"/>
  <c r="R21" i="6" s="1"/>
  <c r="CJ20" i="6"/>
  <c r="CK20" i="6" s="1"/>
  <c r="CI20" i="6"/>
  <c r="BY20" i="6"/>
  <c r="BZ20" i="6" s="1"/>
  <c r="BX20" i="6"/>
  <c r="BN20" i="6"/>
  <c r="BO20" i="6" s="1"/>
  <c r="BM20" i="6"/>
  <c r="BJ20" i="6"/>
  <c r="BI20" i="6"/>
  <c r="BD20" i="6"/>
  <c r="BC20" i="6"/>
  <c r="BB20" i="6"/>
  <c r="AX20" i="6"/>
  <c r="AR20" i="6"/>
  <c r="AS20" i="6" s="1"/>
  <c r="AT20" i="6" s="1"/>
  <c r="AQ20" i="6"/>
  <c r="AY20" i="6" s="1"/>
  <c r="AN20" i="6"/>
  <c r="AM20" i="6"/>
  <c r="AG20" i="6"/>
  <c r="AH20" i="6" s="1"/>
  <c r="AI20" i="6" s="1"/>
  <c r="AF20" i="6"/>
  <c r="AB20" i="6"/>
  <c r="W20" i="6"/>
  <c r="V20" i="6"/>
  <c r="U20" i="6"/>
  <c r="AC20" i="6" s="1"/>
  <c r="L20" i="6"/>
  <c r="J20" i="6"/>
  <c r="CJ19" i="6"/>
  <c r="CK19" i="6" s="1"/>
  <c r="CI19" i="6"/>
  <c r="BY19" i="6"/>
  <c r="BZ19" i="6" s="1"/>
  <c r="BX19" i="6"/>
  <c r="CE19" i="6" s="1"/>
  <c r="BU19" i="6"/>
  <c r="BT19" i="6"/>
  <c r="BN19" i="6"/>
  <c r="BO19" i="6" s="1"/>
  <c r="BM19" i="6"/>
  <c r="BJ19" i="6"/>
  <c r="BI19" i="6"/>
  <c r="BC19" i="6"/>
  <c r="BD19" i="6" s="1"/>
  <c r="BE19" i="6" s="1"/>
  <c r="BB19" i="6"/>
  <c r="AR19" i="6"/>
  <c r="AS19" i="6" s="1"/>
  <c r="AQ19" i="6"/>
  <c r="AN19" i="6"/>
  <c r="AM19" i="6"/>
  <c r="AG19" i="6"/>
  <c r="AH19" i="6" s="1"/>
  <c r="AI19" i="6" s="1"/>
  <c r="AJ19" i="6" s="1"/>
  <c r="AF19" i="6"/>
  <c r="V19" i="6"/>
  <c r="W19" i="6" s="1"/>
  <c r="U19" i="6"/>
  <c r="L19" i="6"/>
  <c r="J19" i="6"/>
  <c r="CJ18" i="6"/>
  <c r="CK18" i="6" s="1"/>
  <c r="CI18" i="6"/>
  <c r="CP18" i="6" s="1"/>
  <c r="CF18" i="6"/>
  <c r="BY18" i="6"/>
  <c r="BZ18" i="6" s="1"/>
  <c r="BX18" i="6"/>
  <c r="CE18" i="6" s="1"/>
  <c r="BN18" i="6"/>
  <c r="BO18" i="6" s="1"/>
  <c r="BP18" i="6" s="1"/>
  <c r="BM18" i="6"/>
  <c r="BJ18" i="6"/>
  <c r="BI18" i="6"/>
  <c r="BC18" i="6"/>
  <c r="BD18" i="6" s="1"/>
  <c r="BE18" i="6" s="1"/>
  <c r="BF18" i="6" s="1"/>
  <c r="BB18" i="6"/>
  <c r="AR18" i="6"/>
  <c r="AS18" i="6" s="1"/>
  <c r="AQ18" i="6"/>
  <c r="AN18" i="6"/>
  <c r="AM18" i="6"/>
  <c r="AG18" i="6"/>
  <c r="AH18" i="6" s="1"/>
  <c r="AF18" i="6"/>
  <c r="V18" i="6"/>
  <c r="W18" i="6" s="1"/>
  <c r="U18" i="6"/>
  <c r="L18" i="6"/>
  <c r="J18" i="6"/>
  <c r="CJ17" i="6"/>
  <c r="CK17" i="6" s="1"/>
  <c r="CI17" i="6"/>
  <c r="CF17" i="6"/>
  <c r="CE17" i="6"/>
  <c r="BY17" i="6"/>
  <c r="BZ17" i="6" s="1"/>
  <c r="CA17" i="6" s="1"/>
  <c r="BX17" i="6"/>
  <c r="BN17" i="6"/>
  <c r="BO17" i="6" s="1"/>
  <c r="BM17" i="6"/>
  <c r="BI17" i="6"/>
  <c r="BC17" i="6"/>
  <c r="BD17" i="6" s="1"/>
  <c r="BB17" i="6"/>
  <c r="BJ17" i="6" s="1"/>
  <c r="AR17" i="6"/>
  <c r="AS17" i="6" s="1"/>
  <c r="AQ17" i="6"/>
  <c r="AG17" i="6"/>
  <c r="AH17" i="6" s="1"/>
  <c r="AF17" i="6"/>
  <c r="V17" i="6"/>
  <c r="W17" i="6" s="1"/>
  <c r="U17" i="6"/>
  <c r="L17" i="6"/>
  <c r="J17" i="6"/>
  <c r="CQ16" i="6"/>
  <c r="CP16" i="6"/>
  <c r="CJ16" i="6"/>
  <c r="CK16" i="6" s="1"/>
  <c r="CL16" i="6" s="1"/>
  <c r="CI16" i="6"/>
  <c r="BY16" i="6"/>
  <c r="BZ16" i="6" s="1"/>
  <c r="BX16" i="6"/>
  <c r="BT16" i="6"/>
  <c r="BN16" i="6"/>
  <c r="BO16" i="6" s="1"/>
  <c r="BP16" i="6" s="1"/>
  <c r="BM16" i="6"/>
  <c r="BU16" i="6" s="1"/>
  <c r="BC16" i="6"/>
  <c r="BD16" i="6" s="1"/>
  <c r="BB16" i="6"/>
  <c r="AS16" i="6"/>
  <c r="AR16" i="6"/>
  <c r="AQ16" i="6"/>
  <c r="AG16" i="6"/>
  <c r="AH16" i="6" s="1"/>
  <c r="AF16" i="6"/>
  <c r="V16" i="6"/>
  <c r="W16" i="6" s="1"/>
  <c r="U16" i="6"/>
  <c r="AB16" i="6" s="1"/>
  <c r="R16" i="6"/>
  <c r="Q16" i="6"/>
  <c r="L16" i="6"/>
  <c r="J16" i="6"/>
  <c r="CJ15" i="6"/>
  <c r="CK15" i="6" s="1"/>
  <c r="CI15" i="6"/>
  <c r="CP15" i="6" s="1"/>
  <c r="BY15" i="6"/>
  <c r="BZ15" i="6" s="1"/>
  <c r="BX15" i="6"/>
  <c r="CF15" i="6" s="1"/>
  <c r="BU15" i="6"/>
  <c r="BN15" i="6"/>
  <c r="BO15" i="6" s="1"/>
  <c r="BM15" i="6"/>
  <c r="BT15" i="6" s="1"/>
  <c r="BC15" i="6"/>
  <c r="BD15" i="6" s="1"/>
  <c r="BB15" i="6"/>
  <c r="BI15" i="6" s="1"/>
  <c r="AR15" i="6"/>
  <c r="AS15" i="6" s="1"/>
  <c r="AQ15" i="6"/>
  <c r="AY15" i="6" s="1"/>
  <c r="AN15" i="6"/>
  <c r="AG15" i="6"/>
  <c r="AH15" i="6" s="1"/>
  <c r="AF15" i="6"/>
  <c r="AM15" i="6" s="1"/>
  <c r="V15" i="6"/>
  <c r="W15" i="6" s="1"/>
  <c r="U15" i="6"/>
  <c r="AC15" i="6" s="1"/>
  <c r="Q15" i="6"/>
  <c r="L15" i="6"/>
  <c r="M15" i="6" s="1"/>
  <c r="N15" i="6" s="1"/>
  <c r="J15" i="6"/>
  <c r="R15" i="6" s="1"/>
  <c r="CJ14" i="6"/>
  <c r="CK14" i="6" s="1"/>
  <c r="CI14" i="6"/>
  <c r="CF14" i="6"/>
  <c r="BY14" i="6"/>
  <c r="BZ14" i="6" s="1"/>
  <c r="BX14" i="6"/>
  <c r="CE14" i="6" s="1"/>
  <c r="BN14" i="6"/>
  <c r="BO14" i="6" s="1"/>
  <c r="BM14" i="6"/>
  <c r="BT14" i="6" s="1"/>
  <c r="BC14" i="6"/>
  <c r="BD14" i="6" s="1"/>
  <c r="BB14" i="6"/>
  <c r="BJ14" i="6" s="1"/>
  <c r="AY14" i="6"/>
  <c r="AX14" i="6"/>
  <c r="AR14" i="6"/>
  <c r="AS14" i="6" s="1"/>
  <c r="AQ14" i="6"/>
  <c r="AG14" i="6"/>
  <c r="AH14" i="6" s="1"/>
  <c r="AF14" i="6"/>
  <c r="AB14" i="6"/>
  <c r="V14" i="6"/>
  <c r="W14" i="6" s="1"/>
  <c r="U14" i="6"/>
  <c r="AC14" i="6" s="1"/>
  <c r="L14" i="6"/>
  <c r="M14" i="6" s="1"/>
  <c r="N14" i="6" s="1"/>
  <c r="J14" i="6"/>
  <c r="CJ13" i="6"/>
  <c r="CK13" i="6" s="1"/>
  <c r="CI13" i="6"/>
  <c r="CP13" i="6" s="1"/>
  <c r="BY13" i="6"/>
  <c r="BZ13" i="6" s="1"/>
  <c r="BX13" i="6"/>
  <c r="CE13" i="6" s="1"/>
  <c r="BN13" i="6"/>
  <c r="BO13" i="6" s="1"/>
  <c r="BM13" i="6"/>
  <c r="BU13" i="6" s="1"/>
  <c r="BJ13" i="6"/>
  <c r="BI13" i="6"/>
  <c r="BC13" i="6"/>
  <c r="BD13" i="6" s="1"/>
  <c r="BB13" i="6"/>
  <c r="AR13" i="6"/>
  <c r="AS13" i="6" s="1"/>
  <c r="AQ13" i="6"/>
  <c r="AM13" i="6"/>
  <c r="AG13" i="6"/>
  <c r="AH13" i="6" s="1"/>
  <c r="AF13" i="6"/>
  <c r="AN13" i="6" s="1"/>
  <c r="V13" i="6"/>
  <c r="W13" i="6" s="1"/>
  <c r="U13" i="6"/>
  <c r="AB13" i="6" s="1"/>
  <c r="L13" i="6"/>
  <c r="J13" i="6"/>
  <c r="R13" i="6" s="1"/>
  <c r="CJ12" i="6"/>
  <c r="CK12" i="6" s="1"/>
  <c r="CI12" i="6"/>
  <c r="CQ12" i="6" s="1"/>
  <c r="BY12" i="6"/>
  <c r="BZ12" i="6" s="1"/>
  <c r="BX12" i="6"/>
  <c r="CF12" i="6" s="1"/>
  <c r="BN12" i="6"/>
  <c r="BO12" i="6" s="1"/>
  <c r="BM12" i="6"/>
  <c r="BU12" i="6" s="1"/>
  <c r="BI12" i="6"/>
  <c r="BC12" i="6"/>
  <c r="BD12" i="6" s="1"/>
  <c r="BB12" i="6"/>
  <c r="BJ12" i="6" s="1"/>
  <c r="AR12" i="6"/>
  <c r="AS12" i="6" s="1"/>
  <c r="AQ12" i="6"/>
  <c r="AY12" i="6" s="1"/>
  <c r="AN12" i="6"/>
  <c r="AG12" i="6"/>
  <c r="AH12" i="6" s="1"/>
  <c r="AF12" i="6"/>
  <c r="AM12" i="6" s="1"/>
  <c r="V12" i="6"/>
  <c r="W12" i="6" s="1"/>
  <c r="U12" i="6"/>
  <c r="L12" i="6"/>
  <c r="M12" i="6" s="1"/>
  <c r="N12" i="6" s="1"/>
  <c r="J12" i="6"/>
  <c r="R12" i="6" s="1"/>
  <c r="CK11" i="6"/>
  <c r="CJ11" i="6"/>
  <c r="CI11" i="6"/>
  <c r="CQ11" i="6" s="1"/>
  <c r="CE11" i="6"/>
  <c r="BY11" i="6"/>
  <c r="BZ11" i="6" s="1"/>
  <c r="BX11" i="6"/>
  <c r="CF11" i="6" s="1"/>
  <c r="BN11" i="6"/>
  <c r="BO11" i="6" s="1"/>
  <c r="BM11" i="6"/>
  <c r="BU11" i="6" s="1"/>
  <c r="BC11" i="6"/>
  <c r="BD11" i="6" s="1"/>
  <c r="BB11" i="6"/>
  <c r="BJ11" i="6" s="1"/>
  <c r="AR11" i="6"/>
  <c r="AS11" i="6" s="1"/>
  <c r="AT11" i="6" s="1"/>
  <c r="AU11" i="6" s="1"/>
  <c r="AQ11" i="6"/>
  <c r="AG11" i="6"/>
  <c r="AH11" i="6" s="1"/>
  <c r="AF11" i="6"/>
  <c r="AM11" i="6" s="1"/>
  <c r="V11" i="6"/>
  <c r="W11" i="6" s="1"/>
  <c r="U11" i="6"/>
  <c r="AC11" i="6" s="1"/>
  <c r="L11" i="6"/>
  <c r="M11" i="6" s="1"/>
  <c r="N11" i="6" s="1"/>
  <c r="J11" i="6"/>
  <c r="CJ10" i="6"/>
  <c r="CK10" i="6" s="1"/>
  <c r="CI10" i="6"/>
  <c r="CQ10" i="6" s="1"/>
  <c r="BY10" i="6"/>
  <c r="BZ10" i="6" s="1"/>
  <c r="BX10" i="6"/>
  <c r="CF10" i="6" s="1"/>
  <c r="BN10" i="6"/>
  <c r="BO10" i="6" s="1"/>
  <c r="BM10" i="6"/>
  <c r="BU10" i="6" s="1"/>
  <c r="BJ10" i="6"/>
  <c r="BC10" i="6"/>
  <c r="BD10" i="6" s="1"/>
  <c r="BE10" i="6" s="1"/>
  <c r="BF10" i="6" s="1"/>
  <c r="BB10" i="6"/>
  <c r="BI10" i="6" s="1"/>
  <c r="AS10" i="6"/>
  <c r="AR10" i="6"/>
  <c r="AQ10" i="6"/>
  <c r="AN10" i="6"/>
  <c r="AM10" i="6"/>
  <c r="AG10" i="6"/>
  <c r="AH10" i="6" s="1"/>
  <c r="AF10" i="6"/>
  <c r="V10" i="6"/>
  <c r="W10" i="6" s="1"/>
  <c r="U10" i="6"/>
  <c r="AC10" i="6" s="1"/>
  <c r="L10" i="6"/>
  <c r="J10" i="6"/>
  <c r="R10" i="6" s="1"/>
  <c r="CJ9" i="6"/>
  <c r="CK9" i="6" s="1"/>
  <c r="CI9" i="6"/>
  <c r="CQ9" i="6" s="1"/>
  <c r="BY9" i="6"/>
  <c r="BZ9" i="6" s="1"/>
  <c r="BX9" i="6"/>
  <c r="CF9" i="6" s="1"/>
  <c r="BU9" i="6"/>
  <c r="BN9" i="6"/>
  <c r="BO9" i="6" s="1"/>
  <c r="BP9" i="6" s="1"/>
  <c r="BQ9" i="6" s="1"/>
  <c r="BM9" i="6"/>
  <c r="BT9" i="6" s="1"/>
  <c r="BC9" i="6"/>
  <c r="BD9" i="6" s="1"/>
  <c r="BB9" i="6"/>
  <c r="AY9" i="6"/>
  <c r="AX9" i="6"/>
  <c r="AR9" i="6"/>
  <c r="AS9" i="6" s="1"/>
  <c r="AQ9" i="6"/>
  <c r="AG9" i="6"/>
  <c r="AH9" i="6" s="1"/>
  <c r="AF9" i="6"/>
  <c r="AN9" i="6" s="1"/>
  <c r="AC9" i="6"/>
  <c r="W9" i="6"/>
  <c r="V9" i="6"/>
  <c r="U9" i="6"/>
  <c r="AB9" i="6" s="1"/>
  <c r="L9" i="6"/>
  <c r="J9" i="6"/>
  <c r="Q9" i="6" s="1"/>
  <c r="CJ8" i="6"/>
  <c r="CK8" i="6" s="1"/>
  <c r="CI8" i="6"/>
  <c r="CQ8" i="6" s="1"/>
  <c r="CF8" i="6"/>
  <c r="BZ8" i="6"/>
  <c r="BY8" i="6"/>
  <c r="BX8" i="6"/>
  <c r="CE8" i="6" s="1"/>
  <c r="BN8" i="6"/>
  <c r="BO8" i="6" s="1"/>
  <c r="BM8" i="6"/>
  <c r="BC8" i="6"/>
  <c r="BD8" i="6" s="1"/>
  <c r="BB8" i="6"/>
  <c r="BJ8" i="6" s="1"/>
  <c r="AR8" i="6"/>
  <c r="AS8" i="6" s="1"/>
  <c r="AQ8" i="6"/>
  <c r="AY8" i="6" s="1"/>
  <c r="AG8" i="6"/>
  <c r="AH8" i="6" s="1"/>
  <c r="AF8" i="6"/>
  <c r="V8" i="6"/>
  <c r="W8" i="6" s="1"/>
  <c r="U8" i="6"/>
  <c r="AC8" i="6" s="1"/>
  <c r="L8" i="6"/>
  <c r="M8" i="6" s="1"/>
  <c r="N8" i="6" s="1"/>
  <c r="J8" i="6"/>
  <c r="R8" i="6" s="1"/>
  <c r="BJ9" i="6" l="1"/>
  <c r="BI9" i="6"/>
  <c r="CQ22" i="6"/>
  <c r="CP22" i="6"/>
  <c r="BI16" i="6"/>
  <c r="BJ16" i="6"/>
  <c r="BU17" i="6"/>
  <c r="BT17" i="6"/>
  <c r="BF19" i="6"/>
  <c r="X20" i="6"/>
  <c r="Y20" i="6" s="1"/>
  <c r="AC22" i="6"/>
  <c r="AB22" i="6"/>
  <c r="Q25" i="6"/>
  <c r="R25" i="6"/>
  <c r="AB11" i="6"/>
  <c r="AY13" i="6"/>
  <c r="AX13" i="6"/>
  <c r="AY18" i="6"/>
  <c r="AX18" i="6"/>
  <c r="BU18" i="6"/>
  <c r="BT18" i="6"/>
  <c r="CQ21" i="6"/>
  <c r="CP21" i="6"/>
  <c r="AX25" i="6"/>
  <c r="CQ14" i="6"/>
  <c r="CP14" i="6"/>
  <c r="CE15" i="6"/>
  <c r="AY17" i="6"/>
  <c r="AX17" i="6"/>
  <c r="M25" i="6"/>
  <c r="N25" i="6" s="1"/>
  <c r="AB8" i="6"/>
  <c r="BU8" i="6"/>
  <c r="BT8" i="6"/>
  <c r="CP10" i="6"/>
  <c r="BT12" i="6"/>
  <c r="Q13" i="6"/>
  <c r="AN14" i="6"/>
  <c r="AM14" i="6"/>
  <c r="AB15" i="6"/>
  <c r="AN21" i="6"/>
  <c r="AM21" i="6"/>
  <c r="CF23" i="6"/>
  <c r="CE23" i="6"/>
  <c r="Q17" i="6"/>
  <c r="R17" i="6"/>
  <c r="AC19" i="6"/>
  <c r="AB19" i="6"/>
  <c r="AY19" i="6"/>
  <c r="AX19" i="6"/>
  <c r="CE24" i="6"/>
  <c r="AM8" i="6"/>
  <c r="AN8" i="6"/>
  <c r="Q10" i="6"/>
  <c r="AY10" i="6"/>
  <c r="AX10" i="6"/>
  <c r="R11" i="6"/>
  <c r="Q11" i="6"/>
  <c r="AN11" i="6"/>
  <c r="AX12" i="6"/>
  <c r="CQ13" i="6"/>
  <c r="M17" i="6"/>
  <c r="N17" i="6" s="1"/>
  <c r="AJ21" i="6"/>
  <c r="AM22" i="6"/>
  <c r="BI24" i="6"/>
  <c r="CQ25" i="6"/>
  <c r="CP25" i="6"/>
  <c r="AX11" i="6"/>
  <c r="AY11" i="6"/>
  <c r="AC12" i="6"/>
  <c r="AB12" i="6"/>
  <c r="Q14" i="6"/>
  <c r="R14" i="6"/>
  <c r="CF16" i="6"/>
  <c r="CE16" i="6"/>
  <c r="CQ17" i="6"/>
  <c r="CP17" i="6"/>
  <c r="BT20" i="6"/>
  <c r="BU20" i="6"/>
  <c r="Q21" i="6"/>
  <c r="AB23" i="6"/>
  <c r="AC23" i="6"/>
  <c r="AC24" i="6"/>
  <c r="BU25" i="6"/>
  <c r="BT25" i="6"/>
  <c r="Y22" i="6"/>
  <c r="Q8" i="6"/>
  <c r="AC13" i="6"/>
  <c r="CQ15" i="6"/>
  <c r="CQ18" i="6"/>
  <c r="AY22" i="6"/>
  <c r="BP23" i="6"/>
  <c r="BQ23" i="6"/>
  <c r="CL20" i="6"/>
  <c r="CM20" i="6" s="1"/>
  <c r="CA21" i="6"/>
  <c r="CB21" i="6" s="1"/>
  <c r="BE24" i="6"/>
  <c r="BF24" i="6"/>
  <c r="AI17" i="6"/>
  <c r="AJ17" i="6" s="1"/>
  <c r="CL21" i="6"/>
  <c r="CM21" i="6" s="1"/>
  <c r="BP22" i="6"/>
  <c r="BQ22" i="6" s="1"/>
  <c r="AT25" i="6"/>
  <c r="AU25" i="6" s="1"/>
  <c r="AT17" i="6"/>
  <c r="AU17" i="6" s="1"/>
  <c r="AT16" i="6"/>
  <c r="AU16" i="6" s="1"/>
  <c r="BP20" i="6"/>
  <c r="BQ20" i="6"/>
  <c r="BU21" i="6"/>
  <c r="BT21" i="6"/>
  <c r="AJ22" i="6"/>
  <c r="BE17" i="6"/>
  <c r="BF17" i="6" s="1"/>
  <c r="R19" i="6"/>
  <c r="Q19" i="6"/>
  <c r="CA24" i="6"/>
  <c r="CB24" i="6" s="1"/>
  <c r="AI25" i="6"/>
  <c r="AJ25" i="6" s="1"/>
  <c r="X16" i="6"/>
  <c r="Y16" i="6" s="1"/>
  <c r="BQ16" i="6"/>
  <c r="AT18" i="6"/>
  <c r="AU18" i="6" s="1"/>
  <c r="M19" i="6"/>
  <c r="N19" i="6" s="1"/>
  <c r="AT19" i="6"/>
  <c r="AU19" i="6" s="1"/>
  <c r="CF19" i="6"/>
  <c r="AJ20" i="6"/>
  <c r="CF20" i="6"/>
  <c r="CE20" i="6"/>
  <c r="N21" i="6"/>
  <c r="AU21" i="6"/>
  <c r="CE21" i="6"/>
  <c r="CF21" i="6"/>
  <c r="AI23" i="6"/>
  <c r="AJ23" i="6" s="1"/>
  <c r="AX24" i="6"/>
  <c r="AY24" i="6"/>
  <c r="X18" i="6"/>
  <c r="Y18" i="6" s="1"/>
  <c r="BU22" i="6"/>
  <c r="BT22" i="6"/>
  <c r="AN24" i="6"/>
  <c r="AM24" i="6"/>
  <c r="AM25" i="6"/>
  <c r="AN25" i="6"/>
  <c r="CA19" i="6"/>
  <c r="CB19" i="6"/>
  <c r="BP21" i="6"/>
  <c r="BQ21" i="6" s="1"/>
  <c r="AI24" i="6"/>
  <c r="AJ24" i="6" s="1"/>
  <c r="BF25" i="6"/>
  <c r="AC16" i="6"/>
  <c r="AC17" i="6"/>
  <c r="AB17" i="6"/>
  <c r="AJ18" i="6"/>
  <c r="CQ19" i="6"/>
  <c r="CP19" i="6"/>
  <c r="CA20" i="6"/>
  <c r="CB20" i="6" s="1"/>
  <c r="AT24" i="6"/>
  <c r="AU24" i="6" s="1"/>
  <c r="AN16" i="6"/>
  <c r="AM16" i="6"/>
  <c r="BE16" i="6"/>
  <c r="BF16" i="6" s="1"/>
  <c r="CM16" i="6"/>
  <c r="X17" i="6"/>
  <c r="Y17" i="6" s="1"/>
  <c r="CB17" i="6"/>
  <c r="R18" i="6"/>
  <c r="Q18" i="6"/>
  <c r="AI18" i="6"/>
  <c r="CL19" i="6"/>
  <c r="CM19" i="6" s="1"/>
  <c r="CP20" i="6"/>
  <c r="CQ20" i="6"/>
  <c r="AT22" i="6"/>
  <c r="AU22" i="6"/>
  <c r="CL22" i="6"/>
  <c r="CM22" i="6" s="1"/>
  <c r="AY23" i="6"/>
  <c r="AX23" i="6"/>
  <c r="BP24" i="6"/>
  <c r="BQ24" i="6" s="1"/>
  <c r="AI16" i="6"/>
  <c r="AJ16" i="6" s="1"/>
  <c r="AM17" i="6"/>
  <c r="AN17" i="6"/>
  <c r="R20" i="6"/>
  <c r="Q20" i="6"/>
  <c r="CB22" i="6"/>
  <c r="AT23" i="6"/>
  <c r="AU23" i="6" s="1"/>
  <c r="AY16" i="6"/>
  <c r="AX16" i="6"/>
  <c r="CA16" i="6"/>
  <c r="CB16" i="6" s="1"/>
  <c r="BP17" i="6"/>
  <c r="BQ17" i="6" s="1"/>
  <c r="AB18" i="6"/>
  <c r="AC18" i="6"/>
  <c r="BQ18" i="6"/>
  <c r="X19" i="6"/>
  <c r="Y19" i="6" s="1"/>
  <c r="BE21" i="6"/>
  <c r="BF21" i="6"/>
  <c r="BJ22" i="6"/>
  <c r="BI22" i="6"/>
  <c r="CA22" i="6"/>
  <c r="BJ23" i="6"/>
  <c r="BI23" i="6"/>
  <c r="X24" i="6"/>
  <c r="Y24" i="6" s="1"/>
  <c r="AC25" i="6"/>
  <c r="AB25" i="6"/>
  <c r="CL18" i="6"/>
  <c r="CM18" i="6"/>
  <c r="M20" i="6"/>
  <c r="N20" i="6" s="1"/>
  <c r="AU20" i="6"/>
  <c r="BJ21" i="6"/>
  <c r="BF22" i="6"/>
  <c r="BE22" i="6"/>
  <c r="BE23" i="6"/>
  <c r="BF23" i="6" s="1"/>
  <c r="CB23" i="6"/>
  <c r="CM24" i="6"/>
  <c r="X25" i="6"/>
  <c r="Y25" i="6" s="1"/>
  <c r="M18" i="6"/>
  <c r="N18" i="6" s="1"/>
  <c r="M16" i="6"/>
  <c r="N16" i="6" s="1"/>
  <c r="CL17" i="6"/>
  <c r="CM17" i="6" s="1"/>
  <c r="CA18" i="6"/>
  <c r="CB18" i="6" s="1"/>
  <c r="BP19" i="6"/>
  <c r="BQ19" i="6" s="1"/>
  <c r="BE20" i="6"/>
  <c r="BF20" i="6" s="1"/>
  <c r="AT21" i="6"/>
  <c r="AI22" i="6"/>
  <c r="X23" i="6"/>
  <c r="Y23" i="6" s="1"/>
  <c r="M24" i="6"/>
  <c r="N24" i="6" s="1"/>
  <c r="CL25" i="6"/>
  <c r="CM25" i="6" s="1"/>
  <c r="BP12" i="6"/>
  <c r="BQ12" i="6" s="1"/>
  <c r="AT12" i="6"/>
  <c r="AU12" i="6"/>
  <c r="X13" i="6"/>
  <c r="Y13" i="6"/>
  <c r="BP14" i="6"/>
  <c r="BQ14" i="6" s="1"/>
  <c r="AI15" i="6"/>
  <c r="AJ15" i="6" s="1"/>
  <c r="CL15" i="6"/>
  <c r="CM15" i="6" s="1"/>
  <c r="CA13" i="6"/>
  <c r="CB13" i="6" s="1"/>
  <c r="AT14" i="6"/>
  <c r="AU14" i="6" s="1"/>
  <c r="BP15" i="6"/>
  <c r="BQ15" i="6" s="1"/>
  <c r="BE13" i="6"/>
  <c r="BF13" i="6"/>
  <c r="X14" i="6"/>
  <c r="Y14" i="6" s="1"/>
  <c r="CA14" i="6"/>
  <c r="CB14" i="6" s="1"/>
  <c r="Y12" i="6"/>
  <c r="BE15" i="6"/>
  <c r="BF15" i="6" s="1"/>
  <c r="AI12" i="6"/>
  <c r="AJ12" i="6"/>
  <c r="CL12" i="6"/>
  <c r="CM12" i="6" s="1"/>
  <c r="AI13" i="6"/>
  <c r="AJ13" i="6" s="1"/>
  <c r="CL13" i="6"/>
  <c r="CM13" i="6" s="1"/>
  <c r="X12" i="6"/>
  <c r="M13" i="6"/>
  <c r="N13" i="6" s="1"/>
  <c r="CL14" i="6"/>
  <c r="CM14" i="6" s="1"/>
  <c r="CA15" i="6"/>
  <c r="CB15" i="6" s="1"/>
  <c r="Q12" i="6"/>
  <c r="CA12" i="6"/>
  <c r="CB12" i="6" s="1"/>
  <c r="BP13" i="6"/>
  <c r="BQ13" i="6" s="1"/>
  <c r="BE14" i="6"/>
  <c r="BF14" i="6" s="1"/>
  <c r="AT15" i="6"/>
  <c r="AU15" i="6" s="1"/>
  <c r="CP12" i="6"/>
  <c r="BE12" i="6"/>
  <c r="BF12" i="6" s="1"/>
  <c r="CE12" i="6"/>
  <c r="AT13" i="6"/>
  <c r="AU13" i="6" s="1"/>
  <c r="BT13" i="6"/>
  <c r="CF13" i="6"/>
  <c r="AI14" i="6"/>
  <c r="AJ14" i="6" s="1"/>
  <c r="BI14" i="6"/>
  <c r="BU14" i="6"/>
  <c r="X15" i="6"/>
  <c r="Y15" i="6" s="1"/>
  <c r="AX15" i="6"/>
  <c r="BJ15" i="6"/>
  <c r="AI9" i="6"/>
  <c r="AJ9" i="6" s="1"/>
  <c r="CA9" i="6"/>
  <c r="CB9" i="6"/>
  <c r="AT9" i="6"/>
  <c r="AU9" i="6" s="1"/>
  <c r="CL9" i="6"/>
  <c r="CM9" i="6" s="1"/>
  <c r="AI10" i="6"/>
  <c r="AJ10" i="6" s="1"/>
  <c r="BE11" i="6"/>
  <c r="BF11" i="6"/>
  <c r="X8" i="6"/>
  <c r="Y8" i="6" s="1"/>
  <c r="AT8" i="6"/>
  <c r="AU8" i="6" s="1"/>
  <c r="CL10" i="6"/>
  <c r="CM10" i="6" s="1"/>
  <c r="X11" i="6"/>
  <c r="Y11" i="6" s="1"/>
  <c r="BP11" i="6"/>
  <c r="BQ11" i="6" s="1"/>
  <c r="CB8" i="6"/>
  <c r="BE8" i="6"/>
  <c r="BF8" i="6" s="1"/>
  <c r="CA11" i="6"/>
  <c r="CB11" i="6" s="1"/>
  <c r="CL8" i="6"/>
  <c r="CM8" i="6"/>
  <c r="X10" i="6"/>
  <c r="Y10" i="6" s="1"/>
  <c r="CA10" i="6"/>
  <c r="CB10" i="6" s="1"/>
  <c r="BP8" i="6"/>
  <c r="BQ8" i="6" s="1"/>
  <c r="BP10" i="6"/>
  <c r="BQ10" i="6"/>
  <c r="AJ8" i="6"/>
  <c r="CA8" i="6"/>
  <c r="R9" i="6"/>
  <c r="CP9" i="6"/>
  <c r="CE10" i="6"/>
  <c r="BT11" i="6"/>
  <c r="CP8" i="6"/>
  <c r="BE9" i="6"/>
  <c r="BF9" i="6" s="1"/>
  <c r="CE9" i="6"/>
  <c r="AT10" i="6"/>
  <c r="AU10" i="6" s="1"/>
  <c r="BT10" i="6"/>
  <c r="AI11" i="6"/>
  <c r="AJ11" i="6" s="1"/>
  <c r="BI11" i="6"/>
  <c r="AI8" i="6"/>
  <c r="BI8" i="6"/>
  <c r="X9" i="6"/>
  <c r="Y9" i="6" s="1"/>
  <c r="M10" i="6"/>
  <c r="N10" i="6" s="1"/>
  <c r="CL11" i="6"/>
  <c r="CM11" i="6" s="1"/>
  <c r="AX8" i="6"/>
  <c r="M9" i="6"/>
  <c r="N9" i="6" s="1"/>
  <c r="AM9" i="6"/>
  <c r="AB10" i="6"/>
  <c r="CP11" i="6"/>
  <c r="CJ26" i="6"/>
  <c r="CK26" i="6" s="1"/>
  <c r="CI26" i="6"/>
  <c r="BY26" i="6"/>
  <c r="BZ26" i="6" s="1"/>
  <c r="CA26" i="6" s="1"/>
  <c r="CB26" i="6" s="1"/>
  <c r="BX26" i="6"/>
  <c r="BN26" i="6"/>
  <c r="BO26" i="6" s="1"/>
  <c r="BP26" i="6" s="1"/>
  <c r="BQ26" i="6" s="1"/>
  <c r="BM26" i="6"/>
  <c r="BC26" i="6"/>
  <c r="BD26" i="6" s="1"/>
  <c r="BB26" i="6"/>
  <c r="AR26" i="6"/>
  <c r="AS26" i="6" s="1"/>
  <c r="AQ26" i="6"/>
  <c r="AG26" i="6"/>
  <c r="AH26" i="6" s="1"/>
  <c r="AF26" i="6"/>
  <c r="V26" i="6"/>
  <c r="W26" i="6" s="1"/>
  <c r="U26" i="6"/>
  <c r="L26" i="6"/>
  <c r="J26" i="6"/>
  <c r="BT26" i="6" l="1"/>
  <c r="BU26" i="6"/>
  <c r="CE26" i="6"/>
  <c r="CF26" i="6"/>
  <c r="BJ26" i="6"/>
  <c r="BI26" i="6"/>
  <c r="CQ26" i="6"/>
  <c r="CP26" i="6"/>
  <c r="R26" i="6"/>
  <c r="Q26" i="6"/>
  <c r="X26" i="6"/>
  <c r="Y26" i="6" s="1"/>
  <c r="BE26" i="6"/>
  <c r="BF26" i="6" s="1"/>
  <c r="M26" i="6"/>
  <c r="N26" i="6" s="1"/>
  <c r="AI26" i="6"/>
  <c r="AJ26" i="6" s="1"/>
  <c r="AB26" i="6"/>
  <c r="AC26" i="6"/>
  <c r="CL26" i="6"/>
  <c r="CM26" i="6" s="1"/>
  <c r="AY26" i="6"/>
  <c r="AX26" i="6"/>
  <c r="AT26" i="6"/>
  <c r="AU26" i="6" s="1"/>
  <c r="AN26" i="6"/>
  <c r="AM26" i="6"/>
  <c r="BB3" i="6" l="1"/>
  <c r="BJ3" i="6" s="1"/>
  <c r="BD3" i="6"/>
  <c r="BE3" i="6" s="1"/>
  <c r="BM3" i="6"/>
  <c r="BT3" i="6" s="1"/>
  <c r="BO3" i="6"/>
  <c r="BP3" i="6" s="1"/>
  <c r="BX3" i="6"/>
  <c r="CE3" i="6" s="1"/>
  <c r="BZ3" i="6"/>
  <c r="CA3" i="6" s="1"/>
  <c r="CI3" i="6"/>
  <c r="CP3" i="6" s="1"/>
  <c r="CK3" i="6"/>
  <c r="CL3" i="6" s="1"/>
  <c r="BB4" i="6"/>
  <c r="BJ4" i="6" s="1"/>
  <c r="BC4" i="6"/>
  <c r="BD4" i="6" s="1"/>
  <c r="BM4" i="6"/>
  <c r="BU4" i="6" s="1"/>
  <c r="BN4" i="6"/>
  <c r="BO4" i="6" s="1"/>
  <c r="BP4" i="6" s="1"/>
  <c r="BX4" i="6"/>
  <c r="CE4" i="6" s="1"/>
  <c r="BY4" i="6"/>
  <c r="BZ4" i="6" s="1"/>
  <c r="CI4" i="6"/>
  <c r="CP4" i="6" s="1"/>
  <c r="CJ4" i="6"/>
  <c r="CK4" i="6" s="1"/>
  <c r="CL4" i="6" s="1"/>
  <c r="BB5" i="6"/>
  <c r="BJ5" i="6" s="1"/>
  <c r="BC5" i="6"/>
  <c r="BD5" i="6" s="1"/>
  <c r="BE5" i="6" s="1"/>
  <c r="BM5" i="6"/>
  <c r="BT5" i="6" s="1"/>
  <c r="BN5" i="6"/>
  <c r="BO5" i="6" s="1"/>
  <c r="BP5" i="6" s="1"/>
  <c r="BX5" i="6"/>
  <c r="CF5" i="6" s="1"/>
  <c r="BY5" i="6"/>
  <c r="BZ5" i="6" s="1"/>
  <c r="CI5" i="6"/>
  <c r="CP5" i="6" s="1"/>
  <c r="CJ5" i="6"/>
  <c r="CK5" i="6" s="1"/>
  <c r="BB6" i="6"/>
  <c r="BJ6" i="6" s="1"/>
  <c r="BC6" i="6"/>
  <c r="BD6" i="6" s="1"/>
  <c r="BM6" i="6"/>
  <c r="BT6" i="6" s="1"/>
  <c r="BN6" i="6"/>
  <c r="BO6" i="6" s="1"/>
  <c r="BP6" i="6" s="1"/>
  <c r="BX6" i="6"/>
  <c r="CE6" i="6" s="1"/>
  <c r="BY6" i="6"/>
  <c r="BZ6" i="6" s="1"/>
  <c r="CI6" i="6"/>
  <c r="CP6" i="6" s="1"/>
  <c r="CJ6" i="6"/>
  <c r="CK6" i="6" s="1"/>
  <c r="CL6" i="6" s="1"/>
  <c r="BB7" i="6"/>
  <c r="BJ7" i="6" s="1"/>
  <c r="BC7" i="6"/>
  <c r="BD7" i="6" s="1"/>
  <c r="BE7" i="6" s="1"/>
  <c r="BM7" i="6"/>
  <c r="BT7" i="6" s="1"/>
  <c r="BN7" i="6"/>
  <c r="BO7" i="6" s="1"/>
  <c r="BP7" i="6" s="1"/>
  <c r="BX7" i="6"/>
  <c r="CE7" i="6" s="1"/>
  <c r="BY7" i="6"/>
  <c r="BZ7" i="6" s="1"/>
  <c r="CA7" i="6" s="1"/>
  <c r="CI7" i="6"/>
  <c r="CP7" i="6" s="1"/>
  <c r="CJ7" i="6"/>
  <c r="CK7" i="6" s="1"/>
  <c r="CL7" i="6" s="1"/>
  <c r="BK27" i="6"/>
  <c r="BK30" i="6" s="1"/>
  <c r="BK31" i="6" s="1"/>
  <c r="BV27" i="6"/>
  <c r="BV30" i="6" s="1"/>
  <c r="BV31" i="6" s="1"/>
  <c r="CG27" i="6"/>
  <c r="CG30" i="6" s="1"/>
  <c r="CG31" i="6" s="1"/>
  <c r="CR27" i="6"/>
  <c r="BD31" i="6"/>
  <c r="BO31" i="6"/>
  <c r="BZ31" i="6"/>
  <c r="CK31" i="6"/>
  <c r="BG32" i="6"/>
  <c r="BR32" i="6"/>
  <c r="CC32" i="6"/>
  <c r="CN32" i="6"/>
  <c r="BI3" i="6" l="1"/>
  <c r="BI6" i="6"/>
  <c r="BI5" i="6"/>
  <c r="CE5" i="6"/>
  <c r="CM7" i="6"/>
  <c r="CQ7" i="6"/>
  <c r="BI4" i="6"/>
  <c r="CB7" i="6"/>
  <c r="CA5" i="6"/>
  <c r="CB5" i="6" s="1"/>
  <c r="CL5" i="6"/>
  <c r="CM5" i="6" s="1"/>
  <c r="CQ5" i="6"/>
  <c r="BU7" i="6"/>
  <c r="CF7" i="6"/>
  <c r="CR30" i="6"/>
  <c r="CR31" i="6" s="1"/>
  <c r="BQ7" i="6"/>
  <c r="CB3" i="6"/>
  <c r="CF3" i="6"/>
  <c r="BJ27" i="6"/>
  <c r="BK32" i="6" s="1"/>
  <c r="BU5" i="6"/>
  <c r="CQ3" i="6"/>
  <c r="BI7" i="6"/>
  <c r="BF5" i="6"/>
  <c r="BQ5" i="6"/>
  <c r="CM3" i="6"/>
  <c r="BF7" i="6"/>
  <c r="CA6" i="6"/>
  <c r="CB6" i="6" s="1"/>
  <c r="CP27" i="6"/>
  <c r="BZ28" i="6"/>
  <c r="BE4" i="6"/>
  <c r="BF4" i="6" s="1"/>
  <c r="BD28" i="6"/>
  <c r="CA4" i="6"/>
  <c r="CB4" i="6" s="1"/>
  <c r="BE6" i="6"/>
  <c r="BF6" i="6" s="1"/>
  <c r="CF6" i="6"/>
  <c r="CF4" i="6"/>
  <c r="BT4" i="6"/>
  <c r="CQ6" i="6"/>
  <c r="BQ6" i="6"/>
  <c r="CQ4" i="6"/>
  <c r="BQ4" i="6"/>
  <c r="BU3" i="6"/>
  <c r="BF3" i="6"/>
  <c r="BO28" i="6"/>
  <c r="BU6" i="6"/>
  <c r="CK28" i="6"/>
  <c r="CM6" i="6"/>
  <c r="CM4" i="6"/>
  <c r="BQ3" i="6"/>
  <c r="AV32" i="6"/>
  <c r="AK32" i="6"/>
  <c r="Z32" i="6"/>
  <c r="O32" i="6"/>
  <c r="AS31" i="6"/>
  <c r="AH31" i="6"/>
  <c r="W31" i="6"/>
  <c r="L31" i="6"/>
  <c r="AZ27" i="6"/>
  <c r="AZ30" i="6" s="1"/>
  <c r="AO27" i="6"/>
  <c r="AO30" i="6" s="1"/>
  <c r="AO31" i="6" s="1"/>
  <c r="AD27" i="6"/>
  <c r="AD30" i="6" s="1"/>
  <c r="S27" i="6"/>
  <c r="AR7" i="6"/>
  <c r="AS7" i="6" s="1"/>
  <c r="AQ7" i="6"/>
  <c r="AY7" i="6" s="1"/>
  <c r="AG7" i="6"/>
  <c r="AH7" i="6" s="1"/>
  <c r="AI7" i="6" s="1"/>
  <c r="AF7" i="6"/>
  <c r="AN7" i="6" s="1"/>
  <c r="V7" i="6"/>
  <c r="W7" i="6" s="1"/>
  <c r="U7" i="6"/>
  <c r="L7" i="6"/>
  <c r="M7" i="6" s="1"/>
  <c r="J7" i="6"/>
  <c r="AR6" i="6"/>
  <c r="AS6" i="6" s="1"/>
  <c r="AQ6" i="6"/>
  <c r="AY6" i="6" s="1"/>
  <c r="AG6" i="6"/>
  <c r="AH6" i="6" s="1"/>
  <c r="AI6" i="6" s="1"/>
  <c r="AJ6" i="6" s="1"/>
  <c r="AF6" i="6"/>
  <c r="AM6" i="6" s="1"/>
  <c r="V6" i="6"/>
  <c r="W6" i="6" s="1"/>
  <c r="U6" i="6"/>
  <c r="AC6" i="6" s="1"/>
  <c r="L6" i="6"/>
  <c r="J6" i="6"/>
  <c r="R6" i="6" s="1"/>
  <c r="AR5" i="6"/>
  <c r="AS5" i="6" s="1"/>
  <c r="AT5" i="6" s="1"/>
  <c r="AQ5" i="6"/>
  <c r="AG5" i="6"/>
  <c r="AH5" i="6" s="1"/>
  <c r="AF5" i="6"/>
  <c r="V5" i="6"/>
  <c r="W5" i="6" s="1"/>
  <c r="X5" i="6" s="1"/>
  <c r="U5" i="6"/>
  <c r="AB5" i="6" s="1"/>
  <c r="L5" i="6"/>
  <c r="M5" i="6" s="1"/>
  <c r="N5" i="6" s="1"/>
  <c r="J5" i="6"/>
  <c r="R5" i="6" s="1"/>
  <c r="AR4" i="6"/>
  <c r="AS4" i="6" s="1"/>
  <c r="AT4" i="6" s="1"/>
  <c r="AQ4" i="6"/>
  <c r="AY4" i="6" s="1"/>
  <c r="AG4" i="6"/>
  <c r="AH4" i="6" s="1"/>
  <c r="AF4" i="6"/>
  <c r="AM4" i="6" s="1"/>
  <c r="V4" i="6"/>
  <c r="W4" i="6" s="1"/>
  <c r="U4" i="6"/>
  <c r="AC4" i="6" s="1"/>
  <c r="L4" i="6"/>
  <c r="J4" i="6"/>
  <c r="AS3" i="6"/>
  <c r="AQ3" i="6"/>
  <c r="AY3" i="6" s="1"/>
  <c r="AH3" i="6"/>
  <c r="AI3" i="6" s="1"/>
  <c r="AJ3" i="6" s="1"/>
  <c r="AF3" i="6"/>
  <c r="AM3" i="6" s="1"/>
  <c r="W3" i="6"/>
  <c r="X3" i="6" s="1"/>
  <c r="U3" i="6"/>
  <c r="AB3" i="6" s="1"/>
  <c r="L3" i="6"/>
  <c r="J3" i="6"/>
  <c r="BT27" i="6" l="1"/>
  <c r="CE27" i="6"/>
  <c r="BI27" i="6"/>
  <c r="CB28" i="6"/>
  <c r="BZ30" i="6" s="1"/>
  <c r="CM28" i="6"/>
  <c r="CK30" i="6" s="1"/>
  <c r="CQ27" i="6"/>
  <c r="CR33" i="6" s="1"/>
  <c r="CF27" i="6"/>
  <c r="CG32" i="6" s="1"/>
  <c r="BQ28" i="6"/>
  <c r="BO30" i="6" s="1"/>
  <c r="BF28" i="6"/>
  <c r="BD30" i="6" s="1"/>
  <c r="BU27" i="6"/>
  <c r="BK33" i="6"/>
  <c r="AN4" i="6"/>
  <c r="AN3" i="6"/>
  <c r="AX7" i="6"/>
  <c r="AC5" i="6"/>
  <c r="AX3" i="6"/>
  <c r="AN6" i="6"/>
  <c r="Q5" i="6"/>
  <c r="Q6" i="6"/>
  <c r="AM7" i="6"/>
  <c r="AD31" i="6"/>
  <c r="AX4" i="6"/>
  <c r="AU5" i="6"/>
  <c r="AC3" i="6"/>
  <c r="AB6" i="6"/>
  <c r="X7" i="6"/>
  <c r="Y7" i="6" s="1"/>
  <c r="R4" i="6"/>
  <c r="Q4" i="6"/>
  <c r="AM5" i="6"/>
  <c r="AN5" i="6"/>
  <c r="AI4" i="6"/>
  <c r="AJ4" i="6" s="1"/>
  <c r="M4" i="6"/>
  <c r="N4" i="6" s="1"/>
  <c r="W28" i="6"/>
  <c r="Y3" i="6"/>
  <c r="X4" i="6"/>
  <c r="Y4" i="6" s="1"/>
  <c r="AU4" i="6"/>
  <c r="X6" i="6"/>
  <c r="Y6" i="6" s="1"/>
  <c r="R3" i="6"/>
  <c r="Q3" i="6"/>
  <c r="Q7" i="6"/>
  <c r="R7" i="6"/>
  <c r="L28" i="6"/>
  <c r="M3" i="6"/>
  <c r="N3" i="6" s="1"/>
  <c r="AX5" i="6"/>
  <c r="AY5" i="6"/>
  <c r="AT6" i="6"/>
  <c r="AU6" i="6" s="1"/>
  <c r="S30" i="6"/>
  <c r="S31" i="6" s="1"/>
  <c r="Y5" i="6"/>
  <c r="AX6" i="6"/>
  <c r="AJ7" i="6"/>
  <c r="AB4" i="6"/>
  <c r="M6" i="6"/>
  <c r="N6" i="6" s="1"/>
  <c r="AZ31" i="6"/>
  <c r="AT7" i="6"/>
  <c r="AU7" i="6" s="1"/>
  <c r="AS28" i="6"/>
  <c r="AT3" i="6"/>
  <c r="AU3" i="6" s="1"/>
  <c r="AI5" i="6"/>
  <c r="AJ5" i="6" s="1"/>
  <c r="N7" i="6"/>
  <c r="AH28" i="6"/>
  <c r="AC7" i="6"/>
  <c r="AB7" i="6"/>
  <c r="CG33" i="6" l="1"/>
  <c r="CR32" i="6"/>
  <c r="CK34" i="6" s="1"/>
  <c r="CK35" i="6" s="1"/>
  <c r="BD33" i="6"/>
  <c r="BD34" i="6"/>
  <c r="BD35" i="6" s="1"/>
  <c r="CK33" i="6"/>
  <c r="BZ33" i="6"/>
  <c r="BZ34" i="6"/>
  <c r="BZ35" i="6" s="1"/>
  <c r="BO33" i="6"/>
  <c r="BV32" i="6"/>
  <c r="BO34" i="6" s="1"/>
  <c r="BO35" i="6" s="1"/>
  <c r="BV33" i="6"/>
  <c r="AN27" i="6"/>
  <c r="AO32" i="6" s="1"/>
  <c r="AB27" i="6"/>
  <c r="AM27" i="6"/>
  <c r="AC27" i="6"/>
  <c r="AD33" i="6" s="1"/>
  <c r="Q27" i="6"/>
  <c r="AX27" i="6"/>
  <c r="N28" i="6"/>
  <c r="L30" i="6" s="1"/>
  <c r="L33" i="6" s="1"/>
  <c r="AJ28" i="6"/>
  <c r="AH30" i="6" s="1"/>
  <c r="R27" i="6"/>
  <c r="S32" i="6" s="1"/>
  <c r="Y28" i="6"/>
  <c r="W30" i="6" s="1"/>
  <c r="AY27" i="6"/>
  <c r="AZ32" i="6" s="1"/>
  <c r="AU28" i="6"/>
  <c r="AS30" i="6" s="1"/>
  <c r="AD32" i="6" l="1"/>
  <c r="W34" i="6" s="1"/>
  <c r="W35" i="6" s="1"/>
  <c r="AZ33" i="6"/>
  <c r="AO33" i="6"/>
  <c r="W33" i="6"/>
  <c r="AS34" i="6"/>
  <c r="AS35" i="6" s="1"/>
  <c r="AS33" i="6"/>
  <c r="S33" i="6"/>
  <c r="L34" i="6"/>
  <c r="L35" i="6" s="1"/>
  <c r="AH33" i="6"/>
  <c r="AH34" i="6"/>
  <c r="AH35" i="6" s="1"/>
</calcChain>
</file>

<file path=xl/sharedStrings.xml><?xml version="1.0" encoding="utf-8"?>
<sst xmlns="http://schemas.openxmlformats.org/spreadsheetml/2006/main" count="238" uniqueCount="43">
  <si>
    <t>UM</t>
  </si>
  <si>
    <t>Ext Cost</t>
  </si>
  <si>
    <t>Ext Qty</t>
  </si>
  <si>
    <t>Assy time (min)</t>
  </si>
  <si>
    <t>Mult.</t>
  </si>
  <si>
    <t>Level</t>
  </si>
  <si>
    <t>Dwg
 Item</t>
  </si>
  <si>
    <t>Customer Part</t>
  </si>
  <si>
    <t>Description</t>
  </si>
  <si>
    <t>REV</t>
  </si>
  <si>
    <t>Qty:</t>
  </si>
  <si>
    <t xml:space="preserve"> Unit Qty</t>
  </si>
  <si>
    <t>Unit Cost</t>
  </si>
  <si>
    <t>MOQ</t>
  </si>
  <si>
    <t>Labor rate</t>
  </si>
  <si>
    <t>Burden:</t>
  </si>
  <si>
    <t>Overbuy:</t>
  </si>
  <si>
    <t>Per unit:</t>
  </si>
  <si>
    <t>Total Material:</t>
  </si>
  <si>
    <t>MPN</t>
  </si>
  <si>
    <t>Mfr</t>
  </si>
  <si>
    <t>Overbuy Burden $</t>
  </si>
  <si>
    <t>Overbuy Burden %</t>
  </si>
  <si>
    <t>Total Overbuy</t>
  </si>
  <si>
    <t>Mat'l Burden %</t>
  </si>
  <si>
    <t>Mat'l Burden $</t>
  </si>
  <si>
    <t>Unit Price:</t>
  </si>
  <si>
    <t>Amortized Price:</t>
  </si>
  <si>
    <t>Notes</t>
  </si>
  <si>
    <t>Lot Charge</t>
  </si>
  <si>
    <t>Hours</t>
  </si>
  <si>
    <t>Mat'l Cost:</t>
  </si>
  <si>
    <t>Labor:</t>
  </si>
  <si>
    <t>Lot Burden:</t>
  </si>
  <si>
    <t>Lot Burden %:</t>
  </si>
  <si>
    <t>Quoter's 
Comment</t>
  </si>
  <si>
    <t>Total OB+
NRE/ SH</t>
  </si>
  <si>
    <t>NRE/
Lot Charge</t>
  </si>
  <si>
    <t>PTH Stock</t>
  </si>
  <si>
    <t>PC/MRP
Y/N</t>
  </si>
  <si>
    <t>Adapter and packaging</t>
  </si>
  <si>
    <t>New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</si>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</sst>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u val="doubleAccounting"/>
      <sz val="10"/>
      <color rgb="FFFF0000"/>
      <name val="Arial"/>
      <family val="2"/>
    </font>
    <font>
      <b/>
      <u val="doubleAccounting"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5"/>
        <bgColor indexed="64"/>
      </patternFill>
    </fill>
    <fill>
      <patternFill patternType="solid">
        <fgColor indexed="15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4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0" applyNumberFormat="0" applyBorder="0" applyAlignment="0" applyProtection="0"/>
    <xf numFmtId="0" fontId="14" fillId="26" borderId="6" applyNumberFormat="0" applyAlignment="0" applyProtection="0"/>
    <xf numFmtId="0" fontId="15" fillId="27" borderId="7" applyNumberFormat="0" applyAlignment="0" applyProtection="0"/>
    <xf numFmtId="0" fontId="16" fillId="27" borderId="6" applyNumberFormat="0" applyAlignment="0" applyProtection="0"/>
    <xf numFmtId="0" fontId="17" fillId="0" borderId="8" applyNumberFormat="0" applyFill="0" applyAlignment="0" applyProtection="0"/>
    <xf numFmtId="0" fontId="18" fillId="28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22" fillId="53" borderId="0" applyNumberFormat="0" applyBorder="0" applyAlignment="0" applyProtection="0"/>
    <xf numFmtId="0" fontId="4" fillId="0" borderId="0"/>
    <xf numFmtId="0" fontId="4" fillId="29" borderId="10" applyNumberFormat="0" applyFont="0" applyAlignment="0" applyProtection="0"/>
    <xf numFmtId="0" fontId="3" fillId="0" borderId="0"/>
    <xf numFmtId="0" fontId="5" fillId="0" borderId="0"/>
    <xf numFmtId="0" fontId="2" fillId="0" borderId="0"/>
    <xf numFmtId="0" fontId="23" fillId="0" borderId="0"/>
    <xf numFmtId="0" fontId="5" fillId="0" borderId="0"/>
    <xf numFmtId="44" fontId="5" fillId="0" borderId="0" applyFont="0" applyFill="0" applyBorder="0" applyAlignment="0" applyProtection="0"/>
    <xf numFmtId="0" fontId="1" fillId="0" borderId="0"/>
    <xf numFmtId="0" fontId="1" fillId="29" borderId="10" applyNumberFormat="0" applyFont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141">
    <xf numFmtId="0" fontId="0" fillId="0" borderId="0" xfId="0"/>
    <xf numFmtId="164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44" fontId="24" fillId="0" borderId="0" xfId="1" applyFont="1"/>
    <xf numFmtId="37" fontId="24" fillId="8" borderId="2" xfId="1" applyNumberFormat="1" applyFont="1" applyFill="1" applyBorder="1" applyAlignment="1">
      <alignment horizontal="center"/>
    </xf>
    <xf numFmtId="9" fontId="24" fillId="0" borderId="0" xfId="0" applyNumberFormat="1" applyFont="1"/>
    <xf numFmtId="0" fontId="24" fillId="0" borderId="0" xfId="0" applyFont="1"/>
    <xf numFmtId="0" fontId="24" fillId="2" borderId="0" xfId="0" applyFont="1" applyFill="1"/>
    <xf numFmtId="37" fontId="24" fillId="10" borderId="2" xfId="1" applyNumberFormat="1" applyFont="1" applyFill="1" applyBorder="1" applyAlignment="1">
      <alignment horizontal="center"/>
    </xf>
    <xf numFmtId="37" fontId="24" fillId="12" borderId="2" xfId="1" applyNumberFormat="1" applyFont="1" applyFill="1" applyBorder="1" applyAlignment="1">
      <alignment horizontal="center"/>
    </xf>
    <xf numFmtId="37" fontId="24" fillId="9" borderId="2" xfId="1" applyNumberFormat="1" applyFont="1" applyFill="1" applyBorder="1" applyAlignment="1">
      <alignment horizontal="center"/>
    </xf>
    <xf numFmtId="37" fontId="24" fillId="15" borderId="2" xfId="1" applyNumberFormat="1" applyFont="1" applyFill="1" applyBorder="1" applyAlignment="1">
      <alignment horizontal="center"/>
    </xf>
    <xf numFmtId="37" fontId="24" fillId="17" borderId="2" xfId="1" applyNumberFormat="1" applyFont="1" applyFill="1" applyBorder="1" applyAlignment="1">
      <alignment horizontal="center"/>
    </xf>
    <xf numFmtId="37" fontId="24" fillId="20" borderId="2" xfId="1" applyNumberFormat="1" applyFont="1" applyFill="1" applyBorder="1" applyAlignment="1">
      <alignment horizontal="center"/>
    </xf>
    <xf numFmtId="37" fontId="24" fillId="5" borderId="2" xfId="1" applyNumberFormat="1" applyFont="1" applyFill="1" applyBorder="1" applyAlignment="1">
      <alignment horizontal="center"/>
    </xf>
    <xf numFmtId="0" fontId="24" fillId="0" borderId="0" xfId="0" applyFont="1" applyAlignment="1">
      <alignment horizontal="center" wrapText="1"/>
    </xf>
    <xf numFmtId="49" fontId="24" fillId="0" borderId="0" xfId="0" applyNumberFormat="1" applyFont="1" applyAlignment="1">
      <alignment horizontal="center" wrapText="1"/>
    </xf>
    <xf numFmtId="0" fontId="27" fillId="0" borderId="0" xfId="0" applyFont="1" applyAlignment="1">
      <alignment horizontal="center" wrapText="1"/>
    </xf>
    <xf numFmtId="44" fontId="24" fillId="0" borderId="0" xfId="1" applyFont="1" applyAlignment="1">
      <alignment horizontal="center" wrapText="1"/>
    </xf>
    <xf numFmtId="9" fontId="24" fillId="0" borderId="0" xfId="0" applyNumberFormat="1" applyFont="1" applyAlignment="1">
      <alignment horizontal="center" wrapText="1"/>
    </xf>
    <xf numFmtId="2" fontId="24" fillId="0" borderId="0" xfId="0" applyNumberFormat="1" applyFont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37" fontId="24" fillId="21" borderId="0" xfId="2" applyNumberFormat="1" applyFont="1" applyFill="1" applyAlignment="1">
      <alignment horizontal="center" wrapText="1"/>
    </xf>
    <xf numFmtId="1" fontId="24" fillId="21" borderId="0" xfId="0" applyNumberFormat="1" applyFont="1" applyFill="1" applyAlignment="1">
      <alignment horizontal="center"/>
    </xf>
    <xf numFmtId="9" fontId="24" fillId="21" borderId="0" xfId="0" applyNumberFormat="1" applyFont="1" applyFill="1" applyAlignment="1">
      <alignment horizontal="center"/>
    </xf>
    <xf numFmtId="44" fontId="24" fillId="21" borderId="0" xfId="1" applyFont="1" applyFill="1" applyAlignment="1">
      <alignment horizontal="center"/>
    </xf>
    <xf numFmtId="0" fontId="24" fillId="21" borderId="0" xfId="0" applyFont="1" applyFill="1" applyAlignment="1">
      <alignment horizontal="center"/>
    </xf>
    <xf numFmtId="37" fontId="5" fillId="0" borderId="0" xfId="2" applyNumberFormat="1" applyFont="1" applyAlignment="1">
      <alignment horizontal="center" wrapText="1"/>
    </xf>
    <xf numFmtId="44" fontId="5" fillId="0" borderId="0" xfId="1"/>
    <xf numFmtId="9" fontId="5" fillId="0" borderId="0" xfId="0" applyNumberFormat="1" applyFont="1"/>
    <xf numFmtId="1" fontId="5" fillId="8" borderId="0" xfId="0" applyNumberFormat="1" applyFont="1" applyFill="1" applyAlignment="1">
      <alignment horizontal="center"/>
    </xf>
    <xf numFmtId="9" fontId="5" fillId="8" borderId="0" xfId="0" applyNumberFormat="1" applyFont="1" applyFill="1" applyAlignment="1">
      <alignment horizontal="center"/>
    </xf>
    <xf numFmtId="44" fontId="5" fillId="0" borderId="0" xfId="1" applyAlignment="1">
      <alignment horizontal="center"/>
    </xf>
    <xf numFmtId="0" fontId="5" fillId="2" borderId="0" xfId="0" applyFont="1" applyFill="1"/>
    <xf numFmtId="44" fontId="5" fillId="11" borderId="0" xfId="1" applyFill="1" applyAlignment="1">
      <alignment horizontal="right"/>
    </xf>
    <xf numFmtId="1" fontId="5" fillId="10" borderId="0" xfId="0" applyNumberFormat="1" applyFont="1" applyFill="1" applyAlignment="1">
      <alignment horizontal="center"/>
    </xf>
    <xf numFmtId="9" fontId="5" fillId="10" borderId="0" xfId="0" applyNumberFormat="1" applyFont="1" applyFill="1" applyAlignment="1">
      <alignment horizontal="center"/>
    </xf>
    <xf numFmtId="44" fontId="5" fillId="13" borderId="0" xfId="1" applyFill="1" applyAlignment="1">
      <alignment horizontal="right"/>
    </xf>
    <xf numFmtId="1" fontId="5" fillId="12" borderId="0" xfId="0" applyNumberFormat="1" applyFont="1" applyFill="1" applyAlignment="1">
      <alignment horizontal="center"/>
    </xf>
    <xf numFmtId="9" fontId="5" fillId="12" borderId="0" xfId="0" applyNumberFormat="1" applyFont="1" applyFill="1" applyAlignment="1">
      <alignment horizontal="center"/>
    </xf>
    <xf numFmtId="44" fontId="5" fillId="14" borderId="0" xfId="1" applyFill="1" applyAlignment="1">
      <alignment horizontal="right"/>
    </xf>
    <xf numFmtId="1" fontId="5" fillId="9" borderId="0" xfId="0" applyNumberFormat="1" applyFont="1" applyFill="1" applyAlignment="1">
      <alignment horizontal="center"/>
    </xf>
    <xf numFmtId="9" fontId="5" fillId="9" borderId="0" xfId="0" applyNumberFormat="1" applyFont="1" applyFill="1" applyAlignment="1">
      <alignment horizontal="center"/>
    </xf>
    <xf numFmtId="44" fontId="5" fillId="16" borderId="0" xfId="1" applyFill="1" applyAlignment="1">
      <alignment horizontal="right"/>
    </xf>
    <xf numFmtId="1" fontId="5" fillId="15" borderId="0" xfId="0" applyNumberFormat="1" applyFont="1" applyFill="1" applyAlignment="1">
      <alignment horizontal="center"/>
    </xf>
    <xf numFmtId="9" fontId="5" fillId="15" borderId="0" xfId="0" applyNumberFormat="1" applyFont="1" applyFill="1" applyAlignment="1">
      <alignment horizontal="center"/>
    </xf>
    <xf numFmtId="44" fontId="5" fillId="18" borderId="0" xfId="1" applyFill="1" applyAlignment="1">
      <alignment horizontal="right"/>
    </xf>
    <xf numFmtId="1" fontId="5" fillId="17" borderId="0" xfId="0" applyNumberFormat="1" applyFont="1" applyFill="1" applyAlignment="1">
      <alignment horizontal="center"/>
    </xf>
    <xf numFmtId="9" fontId="5" fillId="17" borderId="0" xfId="0" applyNumberFormat="1" applyFont="1" applyFill="1" applyAlignment="1">
      <alignment horizontal="center"/>
    </xf>
    <xf numFmtId="44" fontId="5" fillId="19" borderId="0" xfId="1" applyFill="1" applyAlignment="1">
      <alignment horizontal="right"/>
    </xf>
    <xf numFmtId="1" fontId="5" fillId="20" borderId="0" xfId="0" applyNumberFormat="1" applyFont="1" applyFill="1" applyAlignment="1">
      <alignment horizontal="center"/>
    </xf>
    <xf numFmtId="9" fontId="5" fillId="20" borderId="0" xfId="0" applyNumberFormat="1" applyFont="1" applyFill="1" applyAlignment="1">
      <alignment horizontal="center"/>
    </xf>
    <xf numFmtId="44" fontId="5" fillId="4" borderId="0" xfId="1" applyFill="1" applyAlignment="1">
      <alignment horizontal="right"/>
    </xf>
    <xf numFmtId="1" fontId="5" fillId="5" borderId="0" xfId="0" applyNumberFormat="1" applyFont="1" applyFill="1" applyAlignment="1">
      <alignment horizontal="center"/>
    </xf>
    <xf numFmtId="9" fontId="5" fillId="5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2" fontId="28" fillId="0" borderId="0" xfId="0" applyNumberFormat="1" applyFont="1" applyAlignment="1">
      <alignment horizontal="right"/>
    </xf>
    <xf numFmtId="44" fontId="28" fillId="0" borderId="0" xfId="1" applyFont="1" applyAlignment="1">
      <alignment horizontal="right"/>
    </xf>
    <xf numFmtId="44" fontId="28" fillId="54" borderId="0" xfId="1" applyFont="1" applyFill="1"/>
    <xf numFmtId="44" fontId="28" fillId="0" borderId="0" xfId="1" applyFont="1"/>
    <xf numFmtId="0" fontId="28" fillId="2" borderId="0" xfId="0" applyFont="1" applyFill="1"/>
    <xf numFmtId="164" fontId="28" fillId="0" borderId="0" xfId="0" applyNumberFormat="1" applyFont="1" applyAlignment="1">
      <alignment horizontal="center"/>
    </xf>
    <xf numFmtId="9" fontId="28" fillId="0" borderId="0" xfId="0" applyNumberFormat="1" applyFont="1" applyAlignment="1">
      <alignment horizontal="right"/>
    </xf>
    <xf numFmtId="44" fontId="28" fillId="0" borderId="0" xfId="0" applyNumberFormat="1" applyFont="1"/>
    <xf numFmtId="49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right"/>
    </xf>
    <xf numFmtId="9" fontId="28" fillId="0" borderId="0" xfId="0" applyNumberFormat="1" applyFont="1"/>
    <xf numFmtId="2" fontId="28" fillId="0" borderId="0" xfId="0" applyNumberFormat="1" applyFont="1"/>
    <xf numFmtId="44" fontId="29" fillId="0" borderId="0" xfId="1" applyFont="1" applyAlignment="1">
      <alignment horizontal="right"/>
    </xf>
    <xf numFmtId="44" fontId="29" fillId="0" borderId="0" xfId="1" applyFont="1"/>
    <xf numFmtId="2" fontId="5" fillId="0" borderId="0" xfId="0" applyNumberFormat="1" applyFont="1"/>
    <xf numFmtId="0" fontId="28" fillId="0" borderId="0" xfId="0" applyFont="1" applyAlignment="1">
      <alignment wrapText="1"/>
    </xf>
    <xf numFmtId="0" fontId="29" fillId="0" borderId="0" xfId="0" applyFont="1" applyAlignment="1">
      <alignment horizontal="right"/>
    </xf>
    <xf numFmtId="44" fontId="29" fillId="0" borderId="0" xfId="0" applyNumberFormat="1" applyFont="1"/>
    <xf numFmtId="2" fontId="5" fillId="0" borderId="0" xfId="0" applyNumberFormat="1" applyFont="1" applyAlignment="1">
      <alignment horizontal="center"/>
    </xf>
    <xf numFmtId="0" fontId="28" fillId="54" borderId="0" xfId="0" applyFont="1" applyFill="1" applyAlignment="1">
      <alignment horizontal="right"/>
    </xf>
    <xf numFmtId="44" fontId="28" fillId="54" borderId="0" xfId="0" applyNumberFormat="1" applyFont="1" applyFill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4" fontId="31" fillId="54" borderId="0" xfId="1" applyFont="1" applyFill="1"/>
    <xf numFmtId="0" fontId="30" fillId="54" borderId="0" xfId="0" applyFont="1" applyFill="1" applyAlignment="1">
      <alignment horizontal="center" wrapText="1"/>
    </xf>
    <xf numFmtId="44" fontId="30" fillId="54" borderId="0" xfId="0" applyNumberFormat="1" applyFont="1" applyFill="1"/>
    <xf numFmtId="44" fontId="32" fillId="9" borderId="1" xfId="1" applyFont="1" applyFill="1" applyBorder="1"/>
    <xf numFmtId="44" fontId="32" fillId="56" borderId="1" xfId="1" applyFont="1" applyFill="1" applyBorder="1"/>
    <xf numFmtId="49" fontId="34" fillId="0" borderId="0" xfId="51" applyNumberFormat="1" applyFont="1" applyAlignment="1">
      <alignment horizontal="center" wrapText="1"/>
    </xf>
    <xf numFmtId="44" fontId="28" fillId="8" borderId="2" xfId="1" applyFont="1" applyFill="1" applyBorder="1"/>
    <xf numFmtId="44" fontId="28" fillId="10" borderId="2" xfId="1" applyFont="1" applyFill="1" applyBorder="1"/>
    <xf numFmtId="44" fontId="28" fillId="12" borderId="2" xfId="1" applyFont="1" applyFill="1" applyBorder="1"/>
    <xf numFmtId="44" fontId="28" fillId="9" borderId="2" xfId="1" applyFont="1" applyFill="1" applyBorder="1"/>
    <xf numFmtId="44" fontId="28" fillId="15" borderId="2" xfId="1" applyFont="1" applyFill="1" applyBorder="1"/>
    <xf numFmtId="44" fontId="24" fillId="0" borderId="0" xfId="1" applyFont="1" applyAlignment="1">
      <alignment horizontal="center"/>
    </xf>
    <xf numFmtId="44" fontId="28" fillId="0" borderId="0" xfId="1" applyFont="1" applyAlignment="1">
      <alignment horizontal="center"/>
    </xf>
    <xf numFmtId="44" fontId="28" fillId="17" borderId="2" xfId="1" applyFont="1" applyFill="1" applyBorder="1" applyAlignment="1">
      <alignment horizontal="center"/>
    </xf>
    <xf numFmtId="44" fontId="28" fillId="20" borderId="2" xfId="1" applyFont="1" applyFill="1" applyBorder="1"/>
    <xf numFmtId="44" fontId="28" fillId="5" borderId="2" xfId="1" applyFont="1" applyFill="1" applyBorder="1"/>
    <xf numFmtId="0" fontId="29" fillId="0" borderId="0" xfId="0" applyFont="1" applyAlignment="1">
      <alignment horizontal="center"/>
    </xf>
    <xf numFmtId="0" fontId="35" fillId="6" borderId="2" xfId="0" applyFont="1" applyFill="1" applyBorder="1" applyAlignment="1">
      <alignment horizontal="center"/>
    </xf>
    <xf numFmtId="0" fontId="35" fillId="7" borderId="2" xfId="0" applyFont="1" applyFill="1" applyBorder="1" applyAlignment="1">
      <alignment horizontal="center"/>
    </xf>
    <xf numFmtId="9" fontId="5" fillId="0" borderId="0" xfId="66" applyFont="1" applyAlignment="1">
      <alignment horizontal="center"/>
    </xf>
    <xf numFmtId="9" fontId="5" fillId="0" borderId="0" xfId="0" applyNumberFormat="1" applyFont="1" applyAlignment="1">
      <alignment horizontal="center"/>
    </xf>
    <xf numFmtId="44" fontId="24" fillId="22" borderId="0" xfId="1" applyFont="1" applyFill="1" applyAlignment="1">
      <alignment horizontal="center"/>
    </xf>
    <xf numFmtId="0" fontId="24" fillId="2" borderId="0" xfId="0" applyFont="1" applyFill="1" applyAlignment="1">
      <alignment horizontal="center" wrapText="1"/>
    </xf>
    <xf numFmtId="49" fontId="26" fillId="0" borderId="0" xfId="0" applyNumberFormat="1" applyFont="1" applyAlignment="1">
      <alignment horizontal="center"/>
    </xf>
    <xf numFmtId="49" fontId="28" fillId="0" borderId="0" xfId="0" applyNumberFormat="1" applyFont="1"/>
    <xf numFmtId="49" fontId="29" fillId="55" borderId="0" xfId="0" applyNumberFormat="1" applyFont="1" applyFill="1" applyAlignment="1">
      <alignment horizontal="left" wrapText="1"/>
    </xf>
    <xf numFmtId="49" fontId="27" fillId="0" borderId="0" xfId="0" applyNumberFormat="1" applyFont="1" applyAlignment="1">
      <alignment horizontal="center"/>
    </xf>
    <xf numFmtId="0" fontId="33" fillId="54" borderId="0" xfId="0" applyFont="1" applyFill="1" applyAlignment="1">
      <alignment horizontal="center"/>
    </xf>
    <xf numFmtId="49" fontId="34" fillId="0" borderId="0" xfId="0" applyNumberFormat="1" applyFont="1" applyAlignment="1">
      <alignment horizontal="left"/>
    </xf>
    <xf numFmtId="0" fontId="34" fillId="0" borderId="0" xfId="0" applyFont="1"/>
    <xf numFmtId="49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44" fontId="34" fillId="57" borderId="0" xfId="1" applyFont="1" applyFill="1" applyAlignment="1">
      <alignment horizontal="center"/>
    </xf>
    <xf numFmtId="0" fontId="34" fillId="0" borderId="0" xfId="0" applyFont="1" applyAlignment="1">
      <alignment horizontal="left"/>
    </xf>
    <xf numFmtId="164" fontId="34" fillId="0" borderId="0" xfId="0" applyNumberFormat="1" applyFont="1" applyAlignment="1">
      <alignment horizontal="center"/>
    </xf>
    <xf numFmtId="49" fontId="33" fillId="21" borderId="0" xfId="0" applyNumberFormat="1" applyFont="1" applyFill="1" applyAlignment="1">
      <alignment horizontal="center"/>
    </xf>
    <xf numFmtId="0" fontId="33" fillId="21" borderId="0" xfId="0" applyFont="1" applyFill="1" applyAlignment="1">
      <alignment horizontal="left"/>
    </xf>
    <xf numFmtId="49" fontId="33" fillId="21" borderId="0" xfId="0" applyNumberFormat="1" applyFont="1" applyFill="1" applyAlignment="1">
      <alignment horizontal="left"/>
    </xf>
    <xf numFmtId="0" fontId="33" fillId="21" borderId="0" xfId="0" applyFont="1" applyFill="1" applyAlignment="1">
      <alignment horizontal="center"/>
    </xf>
    <xf numFmtId="0" fontId="36" fillId="55" borderId="0" xfId="0" applyFont="1" applyFill="1" applyAlignment="1">
      <alignment horizontal="center" wrapText="1"/>
    </xf>
    <xf numFmtId="164" fontId="24" fillId="21" borderId="0" xfId="0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4" fontId="37" fillId="58" borderId="0" xfId="0" applyNumberFormat="1" applyFont="1" applyFill="1"/>
    <xf numFmtId="9" fontId="38" fillId="0" borderId="0" xfId="0" applyNumberFormat="1" applyFont="1"/>
    <xf numFmtId="0" fontId="33" fillId="21" borderId="0" xfId="0" applyFont="1" applyFill="1"/>
    <xf numFmtId="0" fontId="39" fillId="0" borderId="0" xfId="0" applyFont="1"/>
    <xf numFmtId="0" fontId="33" fillId="0" borderId="0" xfId="0" applyFont="1" applyAlignment="1">
      <alignment horizontal="center" wrapText="1"/>
    </xf>
    <xf numFmtId="164" fontId="33" fillId="0" borderId="0" xfId="0" applyNumberFormat="1" applyFont="1" applyAlignment="1">
      <alignment horizontal="center" wrapText="1"/>
    </xf>
    <xf numFmtId="49" fontId="33" fillId="0" borderId="0" xfId="0" applyNumberFormat="1" applyFont="1" applyAlignment="1">
      <alignment horizontal="center" wrapText="1"/>
    </xf>
    <xf numFmtId="44" fontId="33" fillId="57" borderId="0" xfId="1" applyFont="1" applyFill="1" applyAlignment="1">
      <alignment horizontal="center" wrapText="1"/>
    </xf>
    <xf numFmtId="0" fontId="33" fillId="3" borderId="0" xfId="0" applyFont="1" applyFill="1" applyAlignment="1">
      <alignment horizontal="center" wrapText="1"/>
    </xf>
    <xf numFmtId="0" fontId="24" fillId="21" borderId="0" xfId="0" applyFont="1" applyFill="1"/>
    <xf numFmtId="164" fontId="33" fillId="21" borderId="0" xfId="0" applyNumberFormat="1" applyFont="1" applyFill="1" applyAlignment="1">
      <alignment horizontal="center"/>
    </xf>
    <xf numFmtId="44" fontId="33" fillId="57" borderId="0" xfId="1" applyFont="1" applyFill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</cellXfs>
  <cellStyles count="67">
    <cellStyle name="20% - Accent1" xfId="20" builtinId="30" customBuiltin="1"/>
    <cellStyle name="20% - Accent1 2" xfId="53" xr:uid="{00000000-0005-0000-0000-000001000000}"/>
    <cellStyle name="20% - Accent2" xfId="24" builtinId="34" customBuiltin="1"/>
    <cellStyle name="20% - Accent2 2" xfId="55" xr:uid="{00000000-0005-0000-0000-000003000000}"/>
    <cellStyle name="20% - Accent3" xfId="28" builtinId="38" customBuiltin="1"/>
    <cellStyle name="20% - Accent3 2" xfId="57" xr:uid="{00000000-0005-0000-0000-000005000000}"/>
    <cellStyle name="20% - Accent4" xfId="32" builtinId="42" customBuiltin="1"/>
    <cellStyle name="20% - Accent4 2" xfId="59" xr:uid="{00000000-0005-0000-0000-000007000000}"/>
    <cellStyle name="20% - Accent5" xfId="36" builtinId="46" customBuiltin="1"/>
    <cellStyle name="20% - Accent5 2" xfId="61" xr:uid="{00000000-0005-0000-0000-000009000000}"/>
    <cellStyle name="20% - Accent6" xfId="40" builtinId="50" customBuiltin="1"/>
    <cellStyle name="20% - Accent6 2" xfId="63" xr:uid="{00000000-0005-0000-0000-00000B000000}"/>
    <cellStyle name="40% - Accent1" xfId="21" builtinId="31" customBuiltin="1"/>
    <cellStyle name="40% - Accent1 2" xfId="54" xr:uid="{00000000-0005-0000-0000-00000D000000}"/>
    <cellStyle name="40% - Accent2" xfId="25" builtinId="35" customBuiltin="1"/>
    <cellStyle name="40% - Accent2 2" xfId="56" xr:uid="{00000000-0005-0000-0000-00000F000000}"/>
    <cellStyle name="40% - Accent3" xfId="29" builtinId="39" customBuiltin="1"/>
    <cellStyle name="40% - Accent3 2" xfId="58" xr:uid="{00000000-0005-0000-0000-000011000000}"/>
    <cellStyle name="40% - Accent4" xfId="33" builtinId="43" customBuiltin="1"/>
    <cellStyle name="40% - Accent4 2" xfId="60" xr:uid="{00000000-0005-0000-0000-000013000000}"/>
    <cellStyle name="40% - Accent5" xfId="37" builtinId="47" customBuiltin="1"/>
    <cellStyle name="40% - Accent5 2" xfId="62" xr:uid="{00000000-0005-0000-0000-000015000000}"/>
    <cellStyle name="40% - Accent6" xfId="41" builtinId="51" customBuiltin="1"/>
    <cellStyle name="40% - Accent6 2" xfId="64" xr:uid="{00000000-0005-0000-0000-00001700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Currency 2" xfId="50" xr:uid="{00000000-0005-0000-0000-000028000000}"/>
    <cellStyle name="Currency 3" xfId="65" xr:uid="{00000000-0005-0000-0000-000029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8" xfId="48" xr:uid="{00000000-0005-0000-0000-000034000000}"/>
    <cellStyle name="Normal 109" xfId="47" xr:uid="{00000000-0005-0000-0000-000035000000}"/>
    <cellStyle name="Normal 2" xfId="43" xr:uid="{00000000-0005-0000-0000-000036000000}"/>
    <cellStyle name="Normal 3" xfId="45" xr:uid="{00000000-0005-0000-0000-000037000000}"/>
    <cellStyle name="Normal 4" xfId="51" xr:uid="{00000000-0005-0000-0000-000038000000}"/>
    <cellStyle name="Normal 62" xfId="49" xr:uid="{00000000-0005-0000-0000-000039000000}"/>
    <cellStyle name="Normal_ASSY" xfId="2" xr:uid="{00000000-0005-0000-0000-00003A000000}"/>
    <cellStyle name="Note 2" xfId="44" xr:uid="{00000000-0005-0000-0000-00003B000000}"/>
    <cellStyle name="Note 3" xfId="52" xr:uid="{00000000-0005-0000-0000-00003C000000}"/>
    <cellStyle name="Output" xfId="12" builtinId="21" customBuiltin="1"/>
    <cellStyle name="Percent" xfId="66" builtinId="5"/>
    <cellStyle name="Style 1" xfId="46" xr:uid="{00000000-0005-0000-0000-00003F000000}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0000FF"/>
      <color rgb="FFFF99CC"/>
      <color rgb="FFCCFFCC"/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5C8B-6DE4-4A39-AF4C-8D4901B59675}">
  <dimension ref="A1:CV35"/>
  <sheetViews>
    <sheetView tabSelected="1" topLeftCell="F1" workbookViewId="0">
      <pane ySplit="1" topLeftCell="A2" activePane="bottomLeft" state="frozen"/>
      <selection activeCell="AH1" sqref="AH1"/>
      <selection pane="bottomLeft" activeCell="F33" sqref="F33"/>
    </sheetView>
  </sheetViews>
  <sheetFormatPr defaultRowHeight="12.75" x14ac:dyDescent="0.2"/>
  <cols>
    <col min="3" max="3" width="15.140625" customWidth="1"/>
    <col min="4" max="4" width="9.85546875" customWidth="1"/>
    <col min="5" max="5" width="88.85546875" customWidth="1"/>
    <col min="6" max="6" width="33.5703125" customWidth="1"/>
    <col min="7" max="7" width="40.140625" customWidth="1"/>
    <col min="12" max="12" width="11.85546875" customWidth="1"/>
    <col min="14" max="14" width="12.28515625" customWidth="1"/>
    <col min="18" max="18" width="10.85546875" customWidth="1"/>
    <col min="19" max="19" width="11" customWidth="1"/>
    <col min="20" max="20" width="2.5703125" customWidth="1"/>
    <col min="21" max="30" width="9.140625" hidden="1" customWidth="1"/>
    <col min="31" max="31" width="2.7109375" hidden="1" customWidth="1"/>
    <col min="32" max="41" width="9.140625" hidden="1" customWidth="1"/>
    <col min="42" max="42" width="2.42578125" hidden="1" customWidth="1"/>
    <col min="43" max="52" width="9.140625" hidden="1" customWidth="1"/>
    <col min="53" max="53" width="3" hidden="1" customWidth="1"/>
    <col min="54" max="63" width="9.140625" hidden="1" customWidth="1"/>
    <col min="64" max="64" width="2.28515625" hidden="1" customWidth="1"/>
    <col min="65" max="74" width="9.140625" hidden="1" customWidth="1"/>
    <col min="75" max="75" width="2.85546875" hidden="1" customWidth="1"/>
    <col min="76" max="85" width="9.140625" hidden="1" customWidth="1"/>
    <col min="86" max="86" width="2.7109375" hidden="1" customWidth="1"/>
    <col min="87" max="96" width="9.140625" hidden="1" customWidth="1"/>
    <col min="97" max="97" width="2.28515625" hidden="1" customWidth="1"/>
    <col min="100" max="100" width="73.140625" customWidth="1"/>
  </cols>
  <sheetData>
    <row r="1" spans="1:100" s="8" customFormat="1" x14ac:dyDescent="0.2">
      <c r="A1" s="1"/>
      <c r="B1" s="2"/>
      <c r="C1" s="3"/>
      <c r="D1" s="107"/>
      <c r="E1" s="4"/>
      <c r="F1" s="4"/>
      <c r="G1" s="110"/>
      <c r="H1" s="3"/>
      <c r="I1" s="4"/>
      <c r="J1" s="4"/>
      <c r="K1" s="5" t="s">
        <v>10</v>
      </c>
      <c r="L1" s="6">
        <v>1</v>
      </c>
      <c r="M1" s="7"/>
      <c r="N1" s="5"/>
      <c r="T1" s="9"/>
      <c r="U1" s="4"/>
      <c r="V1" s="5" t="s">
        <v>10</v>
      </c>
      <c r="W1" s="10">
        <v>5</v>
      </c>
      <c r="X1" s="7"/>
      <c r="Y1" s="5"/>
      <c r="AE1" s="9"/>
      <c r="AF1" s="4"/>
      <c r="AG1" s="5" t="s">
        <v>10</v>
      </c>
      <c r="AH1" s="11">
        <v>10</v>
      </c>
      <c r="AI1" s="7"/>
      <c r="AJ1" s="5"/>
      <c r="AP1" s="9"/>
      <c r="AQ1" s="4"/>
      <c r="AR1" s="5" t="s">
        <v>10</v>
      </c>
      <c r="AS1" s="12">
        <v>25</v>
      </c>
      <c r="AT1" s="7"/>
      <c r="AU1" s="5"/>
      <c r="BA1" s="9"/>
      <c r="BB1" s="4"/>
      <c r="BC1" s="5" t="s">
        <v>10</v>
      </c>
      <c r="BD1" s="13">
        <v>50</v>
      </c>
      <c r="BE1" s="7"/>
      <c r="BF1" s="5"/>
      <c r="BL1" s="9"/>
      <c r="BM1" s="4"/>
      <c r="BN1" s="5" t="s">
        <v>10</v>
      </c>
      <c r="BO1" s="14">
        <v>75</v>
      </c>
      <c r="BP1" s="7"/>
      <c r="BQ1" s="95"/>
      <c r="BW1" s="9"/>
      <c r="BX1" s="4"/>
      <c r="BY1" s="5" t="s">
        <v>10</v>
      </c>
      <c r="BZ1" s="15">
        <v>100</v>
      </c>
      <c r="CA1" s="7"/>
      <c r="CB1" s="5"/>
      <c r="CH1" s="9"/>
      <c r="CI1" s="4"/>
      <c r="CJ1" s="5" t="s">
        <v>10</v>
      </c>
      <c r="CK1" s="16">
        <v>250</v>
      </c>
      <c r="CL1" s="7"/>
      <c r="CM1" s="5"/>
      <c r="CS1" s="9"/>
      <c r="CT1" s="4"/>
      <c r="CU1" s="4"/>
    </row>
    <row r="2" spans="1:100" s="17" customFormat="1" ht="38.25" x14ac:dyDescent="0.2">
      <c r="A2" s="17" t="s">
        <v>5</v>
      </c>
      <c r="B2" s="18" t="s">
        <v>6</v>
      </c>
      <c r="C2" s="17" t="s">
        <v>7</v>
      </c>
      <c r="D2" s="18" t="s">
        <v>9</v>
      </c>
      <c r="E2" s="17" t="s">
        <v>8</v>
      </c>
      <c r="F2" s="19" t="s">
        <v>20</v>
      </c>
      <c r="G2" s="18" t="s">
        <v>19</v>
      </c>
      <c r="H2" s="17" t="s">
        <v>0</v>
      </c>
      <c r="I2" s="17" t="s">
        <v>11</v>
      </c>
      <c r="J2" s="17" t="s">
        <v>2</v>
      </c>
      <c r="K2" s="20" t="s">
        <v>12</v>
      </c>
      <c r="L2" s="20" t="s">
        <v>1</v>
      </c>
      <c r="M2" s="21" t="s">
        <v>24</v>
      </c>
      <c r="N2" s="20" t="s">
        <v>25</v>
      </c>
      <c r="O2" s="22" t="s">
        <v>13</v>
      </c>
      <c r="P2" s="22" t="s">
        <v>22</v>
      </c>
      <c r="Q2" s="22" t="s">
        <v>21</v>
      </c>
      <c r="R2" s="17" t="s">
        <v>23</v>
      </c>
      <c r="S2" s="17" t="s">
        <v>29</v>
      </c>
      <c r="T2" s="106"/>
      <c r="U2" s="17" t="s">
        <v>2</v>
      </c>
      <c r="V2" s="20" t="s">
        <v>12</v>
      </c>
      <c r="W2" s="20" t="s">
        <v>1</v>
      </c>
      <c r="X2" s="21" t="s">
        <v>24</v>
      </c>
      <c r="Y2" s="20" t="s">
        <v>25</v>
      </c>
      <c r="Z2" s="22" t="s">
        <v>13</v>
      </c>
      <c r="AA2" s="22" t="s">
        <v>22</v>
      </c>
      <c r="AB2" s="22" t="s">
        <v>21</v>
      </c>
      <c r="AC2" s="17" t="s">
        <v>23</v>
      </c>
      <c r="AD2" s="17" t="s">
        <v>29</v>
      </c>
      <c r="AE2" s="106"/>
      <c r="AF2" s="17" t="s">
        <v>2</v>
      </c>
      <c r="AG2" s="20" t="s">
        <v>12</v>
      </c>
      <c r="AH2" s="20" t="s">
        <v>1</v>
      </c>
      <c r="AI2" s="21" t="s">
        <v>24</v>
      </c>
      <c r="AJ2" s="20" t="s">
        <v>25</v>
      </c>
      <c r="AK2" s="22" t="s">
        <v>13</v>
      </c>
      <c r="AL2" s="22" t="s">
        <v>22</v>
      </c>
      <c r="AM2" s="22" t="s">
        <v>21</v>
      </c>
      <c r="AN2" s="17" t="s">
        <v>23</v>
      </c>
      <c r="AO2" s="17" t="s">
        <v>29</v>
      </c>
      <c r="AP2" s="106"/>
      <c r="AQ2" s="17" t="s">
        <v>2</v>
      </c>
      <c r="AR2" s="20" t="s">
        <v>12</v>
      </c>
      <c r="AS2" s="20" t="s">
        <v>1</v>
      </c>
      <c r="AT2" s="21" t="s">
        <v>24</v>
      </c>
      <c r="AU2" s="20" t="s">
        <v>25</v>
      </c>
      <c r="AV2" s="22" t="s">
        <v>13</v>
      </c>
      <c r="AW2" s="22" t="s">
        <v>22</v>
      </c>
      <c r="AX2" s="22" t="s">
        <v>21</v>
      </c>
      <c r="AY2" s="17" t="s">
        <v>23</v>
      </c>
      <c r="AZ2" s="17" t="s">
        <v>29</v>
      </c>
      <c r="BA2" s="106"/>
      <c r="BB2" s="17" t="s">
        <v>2</v>
      </c>
      <c r="BC2" s="20" t="s">
        <v>12</v>
      </c>
      <c r="BD2" s="20" t="s">
        <v>1</v>
      </c>
      <c r="BE2" s="21" t="s">
        <v>24</v>
      </c>
      <c r="BF2" s="20" t="s">
        <v>25</v>
      </c>
      <c r="BG2" s="22" t="s">
        <v>13</v>
      </c>
      <c r="BH2" s="22" t="s">
        <v>22</v>
      </c>
      <c r="BI2" s="22" t="s">
        <v>21</v>
      </c>
      <c r="BJ2" s="17" t="s">
        <v>23</v>
      </c>
      <c r="BK2" s="17" t="s">
        <v>29</v>
      </c>
      <c r="BL2" s="106"/>
      <c r="BM2" s="17" t="s">
        <v>2</v>
      </c>
      <c r="BN2" s="20" t="s">
        <v>12</v>
      </c>
      <c r="BO2" s="20" t="s">
        <v>1</v>
      </c>
      <c r="BP2" s="21" t="s">
        <v>24</v>
      </c>
      <c r="BQ2" s="20" t="s">
        <v>25</v>
      </c>
      <c r="BR2" s="22" t="s">
        <v>13</v>
      </c>
      <c r="BS2" s="22" t="s">
        <v>22</v>
      </c>
      <c r="BT2" s="22" t="s">
        <v>21</v>
      </c>
      <c r="BU2" s="17" t="s">
        <v>23</v>
      </c>
      <c r="BV2" s="17" t="s">
        <v>29</v>
      </c>
      <c r="BW2" s="106"/>
      <c r="BX2" s="17" t="s">
        <v>2</v>
      </c>
      <c r="BY2" s="20" t="s">
        <v>12</v>
      </c>
      <c r="BZ2" s="20" t="s">
        <v>1</v>
      </c>
      <c r="CA2" s="21" t="s">
        <v>24</v>
      </c>
      <c r="CB2" s="20" t="s">
        <v>25</v>
      </c>
      <c r="CC2" s="22" t="s">
        <v>13</v>
      </c>
      <c r="CD2" s="22" t="s">
        <v>22</v>
      </c>
      <c r="CE2" s="22" t="s">
        <v>21</v>
      </c>
      <c r="CF2" s="17" t="s">
        <v>23</v>
      </c>
      <c r="CG2" s="17" t="s">
        <v>29</v>
      </c>
      <c r="CH2" s="106"/>
      <c r="CI2" s="17" t="s">
        <v>2</v>
      </c>
      <c r="CJ2" s="20" t="s">
        <v>12</v>
      </c>
      <c r="CK2" s="20" t="s">
        <v>1</v>
      </c>
      <c r="CL2" s="21" t="s">
        <v>24</v>
      </c>
      <c r="CM2" s="20" t="s">
        <v>25</v>
      </c>
      <c r="CN2" s="22" t="s">
        <v>13</v>
      </c>
      <c r="CO2" s="22" t="s">
        <v>22</v>
      </c>
      <c r="CP2" s="22" t="s">
        <v>21</v>
      </c>
      <c r="CQ2" s="17" t="s">
        <v>23</v>
      </c>
      <c r="CR2" s="17" t="s">
        <v>29</v>
      </c>
      <c r="CS2" s="106"/>
      <c r="CT2" s="17" t="s">
        <v>38</v>
      </c>
      <c r="CU2" s="23" t="s">
        <v>39</v>
      </c>
      <c r="CV2" s="17" t="s">
        <v>28</v>
      </c>
    </row>
    <row r="3" spans="1:100" s="28" customFormat="1" ht="18" customHeight="1" x14ac:dyDescent="0.2">
      <c r="B3" s="124"/>
      <c r="C3" s="129"/>
      <c r="D3" s="119"/>
      <c r="E3" s="120"/>
      <c r="F3" s="120"/>
      <c r="G3" s="121"/>
      <c r="H3" s="122"/>
      <c r="I3" s="122"/>
      <c r="J3" s="24">
        <f t="shared" ref="J3:J25" si="0">$L$1*$I3</f>
        <v>0</v>
      </c>
      <c r="K3" s="105">
        <v>0</v>
      </c>
      <c r="L3" s="27">
        <f t="shared" ref="L3:L7" si="1">K3*$I3</f>
        <v>0</v>
      </c>
      <c r="M3" s="26">
        <f>IF(L3&gt;1000,0.1,IF(L3&gt;500,0.15,0.2))</f>
        <v>0.2</v>
      </c>
      <c r="N3" s="27">
        <f>L3*M3</f>
        <v>0</v>
      </c>
      <c r="O3" s="25"/>
      <c r="P3" s="26">
        <v>0.2</v>
      </c>
      <c r="Q3" s="27">
        <f>IF(O3&gt;J3,K3*P3*(O3-J3),0)</f>
        <v>0</v>
      </c>
      <c r="R3" s="27">
        <f>IF(O3&gt;J3,(1+P3)*(O3-J3)*K3,0)</f>
        <v>0</v>
      </c>
      <c r="S3" s="27"/>
      <c r="U3" s="24">
        <f>$W$1*$I3</f>
        <v>0</v>
      </c>
      <c r="V3" s="105"/>
      <c r="W3" s="27">
        <f t="shared" ref="W3:W7" si="2">V3*$I3</f>
        <v>0</v>
      </c>
      <c r="X3" s="26">
        <f>IF(W3&gt;1000,0.1,IF(W3&gt;500,0.15,0.2))</f>
        <v>0.2</v>
      </c>
      <c r="Y3" s="27">
        <f>W3*X3</f>
        <v>0</v>
      </c>
      <c r="Z3" s="25"/>
      <c r="AA3" s="26">
        <v>0.2</v>
      </c>
      <c r="AB3" s="27">
        <f>IF(Z3&gt;U3,V3*AA3*(Z3-U3),0)</f>
        <v>0</v>
      </c>
      <c r="AC3" s="27">
        <f>IF(Z3&gt;U3,(1+AA3)*(Z3-U3)*V3,0)</f>
        <v>0</v>
      </c>
      <c r="AD3" s="27"/>
      <c r="AF3" s="24">
        <f>$AH$1*$I3</f>
        <v>0</v>
      </c>
      <c r="AG3" s="105"/>
      <c r="AH3" s="27">
        <f t="shared" ref="AH3:AH7" si="3">AG3*$I3</f>
        <v>0</v>
      </c>
      <c r="AI3" s="26">
        <f>IF(AH3&gt;1000,0.1,IF(AH3&gt;500,0.15,0.2))</f>
        <v>0.2</v>
      </c>
      <c r="AJ3" s="27">
        <f>AH3*AI3</f>
        <v>0</v>
      </c>
      <c r="AK3" s="25"/>
      <c r="AL3" s="26">
        <v>0.2</v>
      </c>
      <c r="AM3" s="27">
        <f>IF(AK3&gt;AF3,AG3*AL3*(AK3-AF3),0)</f>
        <v>0</v>
      </c>
      <c r="AN3" s="27">
        <f>IF(AK3&gt;AF3,(1+AL3)*(AK3-AF3)*AG3,0)</f>
        <v>0</v>
      </c>
      <c r="AO3" s="27"/>
      <c r="AQ3" s="24">
        <f>$AS$1*$I3</f>
        <v>0</v>
      </c>
      <c r="AR3" s="105"/>
      <c r="AS3" s="27">
        <f t="shared" ref="AS3:AS7" si="4">AR3*$I3</f>
        <v>0</v>
      </c>
      <c r="AT3" s="26">
        <f>IF(AS3&gt;1000,0.1,IF(AS3&gt;500,0.15,0.2))</f>
        <v>0.2</v>
      </c>
      <c r="AU3" s="27">
        <f>AS3*AT3</f>
        <v>0</v>
      </c>
      <c r="AV3" s="25"/>
      <c r="AW3" s="26">
        <v>0.2</v>
      </c>
      <c r="AX3" s="27">
        <f>IF(AV3&gt;AQ3,AR3*AW3*(AV3-AQ3),0)</f>
        <v>0</v>
      </c>
      <c r="AY3" s="27">
        <f>IF(AV3&gt;AQ3,(1+AW3)*(AV3-AQ3)*AR3,0)</f>
        <v>0</v>
      </c>
      <c r="AZ3" s="27"/>
      <c r="BB3" s="24">
        <f>$BD$1*$I3</f>
        <v>0</v>
      </c>
      <c r="BC3" s="105"/>
      <c r="BD3" s="27">
        <f t="shared" ref="BD3:BD7" si="5">BC3*$I3</f>
        <v>0</v>
      </c>
      <c r="BE3" s="26">
        <f>IF(BD3&gt;1000,0.1,IF(BD3&gt;500,0.15,0.2))</f>
        <v>0.2</v>
      </c>
      <c r="BF3" s="27">
        <f>BD3*BE3</f>
        <v>0</v>
      </c>
      <c r="BG3" s="25"/>
      <c r="BH3" s="26">
        <v>0.2</v>
      </c>
      <c r="BI3" s="27">
        <f>IF(BG3&gt;BB3,BC3*BH3*(BG3-BB3),0)</f>
        <v>0</v>
      </c>
      <c r="BJ3" s="27">
        <f>IF(BG3&gt;BB3,(1+BH3)*(BG3-BB3)*BC3,0)</f>
        <v>0</v>
      </c>
      <c r="BK3" s="27"/>
      <c r="BM3" s="24">
        <f>$BO$1*$I3</f>
        <v>0</v>
      </c>
      <c r="BN3" s="105"/>
      <c r="BO3" s="27">
        <f t="shared" ref="BO3:BO7" si="6">BN3*$I3</f>
        <v>0</v>
      </c>
      <c r="BP3" s="26">
        <f>IF(BO3&gt;1000,0.1,IF(BO3&gt;500,0.15,0.2))</f>
        <v>0.2</v>
      </c>
      <c r="BQ3" s="27">
        <f>BO3*BP3</f>
        <v>0</v>
      </c>
      <c r="BR3" s="25"/>
      <c r="BS3" s="26">
        <v>0.2</v>
      </c>
      <c r="BT3" s="27">
        <f>IF(BR3&gt;BM3,BN3*BS3*(BR3-BM3),0)</f>
        <v>0</v>
      </c>
      <c r="BU3" s="27">
        <f>IF(BR3&gt;BM3,(1+BS3)*(BR3-BM3)*BN3,0)</f>
        <v>0</v>
      </c>
      <c r="BV3" s="27"/>
      <c r="BX3" s="24">
        <f>$BZ$1*$I3</f>
        <v>0</v>
      </c>
      <c r="BY3" s="105"/>
      <c r="BZ3" s="27">
        <f t="shared" ref="BZ3:BZ7" si="7">BY3*$I3</f>
        <v>0</v>
      </c>
      <c r="CA3" s="26">
        <f>IF(BZ3&gt;1000,0.1,IF(BZ3&gt;500,0.15,0.2))</f>
        <v>0.2</v>
      </c>
      <c r="CB3" s="27">
        <f>BZ3*CA3</f>
        <v>0</v>
      </c>
      <c r="CC3" s="25"/>
      <c r="CD3" s="26">
        <v>0.2</v>
      </c>
      <c r="CE3" s="27">
        <f>IF(CC3&gt;BX3,BY3*CD3*(CC3-BX3),0)</f>
        <v>0</v>
      </c>
      <c r="CF3" s="27">
        <f>IF(CC3&gt;BX3,(1+CD3)*(CC3-BX3)*BY3,0)</f>
        <v>0</v>
      </c>
      <c r="CG3" s="27"/>
      <c r="CI3" s="24">
        <f>$CK$1*$I3</f>
        <v>0</v>
      </c>
      <c r="CJ3" s="105"/>
      <c r="CK3" s="27">
        <f t="shared" ref="CK3:CK7" si="8">CJ3*$I3</f>
        <v>0</v>
      </c>
      <c r="CL3" s="26">
        <f>IF(CK3&gt;1000,0.1,IF(CK3&gt;500,0.15,0.2))</f>
        <v>0.2</v>
      </c>
      <c r="CM3" s="27">
        <f>CK3*CL3</f>
        <v>0</v>
      </c>
      <c r="CN3" s="25"/>
      <c r="CO3" s="26">
        <v>0.2</v>
      </c>
      <c r="CP3" s="27">
        <f>IF(CN3&gt;CI3,CJ3*CO3*(CN3-CI3),0)</f>
        <v>0</v>
      </c>
      <c r="CQ3" s="27">
        <f>IF(CN3&gt;CI3,(1+CO3)*(CN3-CI3)*CJ3,0)</f>
        <v>0</v>
      </c>
      <c r="CR3" s="27"/>
    </row>
    <row r="4" spans="1:100" s="57" customFormat="1" x14ac:dyDescent="0.2">
      <c r="A4" s="115"/>
      <c r="B4" s="118"/>
      <c r="C4" s="113"/>
      <c r="D4" s="114"/>
      <c r="E4" s="117"/>
      <c r="F4" s="117"/>
      <c r="H4" s="115"/>
      <c r="I4" s="115"/>
      <c r="J4" s="29">
        <f t="shared" si="0"/>
        <v>0</v>
      </c>
      <c r="K4" s="116"/>
      <c r="L4" s="30">
        <f t="shared" si="1"/>
        <v>0</v>
      </c>
      <c r="M4" s="104">
        <f t="shared" ref="M4:M7" si="9">IF(L4&gt;1000,0.1,IF(L4&gt;500,0.15,0.2))</f>
        <v>0.2</v>
      </c>
      <c r="N4" s="30">
        <f t="shared" ref="N4:N7" si="10">L4*M4</f>
        <v>0</v>
      </c>
      <c r="O4" s="32"/>
      <c r="P4" s="33">
        <v>0.2</v>
      </c>
      <c r="Q4" s="34">
        <f t="shared" ref="Q4:Q7" si="11">IF(O4&gt;J4,K4*P4*(O4-J4),0)</f>
        <v>0</v>
      </c>
      <c r="R4" s="30">
        <f t="shared" ref="R4:R7" si="12">IF(O4&gt;J4,(1+P4)*(O4-J4)*K4,0)</f>
        <v>0</v>
      </c>
      <c r="S4" s="30"/>
      <c r="T4" s="35"/>
      <c r="U4" s="29">
        <f t="shared" ref="U4:U25" si="13">$W$1*$I4</f>
        <v>0</v>
      </c>
      <c r="V4" s="36">
        <f>K4</f>
        <v>0</v>
      </c>
      <c r="W4" s="30">
        <f t="shared" si="2"/>
        <v>0</v>
      </c>
      <c r="X4" s="104">
        <f t="shared" ref="X4:X7" si="14">IF(W4&gt;1000,0.1,IF(W4&gt;500,0.15,0.2))</f>
        <v>0.2</v>
      </c>
      <c r="Y4" s="30">
        <f t="shared" ref="Y4:Y7" si="15">W4*X4</f>
        <v>0</v>
      </c>
      <c r="Z4" s="37"/>
      <c r="AA4" s="38">
        <v>0.2</v>
      </c>
      <c r="AB4" s="34">
        <f t="shared" ref="AB4:AB7" si="16">IF(Z4&gt;U4,V4*AA4*(Z4-U4),0)</f>
        <v>0</v>
      </c>
      <c r="AC4" s="30">
        <f t="shared" ref="AC4:AC7" si="17">IF(Z4&gt;U4,(1+AA4)*(Z4-U4)*V4,0)</f>
        <v>0</v>
      </c>
      <c r="AD4" s="30"/>
      <c r="AE4" s="35"/>
      <c r="AF4" s="29">
        <f t="shared" ref="AF4:AF25" si="18">$AH$1*$I4</f>
        <v>0</v>
      </c>
      <c r="AG4" s="39">
        <f>K4</f>
        <v>0</v>
      </c>
      <c r="AH4" s="30">
        <f t="shared" si="3"/>
        <v>0</v>
      </c>
      <c r="AI4" s="104">
        <f t="shared" ref="AI4:AI7" si="19">IF(AH4&gt;1000,0.1,IF(AH4&gt;500,0.15,0.2))</f>
        <v>0.2</v>
      </c>
      <c r="AJ4" s="34">
        <f t="shared" ref="AJ4:AJ7" si="20">AH4*AI4</f>
        <v>0</v>
      </c>
      <c r="AK4" s="40"/>
      <c r="AL4" s="41">
        <v>0.2</v>
      </c>
      <c r="AM4" s="34">
        <f t="shared" ref="AM4:AM7" si="21">IF(AK4&gt;AF4,AG4*AL4*(AK4-AF4),0)</f>
        <v>0</v>
      </c>
      <c r="AN4" s="30">
        <f t="shared" ref="AN4:AN7" si="22">IF(AK4&gt;AF4,(1+AL4)*(AK4-AF4)*AG4,0)</f>
        <v>0</v>
      </c>
      <c r="AO4" s="30"/>
      <c r="AP4" s="35"/>
      <c r="AQ4" s="29">
        <f t="shared" ref="AQ4:AQ25" si="23">$AS$1*$I4</f>
        <v>0</v>
      </c>
      <c r="AR4" s="42">
        <f>K4</f>
        <v>0</v>
      </c>
      <c r="AS4" s="30">
        <f t="shared" si="4"/>
        <v>0</v>
      </c>
      <c r="AT4" s="104">
        <f t="shared" ref="AT4:AT7" si="24">IF(AS4&gt;1000,0.1,IF(AS4&gt;500,0.15,0.2))</f>
        <v>0.2</v>
      </c>
      <c r="AU4" s="30">
        <f t="shared" ref="AU4:AU7" si="25">AS4*AT4</f>
        <v>0</v>
      </c>
      <c r="AV4" s="43"/>
      <c r="AW4" s="44">
        <v>0.2</v>
      </c>
      <c r="AX4" s="34">
        <f t="shared" ref="AX4:AX7" si="26">IF(AV4&gt;AQ4,AR4*AW4*(AV4-AQ4),0)</f>
        <v>0</v>
      </c>
      <c r="AY4" s="30">
        <f t="shared" ref="AY4:AY7" si="27">IF(AV4&gt;AQ4,(1+AW4)*(AV4-AQ4)*AR4,0)</f>
        <v>0</v>
      </c>
      <c r="AZ4" s="30"/>
      <c r="BA4" s="35"/>
      <c r="BB4" s="29">
        <f t="shared" ref="BB4:BB25" si="28">$BD$1*$I4</f>
        <v>0</v>
      </c>
      <c r="BC4" s="45">
        <f>K4</f>
        <v>0</v>
      </c>
      <c r="BD4" s="30">
        <f t="shared" si="5"/>
        <v>0</v>
      </c>
      <c r="BE4" s="104">
        <f t="shared" ref="BE4:BE7" si="29">IF(BD4&gt;1000,0.1,IF(BD4&gt;500,0.15,0.2))</f>
        <v>0.2</v>
      </c>
      <c r="BF4" s="30">
        <f t="shared" ref="BF4:BF7" si="30">BD4*BE4</f>
        <v>0</v>
      </c>
      <c r="BG4" s="46"/>
      <c r="BH4" s="47">
        <v>0.2</v>
      </c>
      <c r="BI4" s="34">
        <f t="shared" ref="BI4:BI7" si="31">IF(BG4&gt;BB4,BC4*BH4*(BG4-BB4),0)</f>
        <v>0</v>
      </c>
      <c r="BJ4" s="30">
        <f t="shared" ref="BJ4:BJ7" si="32">IF(BG4&gt;BB4,(1+BH4)*(BG4-BB4)*BC4,0)</f>
        <v>0</v>
      </c>
      <c r="BK4" s="30"/>
      <c r="BL4" s="35"/>
      <c r="BM4" s="29">
        <f t="shared" ref="BM4:BM25" si="33">$BO$1*$I4</f>
        <v>0</v>
      </c>
      <c r="BN4" s="48">
        <f>K4</f>
        <v>0</v>
      </c>
      <c r="BO4" s="30">
        <f t="shared" si="6"/>
        <v>0</v>
      </c>
      <c r="BP4" s="104">
        <f t="shared" ref="BP4:BP7" si="34">IF(BO4&gt;1000,0.1,IF(BO4&gt;500,0.15,0.2))</f>
        <v>0.2</v>
      </c>
      <c r="BQ4" s="34">
        <f t="shared" ref="BQ4:BQ7" si="35">BO4*BP4</f>
        <v>0</v>
      </c>
      <c r="BR4" s="49"/>
      <c r="BS4" s="50">
        <v>0.2</v>
      </c>
      <c r="BT4" s="34">
        <f t="shared" ref="BT4:BT7" si="36">IF(BR4&gt;BM4,BN4*BS4*(BR4-BM4),0)</f>
        <v>0</v>
      </c>
      <c r="BU4" s="30">
        <f t="shared" ref="BU4:BU7" si="37">IF(BR4&gt;BM4,(1+BS4)*(BR4-BM4)*BN4,0)</f>
        <v>0</v>
      </c>
      <c r="BV4" s="30"/>
      <c r="BW4" s="35"/>
      <c r="BX4" s="29">
        <f t="shared" ref="BX4:BX25" si="38">$BZ$1*$I4</f>
        <v>0</v>
      </c>
      <c r="BY4" s="51">
        <f>K4</f>
        <v>0</v>
      </c>
      <c r="BZ4" s="30">
        <f t="shared" si="7"/>
        <v>0</v>
      </c>
      <c r="CA4" s="104">
        <f t="shared" ref="CA4:CA7" si="39">IF(BZ4&gt;1000,0.1,IF(BZ4&gt;500,0.15,0.2))</f>
        <v>0.2</v>
      </c>
      <c r="CB4" s="30">
        <f t="shared" ref="CB4:CB7" si="40">BZ4*CA4</f>
        <v>0</v>
      </c>
      <c r="CC4" s="52"/>
      <c r="CD4" s="53">
        <v>0.2</v>
      </c>
      <c r="CE4" s="34">
        <f t="shared" ref="CE4:CE7" si="41">IF(CC4&gt;BX4,BY4*CD4*(CC4-BX4),0)</f>
        <v>0</v>
      </c>
      <c r="CF4" s="30">
        <f t="shared" ref="CF4:CF7" si="42">IF(CC4&gt;BX4,(1+CD4)*(CC4-BX4)*BY4,0)</f>
        <v>0</v>
      </c>
      <c r="CG4" s="30"/>
      <c r="CH4" s="35"/>
      <c r="CI4" s="29">
        <f t="shared" ref="CI4:CI25" si="43">$CK$1*$I4</f>
        <v>0</v>
      </c>
      <c r="CJ4" s="54">
        <f>K4</f>
        <v>0</v>
      </c>
      <c r="CK4" s="30">
        <f t="shared" si="8"/>
        <v>0</v>
      </c>
      <c r="CL4" s="103">
        <f t="shared" ref="CL4:CL7" si="44">IF(CK4&gt;1000,0.1,IF(CK4&gt;500,0.15,0.2))</f>
        <v>0.2</v>
      </c>
      <c r="CM4" s="30">
        <f t="shared" ref="CM4:CM7" si="45">CK4*CL4</f>
        <v>0</v>
      </c>
      <c r="CN4" s="55"/>
      <c r="CO4" s="56">
        <v>0.2</v>
      </c>
      <c r="CP4" s="34">
        <f t="shared" ref="CP4:CP7" si="46">IF(CN4&gt;CI4,CJ4*CO4*(CN4-CI4),0)</f>
        <v>0</v>
      </c>
      <c r="CQ4" s="30">
        <f t="shared" ref="CQ4:CQ7" si="47">IF(CN4&gt;CI4,(1+CO4)*(CN4-CI4)*CJ4,0)</f>
        <v>0</v>
      </c>
      <c r="CR4" s="30"/>
      <c r="CS4" s="35"/>
      <c r="CT4" s="115"/>
      <c r="CU4" s="111"/>
      <c r="CV4" s="130"/>
    </row>
    <row r="5" spans="1:100" s="57" customFormat="1" x14ac:dyDescent="0.2">
      <c r="A5" s="115"/>
      <c r="B5" s="118"/>
      <c r="C5" s="113"/>
      <c r="D5" s="114"/>
      <c r="E5" s="117"/>
      <c r="F5" s="117"/>
      <c r="G5"/>
      <c r="H5" s="115"/>
      <c r="I5" s="115"/>
      <c r="J5" s="29">
        <f t="shared" si="0"/>
        <v>0</v>
      </c>
      <c r="K5" s="116"/>
      <c r="L5" s="30">
        <f t="shared" si="1"/>
        <v>0</v>
      </c>
      <c r="M5" s="104">
        <f t="shared" si="9"/>
        <v>0.2</v>
      </c>
      <c r="N5" s="30">
        <f t="shared" si="10"/>
        <v>0</v>
      </c>
      <c r="O5" s="32"/>
      <c r="P5" s="33">
        <v>0.2</v>
      </c>
      <c r="Q5" s="34">
        <f t="shared" si="11"/>
        <v>0</v>
      </c>
      <c r="R5" s="30">
        <f t="shared" si="12"/>
        <v>0</v>
      </c>
      <c r="S5" s="30"/>
      <c r="T5" s="35"/>
      <c r="U5" s="29">
        <f t="shared" si="13"/>
        <v>0</v>
      </c>
      <c r="V5" s="36">
        <f t="shared" ref="V5:V7" si="48">K5</f>
        <v>0</v>
      </c>
      <c r="W5" s="30">
        <f t="shared" si="2"/>
        <v>0</v>
      </c>
      <c r="X5" s="104">
        <f t="shared" si="14"/>
        <v>0.2</v>
      </c>
      <c r="Y5" s="30">
        <f t="shared" si="15"/>
        <v>0</v>
      </c>
      <c r="Z5" s="37"/>
      <c r="AA5" s="38">
        <v>0.2</v>
      </c>
      <c r="AB5" s="34">
        <f t="shared" si="16"/>
        <v>0</v>
      </c>
      <c r="AC5" s="30">
        <f t="shared" si="17"/>
        <v>0</v>
      </c>
      <c r="AD5" s="30"/>
      <c r="AE5" s="35"/>
      <c r="AF5" s="29">
        <f t="shared" si="18"/>
        <v>0</v>
      </c>
      <c r="AG5" s="39">
        <f t="shared" ref="AG5:AG7" si="49">K5</f>
        <v>0</v>
      </c>
      <c r="AH5" s="30">
        <f t="shared" si="3"/>
        <v>0</v>
      </c>
      <c r="AI5" s="104">
        <f t="shared" si="19"/>
        <v>0.2</v>
      </c>
      <c r="AJ5" s="34">
        <f t="shared" si="20"/>
        <v>0</v>
      </c>
      <c r="AK5" s="40"/>
      <c r="AL5" s="41">
        <v>0.2</v>
      </c>
      <c r="AM5" s="34">
        <f t="shared" si="21"/>
        <v>0</v>
      </c>
      <c r="AN5" s="30">
        <f t="shared" si="22"/>
        <v>0</v>
      </c>
      <c r="AO5" s="30"/>
      <c r="AP5" s="35"/>
      <c r="AQ5" s="29">
        <f t="shared" si="23"/>
        <v>0</v>
      </c>
      <c r="AR5" s="42">
        <f t="shared" ref="AR5:AR7" si="50">K5</f>
        <v>0</v>
      </c>
      <c r="AS5" s="30">
        <f t="shared" si="4"/>
        <v>0</v>
      </c>
      <c r="AT5" s="104">
        <f t="shared" si="24"/>
        <v>0.2</v>
      </c>
      <c r="AU5" s="30">
        <f t="shared" si="25"/>
        <v>0</v>
      </c>
      <c r="AV5" s="43"/>
      <c r="AW5" s="44">
        <v>0.2</v>
      </c>
      <c r="AX5" s="34">
        <f t="shared" si="26"/>
        <v>0</v>
      </c>
      <c r="AY5" s="30">
        <f t="shared" si="27"/>
        <v>0</v>
      </c>
      <c r="AZ5" s="30"/>
      <c r="BA5" s="35"/>
      <c r="BB5" s="29">
        <f t="shared" si="28"/>
        <v>0</v>
      </c>
      <c r="BC5" s="45">
        <f t="shared" ref="BC5:BC7" si="51">K5</f>
        <v>0</v>
      </c>
      <c r="BD5" s="30">
        <f t="shared" si="5"/>
        <v>0</v>
      </c>
      <c r="BE5" s="104">
        <f t="shared" si="29"/>
        <v>0.2</v>
      </c>
      <c r="BF5" s="30">
        <f t="shared" si="30"/>
        <v>0</v>
      </c>
      <c r="BG5" s="46"/>
      <c r="BH5" s="47">
        <v>0.2</v>
      </c>
      <c r="BI5" s="34">
        <f t="shared" si="31"/>
        <v>0</v>
      </c>
      <c r="BJ5" s="30">
        <f t="shared" si="32"/>
        <v>0</v>
      </c>
      <c r="BK5" s="30"/>
      <c r="BL5" s="35"/>
      <c r="BM5" s="29">
        <f t="shared" si="33"/>
        <v>0</v>
      </c>
      <c r="BN5" s="48">
        <f t="shared" ref="BN5:BN7" si="52">K5</f>
        <v>0</v>
      </c>
      <c r="BO5" s="30">
        <f t="shared" si="6"/>
        <v>0</v>
      </c>
      <c r="BP5" s="104">
        <f t="shared" si="34"/>
        <v>0.2</v>
      </c>
      <c r="BQ5" s="34">
        <f t="shared" si="35"/>
        <v>0</v>
      </c>
      <c r="BR5" s="49"/>
      <c r="BS5" s="50">
        <v>0.2</v>
      </c>
      <c r="BT5" s="34">
        <f t="shared" si="36"/>
        <v>0</v>
      </c>
      <c r="BU5" s="30">
        <f t="shared" si="37"/>
        <v>0</v>
      </c>
      <c r="BV5" s="30"/>
      <c r="BW5" s="35"/>
      <c r="BX5" s="29">
        <f t="shared" si="38"/>
        <v>0</v>
      </c>
      <c r="BY5" s="51">
        <f t="shared" ref="BY5:BY7" si="53">K5</f>
        <v>0</v>
      </c>
      <c r="BZ5" s="30">
        <f t="shared" si="7"/>
        <v>0</v>
      </c>
      <c r="CA5" s="104">
        <f t="shared" si="39"/>
        <v>0.2</v>
      </c>
      <c r="CB5" s="30">
        <f t="shared" si="40"/>
        <v>0</v>
      </c>
      <c r="CC5" s="52"/>
      <c r="CD5" s="53">
        <v>0.2</v>
      </c>
      <c r="CE5" s="34">
        <f t="shared" si="41"/>
        <v>0</v>
      </c>
      <c r="CF5" s="30">
        <f t="shared" si="42"/>
        <v>0</v>
      </c>
      <c r="CG5" s="30"/>
      <c r="CH5" s="35"/>
      <c r="CI5" s="29">
        <f t="shared" si="43"/>
        <v>0</v>
      </c>
      <c r="CJ5" s="54">
        <f t="shared" ref="CJ5:CJ7" si="54">K5</f>
        <v>0</v>
      </c>
      <c r="CK5" s="30">
        <f t="shared" si="8"/>
        <v>0</v>
      </c>
      <c r="CL5" s="103">
        <f t="shared" si="44"/>
        <v>0.2</v>
      </c>
      <c r="CM5" s="30">
        <f t="shared" si="45"/>
        <v>0</v>
      </c>
      <c r="CN5" s="55"/>
      <c r="CO5" s="56">
        <v>0.2</v>
      </c>
      <c r="CP5" s="34">
        <f t="shared" si="46"/>
        <v>0</v>
      </c>
      <c r="CQ5" s="30">
        <f t="shared" si="47"/>
        <v>0</v>
      </c>
      <c r="CR5" s="30"/>
      <c r="CS5" s="35"/>
      <c r="CT5" s="58"/>
      <c r="CU5" s="111"/>
      <c r="CV5" s="113"/>
    </row>
    <row r="6" spans="1:100" s="57" customFormat="1" x14ac:dyDescent="0.2">
      <c r="A6" s="115"/>
      <c r="B6" s="118"/>
      <c r="C6" s="113"/>
      <c r="D6" s="114"/>
      <c r="E6" s="117"/>
      <c r="F6" s="117"/>
      <c r="G6"/>
      <c r="H6" s="115"/>
      <c r="I6" s="115"/>
      <c r="J6" s="29">
        <f t="shared" si="0"/>
        <v>0</v>
      </c>
      <c r="K6" s="116"/>
      <c r="L6" s="30">
        <f t="shared" si="1"/>
        <v>0</v>
      </c>
      <c r="M6" s="104">
        <f t="shared" si="9"/>
        <v>0.2</v>
      </c>
      <c r="N6" s="30">
        <f t="shared" si="10"/>
        <v>0</v>
      </c>
      <c r="O6" s="32"/>
      <c r="P6" s="33">
        <v>0.2</v>
      </c>
      <c r="Q6" s="34">
        <f t="shared" si="11"/>
        <v>0</v>
      </c>
      <c r="R6" s="30">
        <f t="shared" si="12"/>
        <v>0</v>
      </c>
      <c r="S6" s="30"/>
      <c r="T6" s="35"/>
      <c r="U6" s="29">
        <f t="shared" si="13"/>
        <v>0</v>
      </c>
      <c r="V6" s="36">
        <f t="shared" si="48"/>
        <v>0</v>
      </c>
      <c r="W6" s="30">
        <f t="shared" si="2"/>
        <v>0</v>
      </c>
      <c r="X6" s="104">
        <f t="shared" si="14"/>
        <v>0.2</v>
      </c>
      <c r="Y6" s="30">
        <f t="shared" si="15"/>
        <v>0</v>
      </c>
      <c r="Z6" s="37"/>
      <c r="AA6" s="38">
        <v>0.2</v>
      </c>
      <c r="AB6" s="34">
        <f t="shared" si="16"/>
        <v>0</v>
      </c>
      <c r="AC6" s="30">
        <f t="shared" si="17"/>
        <v>0</v>
      </c>
      <c r="AD6" s="30"/>
      <c r="AE6" s="35"/>
      <c r="AF6" s="29">
        <f t="shared" si="18"/>
        <v>0</v>
      </c>
      <c r="AG6" s="39">
        <f t="shared" si="49"/>
        <v>0</v>
      </c>
      <c r="AH6" s="30">
        <f t="shared" si="3"/>
        <v>0</v>
      </c>
      <c r="AI6" s="104">
        <f t="shared" si="19"/>
        <v>0.2</v>
      </c>
      <c r="AJ6" s="34">
        <f t="shared" si="20"/>
        <v>0</v>
      </c>
      <c r="AK6" s="40"/>
      <c r="AL6" s="41">
        <v>0.2</v>
      </c>
      <c r="AM6" s="34">
        <f t="shared" si="21"/>
        <v>0</v>
      </c>
      <c r="AN6" s="30">
        <f t="shared" si="22"/>
        <v>0</v>
      </c>
      <c r="AO6" s="30"/>
      <c r="AP6" s="35"/>
      <c r="AQ6" s="29">
        <f t="shared" si="23"/>
        <v>0</v>
      </c>
      <c r="AR6" s="42">
        <f t="shared" si="50"/>
        <v>0</v>
      </c>
      <c r="AS6" s="30">
        <f t="shared" si="4"/>
        <v>0</v>
      </c>
      <c r="AT6" s="104">
        <f t="shared" si="24"/>
        <v>0.2</v>
      </c>
      <c r="AU6" s="30">
        <f t="shared" si="25"/>
        <v>0</v>
      </c>
      <c r="AV6" s="43"/>
      <c r="AW6" s="44">
        <v>0.2</v>
      </c>
      <c r="AX6" s="34">
        <f t="shared" si="26"/>
        <v>0</v>
      </c>
      <c r="AY6" s="30">
        <f t="shared" si="27"/>
        <v>0</v>
      </c>
      <c r="AZ6" s="30"/>
      <c r="BA6" s="35"/>
      <c r="BB6" s="29">
        <f t="shared" si="28"/>
        <v>0</v>
      </c>
      <c r="BC6" s="45">
        <f t="shared" si="51"/>
        <v>0</v>
      </c>
      <c r="BD6" s="30">
        <f t="shared" si="5"/>
        <v>0</v>
      </c>
      <c r="BE6" s="104">
        <f t="shared" si="29"/>
        <v>0.2</v>
      </c>
      <c r="BF6" s="30">
        <f t="shared" si="30"/>
        <v>0</v>
      </c>
      <c r="BG6" s="46"/>
      <c r="BH6" s="47">
        <v>0.2</v>
      </c>
      <c r="BI6" s="34">
        <f t="shared" si="31"/>
        <v>0</v>
      </c>
      <c r="BJ6" s="30">
        <f t="shared" si="32"/>
        <v>0</v>
      </c>
      <c r="BK6" s="30"/>
      <c r="BL6" s="35"/>
      <c r="BM6" s="29">
        <f t="shared" si="33"/>
        <v>0</v>
      </c>
      <c r="BN6" s="48">
        <f t="shared" si="52"/>
        <v>0</v>
      </c>
      <c r="BO6" s="30">
        <f t="shared" si="6"/>
        <v>0</v>
      </c>
      <c r="BP6" s="104">
        <f t="shared" si="34"/>
        <v>0.2</v>
      </c>
      <c r="BQ6" s="34">
        <f t="shared" si="35"/>
        <v>0</v>
      </c>
      <c r="BR6" s="49"/>
      <c r="BS6" s="50">
        <v>0.2</v>
      </c>
      <c r="BT6" s="34">
        <f t="shared" si="36"/>
        <v>0</v>
      </c>
      <c r="BU6" s="30">
        <f t="shared" si="37"/>
        <v>0</v>
      </c>
      <c r="BV6" s="30"/>
      <c r="BW6" s="35"/>
      <c r="BX6" s="29">
        <f t="shared" si="38"/>
        <v>0</v>
      </c>
      <c r="BY6" s="51">
        <f t="shared" si="53"/>
        <v>0</v>
      </c>
      <c r="BZ6" s="30">
        <f t="shared" si="7"/>
        <v>0</v>
      </c>
      <c r="CA6" s="104">
        <f t="shared" si="39"/>
        <v>0.2</v>
      </c>
      <c r="CB6" s="30">
        <f t="shared" si="40"/>
        <v>0</v>
      </c>
      <c r="CC6" s="52"/>
      <c r="CD6" s="53">
        <v>0.2</v>
      </c>
      <c r="CE6" s="34">
        <f t="shared" si="41"/>
        <v>0</v>
      </c>
      <c r="CF6" s="30">
        <f t="shared" si="42"/>
        <v>0</v>
      </c>
      <c r="CG6" s="30"/>
      <c r="CH6" s="35"/>
      <c r="CI6" s="29">
        <f t="shared" si="43"/>
        <v>0</v>
      </c>
      <c r="CJ6" s="54">
        <f t="shared" si="54"/>
        <v>0</v>
      </c>
      <c r="CK6" s="30">
        <f t="shared" si="8"/>
        <v>0</v>
      </c>
      <c r="CL6" s="103">
        <f t="shared" si="44"/>
        <v>0.2</v>
      </c>
      <c r="CM6" s="30">
        <f t="shared" si="45"/>
        <v>0</v>
      </c>
      <c r="CN6" s="55"/>
      <c r="CO6" s="56">
        <v>0.2</v>
      </c>
      <c r="CP6" s="34">
        <f t="shared" si="46"/>
        <v>0</v>
      </c>
      <c r="CQ6" s="30">
        <f t="shared" si="47"/>
        <v>0</v>
      </c>
      <c r="CR6" s="30"/>
      <c r="CS6" s="35"/>
      <c r="CT6" s="115"/>
      <c r="CU6" s="111"/>
      <c r="CV6" s="113"/>
    </row>
    <row r="7" spans="1:100" s="57" customFormat="1" x14ac:dyDescent="0.2">
      <c r="A7" s="115"/>
      <c r="B7" s="118"/>
      <c r="C7" s="113"/>
      <c r="D7" s="114"/>
      <c r="E7" s="117"/>
      <c r="F7" s="117"/>
      <c r="G7" s="112"/>
      <c r="H7" s="115"/>
      <c r="I7" s="115"/>
      <c r="J7" s="29">
        <f t="shared" si="0"/>
        <v>0</v>
      </c>
      <c r="K7" s="116"/>
      <c r="L7" s="30">
        <f t="shared" si="1"/>
        <v>0</v>
      </c>
      <c r="M7" s="104">
        <f t="shared" si="9"/>
        <v>0.2</v>
      </c>
      <c r="N7" s="30">
        <f t="shared" si="10"/>
        <v>0</v>
      </c>
      <c r="O7" s="32"/>
      <c r="P7" s="33">
        <v>0.2</v>
      </c>
      <c r="Q7" s="34">
        <f t="shared" si="11"/>
        <v>0</v>
      </c>
      <c r="R7" s="30">
        <f t="shared" si="12"/>
        <v>0</v>
      </c>
      <c r="S7" s="30"/>
      <c r="T7" s="35"/>
      <c r="U7" s="29">
        <f t="shared" si="13"/>
        <v>0</v>
      </c>
      <c r="V7" s="36">
        <f t="shared" si="48"/>
        <v>0</v>
      </c>
      <c r="W7" s="30">
        <f t="shared" si="2"/>
        <v>0</v>
      </c>
      <c r="X7" s="104">
        <f t="shared" si="14"/>
        <v>0.2</v>
      </c>
      <c r="Y7" s="30">
        <f t="shared" si="15"/>
        <v>0</v>
      </c>
      <c r="Z7" s="37"/>
      <c r="AA7" s="38">
        <v>0.2</v>
      </c>
      <c r="AB7" s="34">
        <f t="shared" si="16"/>
        <v>0</v>
      </c>
      <c r="AC7" s="30">
        <f t="shared" si="17"/>
        <v>0</v>
      </c>
      <c r="AD7" s="30"/>
      <c r="AE7" s="35"/>
      <c r="AF7" s="29">
        <f t="shared" si="18"/>
        <v>0</v>
      </c>
      <c r="AG7" s="39">
        <f t="shared" si="49"/>
        <v>0</v>
      </c>
      <c r="AH7" s="30">
        <f t="shared" si="3"/>
        <v>0</v>
      </c>
      <c r="AI7" s="104">
        <f t="shared" si="19"/>
        <v>0.2</v>
      </c>
      <c r="AJ7" s="34">
        <f t="shared" si="20"/>
        <v>0</v>
      </c>
      <c r="AK7" s="40"/>
      <c r="AL7" s="41">
        <v>0.2</v>
      </c>
      <c r="AM7" s="34">
        <f t="shared" si="21"/>
        <v>0</v>
      </c>
      <c r="AN7" s="30">
        <f t="shared" si="22"/>
        <v>0</v>
      </c>
      <c r="AO7" s="30"/>
      <c r="AP7" s="35"/>
      <c r="AQ7" s="29">
        <f t="shared" si="23"/>
        <v>0</v>
      </c>
      <c r="AR7" s="42">
        <f t="shared" si="50"/>
        <v>0</v>
      </c>
      <c r="AS7" s="30">
        <f t="shared" si="4"/>
        <v>0</v>
      </c>
      <c r="AT7" s="104">
        <f t="shared" si="24"/>
        <v>0.2</v>
      </c>
      <c r="AU7" s="30">
        <f t="shared" si="25"/>
        <v>0</v>
      </c>
      <c r="AV7" s="43"/>
      <c r="AW7" s="44">
        <v>0.2</v>
      </c>
      <c r="AX7" s="34">
        <f t="shared" si="26"/>
        <v>0</v>
      </c>
      <c r="AY7" s="30">
        <f t="shared" si="27"/>
        <v>0</v>
      </c>
      <c r="AZ7" s="30"/>
      <c r="BA7" s="35"/>
      <c r="BB7" s="29">
        <f t="shared" si="28"/>
        <v>0</v>
      </c>
      <c r="BC7" s="45">
        <f t="shared" si="51"/>
        <v>0</v>
      </c>
      <c r="BD7" s="30">
        <f t="shared" si="5"/>
        <v>0</v>
      </c>
      <c r="BE7" s="104">
        <f t="shared" si="29"/>
        <v>0.2</v>
      </c>
      <c r="BF7" s="30">
        <f t="shared" si="30"/>
        <v>0</v>
      </c>
      <c r="BG7" s="46"/>
      <c r="BH7" s="47">
        <v>0.2</v>
      </c>
      <c r="BI7" s="34">
        <f t="shared" si="31"/>
        <v>0</v>
      </c>
      <c r="BJ7" s="30">
        <f t="shared" si="32"/>
        <v>0</v>
      </c>
      <c r="BK7" s="30"/>
      <c r="BL7" s="35"/>
      <c r="BM7" s="29">
        <f t="shared" si="33"/>
        <v>0</v>
      </c>
      <c r="BN7" s="48">
        <f t="shared" si="52"/>
        <v>0</v>
      </c>
      <c r="BO7" s="30">
        <f t="shared" si="6"/>
        <v>0</v>
      </c>
      <c r="BP7" s="104">
        <f t="shared" si="34"/>
        <v>0.2</v>
      </c>
      <c r="BQ7" s="34">
        <f t="shared" si="35"/>
        <v>0</v>
      </c>
      <c r="BR7" s="49"/>
      <c r="BS7" s="50">
        <v>0.2</v>
      </c>
      <c r="BT7" s="34">
        <f t="shared" si="36"/>
        <v>0</v>
      </c>
      <c r="BU7" s="30">
        <f t="shared" si="37"/>
        <v>0</v>
      </c>
      <c r="BV7" s="30"/>
      <c r="BW7" s="35"/>
      <c r="BX7" s="29">
        <f t="shared" si="38"/>
        <v>0</v>
      </c>
      <c r="BY7" s="51">
        <f t="shared" si="53"/>
        <v>0</v>
      </c>
      <c r="BZ7" s="30">
        <f t="shared" si="7"/>
        <v>0</v>
      </c>
      <c r="CA7" s="104">
        <f t="shared" si="39"/>
        <v>0.2</v>
      </c>
      <c r="CB7" s="30">
        <f t="shared" si="40"/>
        <v>0</v>
      </c>
      <c r="CC7" s="52"/>
      <c r="CD7" s="53">
        <v>0.2</v>
      </c>
      <c r="CE7" s="34">
        <f t="shared" si="41"/>
        <v>0</v>
      </c>
      <c r="CF7" s="30">
        <f t="shared" si="42"/>
        <v>0</v>
      </c>
      <c r="CG7" s="30"/>
      <c r="CH7" s="35"/>
      <c r="CI7" s="29">
        <f t="shared" si="43"/>
        <v>0</v>
      </c>
      <c r="CJ7" s="54">
        <f t="shared" si="54"/>
        <v>0</v>
      </c>
      <c r="CK7" s="30">
        <f t="shared" si="8"/>
        <v>0</v>
      </c>
      <c r="CL7" s="103">
        <f t="shared" si="44"/>
        <v>0.2</v>
      </c>
      <c r="CM7" s="30">
        <f t="shared" si="45"/>
        <v>0</v>
      </c>
      <c r="CN7" s="55"/>
      <c r="CO7" s="56">
        <v>0.2</v>
      </c>
      <c r="CP7" s="34">
        <f t="shared" si="46"/>
        <v>0</v>
      </c>
      <c r="CQ7" s="30">
        <f t="shared" si="47"/>
        <v>0</v>
      </c>
      <c r="CR7" s="30"/>
      <c r="CS7" s="35"/>
      <c r="CT7" s="115"/>
      <c r="CU7" s="111"/>
      <c r="CV7" s="113"/>
    </row>
    <row r="8" spans="1:100" s="57" customFormat="1" x14ac:dyDescent="0.2">
      <c r="A8" s="115"/>
      <c r="B8" s="118"/>
      <c r="C8" s="113"/>
      <c r="D8" s="114"/>
      <c r="E8" s="117"/>
      <c r="F8" s="117"/>
      <c r="H8" s="115"/>
      <c r="I8" s="115"/>
      <c r="J8" s="29">
        <f t="shared" si="0"/>
        <v>0</v>
      </c>
      <c r="K8" s="116"/>
      <c r="L8" s="30">
        <f t="shared" ref="L8:L19" si="55">K8*$I8</f>
        <v>0</v>
      </c>
      <c r="M8" s="104">
        <f t="shared" ref="M8:M19" si="56">IF(L8&gt;1000,0.1,IF(L8&gt;500,0.15,0.2))</f>
        <v>0.2</v>
      </c>
      <c r="N8" s="30">
        <f t="shared" ref="N8:N19" si="57">L8*M8</f>
        <v>0</v>
      </c>
      <c r="O8" s="32"/>
      <c r="P8" s="33">
        <v>0.2</v>
      </c>
      <c r="Q8" s="34">
        <f t="shared" ref="Q8:Q19" si="58">IF(O8&gt;J8,K8*P8*(O8-J8),0)</f>
        <v>0</v>
      </c>
      <c r="R8" s="30">
        <f t="shared" ref="R8:R19" si="59">IF(O8&gt;J8,(1+P8)*(O8-J8)*K8,0)</f>
        <v>0</v>
      </c>
      <c r="S8" s="30"/>
      <c r="T8" s="35"/>
      <c r="U8" s="29">
        <f t="shared" si="13"/>
        <v>0</v>
      </c>
      <c r="V8" s="36">
        <f>K8</f>
        <v>0</v>
      </c>
      <c r="W8" s="30">
        <f t="shared" ref="W8:W19" si="60">V8*$I8</f>
        <v>0</v>
      </c>
      <c r="X8" s="104">
        <f t="shared" ref="X8:X19" si="61">IF(W8&gt;1000,0.1,IF(W8&gt;500,0.15,0.2))</f>
        <v>0.2</v>
      </c>
      <c r="Y8" s="30">
        <f t="shared" ref="Y8:Y19" si="62">W8*X8</f>
        <v>0</v>
      </c>
      <c r="Z8" s="37"/>
      <c r="AA8" s="38">
        <v>0.2</v>
      </c>
      <c r="AB8" s="34">
        <f t="shared" ref="AB8:AB19" si="63">IF(Z8&gt;U8,V8*AA8*(Z8-U8),0)</f>
        <v>0</v>
      </c>
      <c r="AC8" s="30">
        <f t="shared" ref="AC8:AC19" si="64">IF(Z8&gt;U8,(1+AA8)*(Z8-U8)*V8,0)</f>
        <v>0</v>
      </c>
      <c r="AD8" s="30"/>
      <c r="AE8" s="35"/>
      <c r="AF8" s="29">
        <f t="shared" si="18"/>
        <v>0</v>
      </c>
      <c r="AG8" s="39">
        <f>K8</f>
        <v>0</v>
      </c>
      <c r="AH8" s="30">
        <f t="shared" ref="AH8:AH19" si="65">AG8*$I8</f>
        <v>0</v>
      </c>
      <c r="AI8" s="104">
        <f t="shared" ref="AI8:AI19" si="66">IF(AH8&gt;1000,0.1,IF(AH8&gt;500,0.15,0.2))</f>
        <v>0.2</v>
      </c>
      <c r="AJ8" s="34">
        <f t="shared" ref="AJ8:AJ19" si="67">AH8*AI8</f>
        <v>0</v>
      </c>
      <c r="AK8" s="40"/>
      <c r="AL8" s="41">
        <v>0.2</v>
      </c>
      <c r="AM8" s="34">
        <f t="shared" ref="AM8:AM19" si="68">IF(AK8&gt;AF8,AG8*AL8*(AK8-AF8),0)</f>
        <v>0</v>
      </c>
      <c r="AN8" s="30">
        <f t="shared" ref="AN8:AN19" si="69">IF(AK8&gt;AF8,(1+AL8)*(AK8-AF8)*AG8,0)</f>
        <v>0</v>
      </c>
      <c r="AO8" s="30"/>
      <c r="AP8" s="35"/>
      <c r="AQ8" s="29">
        <f t="shared" si="23"/>
        <v>0</v>
      </c>
      <c r="AR8" s="42">
        <f>K8</f>
        <v>0</v>
      </c>
      <c r="AS8" s="30">
        <f t="shared" ref="AS8:AS19" si="70">AR8*$I8</f>
        <v>0</v>
      </c>
      <c r="AT8" s="104">
        <f t="shared" ref="AT8:AT19" si="71">IF(AS8&gt;1000,0.1,IF(AS8&gt;500,0.15,0.2))</f>
        <v>0.2</v>
      </c>
      <c r="AU8" s="30">
        <f t="shared" ref="AU8:AU19" si="72">AS8*AT8</f>
        <v>0</v>
      </c>
      <c r="AV8" s="43"/>
      <c r="AW8" s="44">
        <v>0.2</v>
      </c>
      <c r="AX8" s="34">
        <f t="shared" ref="AX8:AX19" si="73">IF(AV8&gt;AQ8,AR8*AW8*(AV8-AQ8),0)</f>
        <v>0</v>
      </c>
      <c r="AY8" s="30">
        <f t="shared" ref="AY8:AY19" si="74">IF(AV8&gt;AQ8,(1+AW8)*(AV8-AQ8)*AR8,0)</f>
        <v>0</v>
      </c>
      <c r="AZ8" s="30"/>
      <c r="BA8" s="35"/>
      <c r="BB8" s="29">
        <f t="shared" si="28"/>
        <v>0</v>
      </c>
      <c r="BC8" s="45">
        <f>K8</f>
        <v>0</v>
      </c>
      <c r="BD8" s="30">
        <f t="shared" ref="BD8:BD19" si="75">BC8*$I8</f>
        <v>0</v>
      </c>
      <c r="BE8" s="104">
        <f t="shared" ref="BE8:BE19" si="76">IF(BD8&gt;1000,0.1,IF(BD8&gt;500,0.15,0.2))</f>
        <v>0.2</v>
      </c>
      <c r="BF8" s="30">
        <f t="shared" ref="BF8:BF19" si="77">BD8*BE8</f>
        <v>0</v>
      </c>
      <c r="BG8" s="46"/>
      <c r="BH8" s="47">
        <v>0.2</v>
      </c>
      <c r="BI8" s="34">
        <f t="shared" ref="BI8:BI19" si="78">IF(BG8&gt;BB8,BC8*BH8*(BG8-BB8),0)</f>
        <v>0</v>
      </c>
      <c r="BJ8" s="30">
        <f t="shared" ref="BJ8:BJ19" si="79">IF(BG8&gt;BB8,(1+BH8)*(BG8-BB8)*BC8,0)</f>
        <v>0</v>
      </c>
      <c r="BK8" s="30"/>
      <c r="BL8" s="35"/>
      <c r="BM8" s="29">
        <f t="shared" si="33"/>
        <v>0</v>
      </c>
      <c r="BN8" s="48">
        <f>K8</f>
        <v>0</v>
      </c>
      <c r="BO8" s="30">
        <f t="shared" ref="BO8:BO19" si="80">BN8*$I8</f>
        <v>0</v>
      </c>
      <c r="BP8" s="104">
        <f t="shared" ref="BP8:BP19" si="81">IF(BO8&gt;1000,0.1,IF(BO8&gt;500,0.15,0.2))</f>
        <v>0.2</v>
      </c>
      <c r="BQ8" s="34">
        <f t="shared" ref="BQ8:BQ19" si="82">BO8*BP8</f>
        <v>0</v>
      </c>
      <c r="BR8" s="49"/>
      <c r="BS8" s="50">
        <v>0.2</v>
      </c>
      <c r="BT8" s="34">
        <f t="shared" ref="BT8:BT19" si="83">IF(BR8&gt;BM8,BN8*BS8*(BR8-BM8),0)</f>
        <v>0</v>
      </c>
      <c r="BU8" s="30">
        <f t="shared" ref="BU8:BU19" si="84">IF(BR8&gt;BM8,(1+BS8)*(BR8-BM8)*BN8,0)</f>
        <v>0</v>
      </c>
      <c r="BV8" s="30"/>
      <c r="BW8" s="35"/>
      <c r="BX8" s="29">
        <f t="shared" si="38"/>
        <v>0</v>
      </c>
      <c r="BY8" s="51">
        <f>K8</f>
        <v>0</v>
      </c>
      <c r="BZ8" s="30">
        <f t="shared" ref="BZ8:BZ19" si="85">BY8*$I8</f>
        <v>0</v>
      </c>
      <c r="CA8" s="104">
        <f t="shared" ref="CA8:CA19" si="86">IF(BZ8&gt;1000,0.1,IF(BZ8&gt;500,0.15,0.2))</f>
        <v>0.2</v>
      </c>
      <c r="CB8" s="30">
        <f t="shared" ref="CB8:CB19" si="87">BZ8*CA8</f>
        <v>0</v>
      </c>
      <c r="CC8" s="52"/>
      <c r="CD8" s="53">
        <v>0.2</v>
      </c>
      <c r="CE8" s="34">
        <f t="shared" ref="CE8:CE19" si="88">IF(CC8&gt;BX8,BY8*CD8*(CC8-BX8),0)</f>
        <v>0</v>
      </c>
      <c r="CF8" s="30">
        <f t="shared" ref="CF8:CF19" si="89">IF(CC8&gt;BX8,(1+CD8)*(CC8-BX8)*BY8,0)</f>
        <v>0</v>
      </c>
      <c r="CG8" s="30"/>
      <c r="CH8" s="35"/>
      <c r="CI8" s="29">
        <f t="shared" si="43"/>
        <v>0</v>
      </c>
      <c r="CJ8" s="54">
        <f>K8</f>
        <v>0</v>
      </c>
      <c r="CK8" s="30">
        <f t="shared" ref="CK8:CK19" si="90">CJ8*$I8</f>
        <v>0</v>
      </c>
      <c r="CL8" s="103">
        <f t="shared" ref="CL8:CL19" si="91">IF(CK8&gt;1000,0.1,IF(CK8&gt;500,0.15,0.2))</f>
        <v>0.2</v>
      </c>
      <c r="CM8" s="30">
        <f t="shared" ref="CM8:CM19" si="92">CK8*CL8</f>
        <v>0</v>
      </c>
      <c r="CN8" s="55"/>
      <c r="CO8" s="56">
        <v>0.2</v>
      </c>
      <c r="CP8" s="34">
        <f t="shared" ref="CP8:CP19" si="93">IF(CN8&gt;CI8,CJ8*CO8*(CN8-CI8),0)</f>
        <v>0</v>
      </c>
      <c r="CQ8" s="30">
        <f t="shared" ref="CQ8:CQ19" si="94">IF(CN8&gt;CI8,(1+CO8)*(CN8-CI8)*CJ8,0)</f>
        <v>0</v>
      </c>
      <c r="CR8" s="30"/>
      <c r="CS8" s="35"/>
      <c r="CT8" s="115"/>
      <c r="CU8" s="111"/>
      <c r="CV8" s="130"/>
    </row>
    <row r="9" spans="1:100" s="57" customFormat="1" x14ac:dyDescent="0.2">
      <c r="A9" s="115"/>
      <c r="B9" s="118"/>
      <c r="C9" s="113"/>
      <c r="D9" s="114"/>
      <c r="E9" s="117"/>
      <c r="F9" s="117"/>
      <c r="G9"/>
      <c r="H9" s="115"/>
      <c r="I9" s="115"/>
      <c r="J9" s="29">
        <f t="shared" si="0"/>
        <v>0</v>
      </c>
      <c r="K9" s="116"/>
      <c r="L9" s="30">
        <f t="shared" si="55"/>
        <v>0</v>
      </c>
      <c r="M9" s="104">
        <f t="shared" si="56"/>
        <v>0.2</v>
      </c>
      <c r="N9" s="30">
        <f t="shared" si="57"/>
        <v>0</v>
      </c>
      <c r="O9" s="32"/>
      <c r="P9" s="33">
        <v>0.2</v>
      </c>
      <c r="Q9" s="34">
        <f t="shared" si="58"/>
        <v>0</v>
      </c>
      <c r="R9" s="30">
        <f t="shared" si="59"/>
        <v>0</v>
      </c>
      <c r="S9" s="30"/>
      <c r="T9" s="35"/>
      <c r="U9" s="29">
        <f t="shared" si="13"/>
        <v>0</v>
      </c>
      <c r="V9" s="36">
        <f t="shared" ref="V9:V11" si="95">K9</f>
        <v>0</v>
      </c>
      <c r="W9" s="30">
        <f t="shared" si="60"/>
        <v>0</v>
      </c>
      <c r="X9" s="104">
        <f t="shared" si="61"/>
        <v>0.2</v>
      </c>
      <c r="Y9" s="30">
        <f t="shared" si="62"/>
        <v>0</v>
      </c>
      <c r="Z9" s="37"/>
      <c r="AA9" s="38">
        <v>0.2</v>
      </c>
      <c r="AB9" s="34">
        <f t="shared" si="63"/>
        <v>0</v>
      </c>
      <c r="AC9" s="30">
        <f t="shared" si="64"/>
        <v>0</v>
      </c>
      <c r="AD9" s="30"/>
      <c r="AE9" s="35"/>
      <c r="AF9" s="29">
        <f t="shared" si="18"/>
        <v>0</v>
      </c>
      <c r="AG9" s="39">
        <f t="shared" ref="AG9:AG11" si="96">K9</f>
        <v>0</v>
      </c>
      <c r="AH9" s="30">
        <f t="shared" si="65"/>
        <v>0</v>
      </c>
      <c r="AI9" s="104">
        <f t="shared" si="66"/>
        <v>0.2</v>
      </c>
      <c r="AJ9" s="34">
        <f t="shared" si="67"/>
        <v>0</v>
      </c>
      <c r="AK9" s="40"/>
      <c r="AL9" s="41">
        <v>0.2</v>
      </c>
      <c r="AM9" s="34">
        <f t="shared" si="68"/>
        <v>0</v>
      </c>
      <c r="AN9" s="30">
        <f t="shared" si="69"/>
        <v>0</v>
      </c>
      <c r="AO9" s="30"/>
      <c r="AP9" s="35"/>
      <c r="AQ9" s="29">
        <f t="shared" si="23"/>
        <v>0</v>
      </c>
      <c r="AR9" s="42">
        <f t="shared" ref="AR9:AR11" si="97">K9</f>
        <v>0</v>
      </c>
      <c r="AS9" s="30">
        <f t="shared" si="70"/>
        <v>0</v>
      </c>
      <c r="AT9" s="104">
        <f t="shared" si="71"/>
        <v>0.2</v>
      </c>
      <c r="AU9" s="30">
        <f t="shared" si="72"/>
        <v>0</v>
      </c>
      <c r="AV9" s="43"/>
      <c r="AW9" s="44">
        <v>0.2</v>
      </c>
      <c r="AX9" s="34">
        <f t="shared" si="73"/>
        <v>0</v>
      </c>
      <c r="AY9" s="30">
        <f t="shared" si="74"/>
        <v>0</v>
      </c>
      <c r="AZ9" s="30"/>
      <c r="BA9" s="35"/>
      <c r="BB9" s="29">
        <f t="shared" si="28"/>
        <v>0</v>
      </c>
      <c r="BC9" s="45">
        <f t="shared" ref="BC9:BC11" si="98">K9</f>
        <v>0</v>
      </c>
      <c r="BD9" s="30">
        <f t="shared" si="75"/>
        <v>0</v>
      </c>
      <c r="BE9" s="104">
        <f t="shared" si="76"/>
        <v>0.2</v>
      </c>
      <c r="BF9" s="30">
        <f t="shared" si="77"/>
        <v>0</v>
      </c>
      <c r="BG9" s="46"/>
      <c r="BH9" s="47">
        <v>0.2</v>
      </c>
      <c r="BI9" s="34">
        <f t="shared" si="78"/>
        <v>0</v>
      </c>
      <c r="BJ9" s="30">
        <f t="shared" si="79"/>
        <v>0</v>
      </c>
      <c r="BK9" s="30"/>
      <c r="BL9" s="35"/>
      <c r="BM9" s="29">
        <f t="shared" si="33"/>
        <v>0</v>
      </c>
      <c r="BN9" s="48">
        <f t="shared" ref="BN9:BN11" si="99">K9</f>
        <v>0</v>
      </c>
      <c r="BO9" s="30">
        <f t="shared" si="80"/>
        <v>0</v>
      </c>
      <c r="BP9" s="104">
        <f t="shared" si="81"/>
        <v>0.2</v>
      </c>
      <c r="BQ9" s="34">
        <f t="shared" si="82"/>
        <v>0</v>
      </c>
      <c r="BR9" s="49"/>
      <c r="BS9" s="50">
        <v>0.2</v>
      </c>
      <c r="BT9" s="34">
        <f t="shared" si="83"/>
        <v>0</v>
      </c>
      <c r="BU9" s="30">
        <f t="shared" si="84"/>
        <v>0</v>
      </c>
      <c r="BV9" s="30"/>
      <c r="BW9" s="35"/>
      <c r="BX9" s="29">
        <f t="shared" si="38"/>
        <v>0</v>
      </c>
      <c r="BY9" s="51">
        <f t="shared" ref="BY9:BY11" si="100">K9</f>
        <v>0</v>
      </c>
      <c r="BZ9" s="30">
        <f t="shared" si="85"/>
        <v>0</v>
      </c>
      <c r="CA9" s="104">
        <f t="shared" si="86"/>
        <v>0.2</v>
      </c>
      <c r="CB9" s="30">
        <f t="shared" si="87"/>
        <v>0</v>
      </c>
      <c r="CC9" s="52"/>
      <c r="CD9" s="53">
        <v>0.2</v>
      </c>
      <c r="CE9" s="34">
        <f t="shared" si="88"/>
        <v>0</v>
      </c>
      <c r="CF9" s="30">
        <f t="shared" si="89"/>
        <v>0</v>
      </c>
      <c r="CG9" s="30"/>
      <c r="CH9" s="35"/>
      <c r="CI9" s="29">
        <f t="shared" si="43"/>
        <v>0</v>
      </c>
      <c r="CJ9" s="54">
        <f t="shared" ref="CJ9:CJ11" si="101">K9</f>
        <v>0</v>
      </c>
      <c r="CK9" s="30">
        <f t="shared" si="90"/>
        <v>0</v>
      </c>
      <c r="CL9" s="103">
        <f t="shared" si="91"/>
        <v>0.2</v>
      </c>
      <c r="CM9" s="30">
        <f t="shared" si="92"/>
        <v>0</v>
      </c>
      <c r="CN9" s="55"/>
      <c r="CO9" s="56">
        <v>0.2</v>
      </c>
      <c r="CP9" s="34">
        <f t="shared" si="93"/>
        <v>0</v>
      </c>
      <c r="CQ9" s="30">
        <f t="shared" si="94"/>
        <v>0</v>
      </c>
      <c r="CR9" s="30"/>
      <c r="CS9" s="35"/>
      <c r="CT9" s="58"/>
      <c r="CU9" s="111"/>
      <c r="CV9" s="113"/>
    </row>
    <row r="10" spans="1:100" s="57" customFormat="1" x14ac:dyDescent="0.2">
      <c r="A10" s="115"/>
      <c r="B10" s="118"/>
      <c r="C10" s="113"/>
      <c r="D10" s="114"/>
      <c r="E10" s="117"/>
      <c r="F10" s="117"/>
      <c r="G10"/>
      <c r="H10" s="115"/>
      <c r="I10" s="115"/>
      <c r="J10" s="29">
        <f t="shared" si="0"/>
        <v>0</v>
      </c>
      <c r="K10" s="116"/>
      <c r="L10" s="30">
        <f t="shared" si="55"/>
        <v>0</v>
      </c>
      <c r="M10" s="104">
        <f t="shared" si="56"/>
        <v>0.2</v>
      </c>
      <c r="N10" s="30">
        <f t="shared" si="57"/>
        <v>0</v>
      </c>
      <c r="O10" s="32"/>
      <c r="P10" s="33">
        <v>0.2</v>
      </c>
      <c r="Q10" s="34">
        <f t="shared" si="58"/>
        <v>0</v>
      </c>
      <c r="R10" s="30">
        <f t="shared" si="59"/>
        <v>0</v>
      </c>
      <c r="S10" s="30"/>
      <c r="T10" s="35"/>
      <c r="U10" s="29">
        <f t="shared" si="13"/>
        <v>0</v>
      </c>
      <c r="V10" s="36">
        <f t="shared" si="95"/>
        <v>0</v>
      </c>
      <c r="W10" s="30">
        <f t="shared" si="60"/>
        <v>0</v>
      </c>
      <c r="X10" s="104">
        <f t="shared" si="61"/>
        <v>0.2</v>
      </c>
      <c r="Y10" s="30">
        <f t="shared" si="62"/>
        <v>0</v>
      </c>
      <c r="Z10" s="37"/>
      <c r="AA10" s="38">
        <v>0.2</v>
      </c>
      <c r="AB10" s="34">
        <f t="shared" si="63"/>
        <v>0</v>
      </c>
      <c r="AC10" s="30">
        <f t="shared" si="64"/>
        <v>0</v>
      </c>
      <c r="AD10" s="30"/>
      <c r="AE10" s="35"/>
      <c r="AF10" s="29">
        <f t="shared" si="18"/>
        <v>0</v>
      </c>
      <c r="AG10" s="39">
        <f t="shared" si="96"/>
        <v>0</v>
      </c>
      <c r="AH10" s="30">
        <f t="shared" si="65"/>
        <v>0</v>
      </c>
      <c r="AI10" s="104">
        <f t="shared" si="66"/>
        <v>0.2</v>
      </c>
      <c r="AJ10" s="34">
        <f t="shared" si="67"/>
        <v>0</v>
      </c>
      <c r="AK10" s="40"/>
      <c r="AL10" s="41">
        <v>0.2</v>
      </c>
      <c r="AM10" s="34">
        <f t="shared" si="68"/>
        <v>0</v>
      </c>
      <c r="AN10" s="30">
        <f t="shared" si="69"/>
        <v>0</v>
      </c>
      <c r="AO10" s="30"/>
      <c r="AP10" s="35"/>
      <c r="AQ10" s="29">
        <f t="shared" si="23"/>
        <v>0</v>
      </c>
      <c r="AR10" s="42">
        <f t="shared" si="97"/>
        <v>0</v>
      </c>
      <c r="AS10" s="30">
        <f t="shared" si="70"/>
        <v>0</v>
      </c>
      <c r="AT10" s="104">
        <f t="shared" si="71"/>
        <v>0.2</v>
      </c>
      <c r="AU10" s="30">
        <f t="shared" si="72"/>
        <v>0</v>
      </c>
      <c r="AV10" s="43"/>
      <c r="AW10" s="44">
        <v>0.2</v>
      </c>
      <c r="AX10" s="34">
        <f t="shared" si="73"/>
        <v>0</v>
      </c>
      <c r="AY10" s="30">
        <f t="shared" si="74"/>
        <v>0</v>
      </c>
      <c r="AZ10" s="30"/>
      <c r="BA10" s="35"/>
      <c r="BB10" s="29">
        <f t="shared" si="28"/>
        <v>0</v>
      </c>
      <c r="BC10" s="45">
        <f t="shared" si="98"/>
        <v>0</v>
      </c>
      <c r="BD10" s="30">
        <f t="shared" si="75"/>
        <v>0</v>
      </c>
      <c r="BE10" s="104">
        <f t="shared" si="76"/>
        <v>0.2</v>
      </c>
      <c r="BF10" s="30">
        <f t="shared" si="77"/>
        <v>0</v>
      </c>
      <c r="BG10" s="46"/>
      <c r="BH10" s="47">
        <v>0.2</v>
      </c>
      <c r="BI10" s="34">
        <f t="shared" si="78"/>
        <v>0</v>
      </c>
      <c r="BJ10" s="30">
        <f t="shared" si="79"/>
        <v>0</v>
      </c>
      <c r="BK10" s="30"/>
      <c r="BL10" s="35"/>
      <c r="BM10" s="29">
        <f t="shared" si="33"/>
        <v>0</v>
      </c>
      <c r="BN10" s="48">
        <f t="shared" si="99"/>
        <v>0</v>
      </c>
      <c r="BO10" s="30">
        <f t="shared" si="80"/>
        <v>0</v>
      </c>
      <c r="BP10" s="104">
        <f t="shared" si="81"/>
        <v>0.2</v>
      </c>
      <c r="BQ10" s="34">
        <f t="shared" si="82"/>
        <v>0</v>
      </c>
      <c r="BR10" s="49"/>
      <c r="BS10" s="50">
        <v>0.2</v>
      </c>
      <c r="BT10" s="34">
        <f t="shared" si="83"/>
        <v>0</v>
      </c>
      <c r="BU10" s="30">
        <f t="shared" si="84"/>
        <v>0</v>
      </c>
      <c r="BV10" s="30"/>
      <c r="BW10" s="35"/>
      <c r="BX10" s="29">
        <f t="shared" si="38"/>
        <v>0</v>
      </c>
      <c r="BY10" s="51">
        <f t="shared" si="100"/>
        <v>0</v>
      </c>
      <c r="BZ10" s="30">
        <f t="shared" si="85"/>
        <v>0</v>
      </c>
      <c r="CA10" s="104">
        <f t="shared" si="86"/>
        <v>0.2</v>
      </c>
      <c r="CB10" s="30">
        <f t="shared" si="87"/>
        <v>0</v>
      </c>
      <c r="CC10" s="52"/>
      <c r="CD10" s="53">
        <v>0.2</v>
      </c>
      <c r="CE10" s="34">
        <f t="shared" si="88"/>
        <v>0</v>
      </c>
      <c r="CF10" s="30">
        <f t="shared" si="89"/>
        <v>0</v>
      </c>
      <c r="CG10" s="30"/>
      <c r="CH10" s="35"/>
      <c r="CI10" s="29">
        <f t="shared" si="43"/>
        <v>0</v>
      </c>
      <c r="CJ10" s="54">
        <f t="shared" si="101"/>
        <v>0</v>
      </c>
      <c r="CK10" s="30">
        <f t="shared" si="90"/>
        <v>0</v>
      </c>
      <c r="CL10" s="103">
        <f t="shared" si="91"/>
        <v>0.2</v>
      </c>
      <c r="CM10" s="30">
        <f t="shared" si="92"/>
        <v>0</v>
      </c>
      <c r="CN10" s="55"/>
      <c r="CO10" s="56">
        <v>0.2</v>
      </c>
      <c r="CP10" s="34">
        <f t="shared" si="93"/>
        <v>0</v>
      </c>
      <c r="CQ10" s="30">
        <f t="shared" si="94"/>
        <v>0</v>
      </c>
      <c r="CR10" s="30"/>
      <c r="CS10" s="35"/>
      <c r="CT10" s="115"/>
      <c r="CU10" s="111"/>
      <c r="CV10" s="113"/>
    </row>
    <row r="11" spans="1:100" s="57" customFormat="1" x14ac:dyDescent="0.2">
      <c r="A11" s="115"/>
      <c r="B11" s="118"/>
      <c r="C11" s="113"/>
      <c r="D11" s="114"/>
      <c r="E11" s="117"/>
      <c r="F11" s="117"/>
      <c r="G11" s="112"/>
      <c r="H11" s="115"/>
      <c r="I11" s="115"/>
      <c r="J11" s="29">
        <f t="shared" si="0"/>
        <v>0</v>
      </c>
      <c r="K11" s="116"/>
      <c r="L11" s="30">
        <f t="shared" si="55"/>
        <v>0</v>
      </c>
      <c r="M11" s="104">
        <f t="shared" si="56"/>
        <v>0.2</v>
      </c>
      <c r="N11" s="30">
        <f t="shared" si="57"/>
        <v>0</v>
      </c>
      <c r="O11" s="32"/>
      <c r="P11" s="33">
        <v>0.2</v>
      </c>
      <c r="Q11" s="34">
        <f t="shared" si="58"/>
        <v>0</v>
      </c>
      <c r="R11" s="30">
        <f t="shared" si="59"/>
        <v>0</v>
      </c>
      <c r="S11" s="30"/>
      <c r="T11" s="35"/>
      <c r="U11" s="29">
        <f t="shared" si="13"/>
        <v>0</v>
      </c>
      <c r="V11" s="36">
        <f t="shared" si="95"/>
        <v>0</v>
      </c>
      <c r="W11" s="30">
        <f t="shared" si="60"/>
        <v>0</v>
      </c>
      <c r="X11" s="104">
        <f t="shared" si="61"/>
        <v>0.2</v>
      </c>
      <c r="Y11" s="30">
        <f t="shared" si="62"/>
        <v>0</v>
      </c>
      <c r="Z11" s="37"/>
      <c r="AA11" s="38">
        <v>0.2</v>
      </c>
      <c r="AB11" s="34">
        <f t="shared" si="63"/>
        <v>0</v>
      </c>
      <c r="AC11" s="30">
        <f t="shared" si="64"/>
        <v>0</v>
      </c>
      <c r="AD11" s="30"/>
      <c r="AE11" s="35"/>
      <c r="AF11" s="29">
        <f t="shared" si="18"/>
        <v>0</v>
      </c>
      <c r="AG11" s="39">
        <f t="shared" si="96"/>
        <v>0</v>
      </c>
      <c r="AH11" s="30">
        <f t="shared" si="65"/>
        <v>0</v>
      </c>
      <c r="AI11" s="104">
        <f t="shared" si="66"/>
        <v>0.2</v>
      </c>
      <c r="AJ11" s="34">
        <f t="shared" si="67"/>
        <v>0</v>
      </c>
      <c r="AK11" s="40"/>
      <c r="AL11" s="41">
        <v>0.2</v>
      </c>
      <c r="AM11" s="34">
        <f t="shared" si="68"/>
        <v>0</v>
      </c>
      <c r="AN11" s="30">
        <f t="shared" si="69"/>
        <v>0</v>
      </c>
      <c r="AO11" s="30"/>
      <c r="AP11" s="35"/>
      <c r="AQ11" s="29">
        <f t="shared" si="23"/>
        <v>0</v>
      </c>
      <c r="AR11" s="42">
        <f t="shared" si="97"/>
        <v>0</v>
      </c>
      <c r="AS11" s="30">
        <f t="shared" si="70"/>
        <v>0</v>
      </c>
      <c r="AT11" s="104">
        <f t="shared" si="71"/>
        <v>0.2</v>
      </c>
      <c r="AU11" s="30">
        <f t="shared" si="72"/>
        <v>0</v>
      </c>
      <c r="AV11" s="43"/>
      <c r="AW11" s="44">
        <v>0.2</v>
      </c>
      <c r="AX11" s="34">
        <f t="shared" si="73"/>
        <v>0</v>
      </c>
      <c r="AY11" s="30">
        <f t="shared" si="74"/>
        <v>0</v>
      </c>
      <c r="AZ11" s="30"/>
      <c r="BA11" s="35"/>
      <c r="BB11" s="29">
        <f t="shared" si="28"/>
        <v>0</v>
      </c>
      <c r="BC11" s="45">
        <f t="shared" si="98"/>
        <v>0</v>
      </c>
      <c r="BD11" s="30">
        <f t="shared" si="75"/>
        <v>0</v>
      </c>
      <c r="BE11" s="104">
        <f t="shared" si="76"/>
        <v>0.2</v>
      </c>
      <c r="BF11" s="30">
        <f t="shared" si="77"/>
        <v>0</v>
      </c>
      <c r="BG11" s="46"/>
      <c r="BH11" s="47">
        <v>0.2</v>
      </c>
      <c r="BI11" s="34">
        <f t="shared" si="78"/>
        <v>0</v>
      </c>
      <c r="BJ11" s="30">
        <f t="shared" si="79"/>
        <v>0</v>
      </c>
      <c r="BK11" s="30"/>
      <c r="BL11" s="35"/>
      <c r="BM11" s="29">
        <f t="shared" si="33"/>
        <v>0</v>
      </c>
      <c r="BN11" s="48">
        <f t="shared" si="99"/>
        <v>0</v>
      </c>
      <c r="BO11" s="30">
        <f t="shared" si="80"/>
        <v>0</v>
      </c>
      <c r="BP11" s="104">
        <f t="shared" si="81"/>
        <v>0.2</v>
      </c>
      <c r="BQ11" s="34">
        <f t="shared" si="82"/>
        <v>0</v>
      </c>
      <c r="BR11" s="49"/>
      <c r="BS11" s="50">
        <v>0.2</v>
      </c>
      <c r="BT11" s="34">
        <f t="shared" si="83"/>
        <v>0</v>
      </c>
      <c r="BU11" s="30">
        <f t="shared" si="84"/>
        <v>0</v>
      </c>
      <c r="BV11" s="30"/>
      <c r="BW11" s="35"/>
      <c r="BX11" s="29">
        <f t="shared" si="38"/>
        <v>0</v>
      </c>
      <c r="BY11" s="51">
        <f t="shared" si="100"/>
        <v>0</v>
      </c>
      <c r="BZ11" s="30">
        <f t="shared" si="85"/>
        <v>0</v>
      </c>
      <c r="CA11" s="104">
        <f t="shared" si="86"/>
        <v>0.2</v>
      </c>
      <c r="CB11" s="30">
        <f t="shared" si="87"/>
        <v>0</v>
      </c>
      <c r="CC11" s="52"/>
      <c r="CD11" s="53">
        <v>0.2</v>
      </c>
      <c r="CE11" s="34">
        <f t="shared" si="88"/>
        <v>0</v>
      </c>
      <c r="CF11" s="30">
        <f t="shared" si="89"/>
        <v>0</v>
      </c>
      <c r="CG11" s="30"/>
      <c r="CH11" s="35"/>
      <c r="CI11" s="29">
        <f t="shared" si="43"/>
        <v>0</v>
      </c>
      <c r="CJ11" s="54">
        <f t="shared" si="101"/>
        <v>0</v>
      </c>
      <c r="CK11" s="30">
        <f t="shared" si="90"/>
        <v>0</v>
      </c>
      <c r="CL11" s="103">
        <f t="shared" si="91"/>
        <v>0.2</v>
      </c>
      <c r="CM11" s="30">
        <f t="shared" si="92"/>
        <v>0</v>
      </c>
      <c r="CN11" s="55"/>
      <c r="CO11" s="56">
        <v>0.2</v>
      </c>
      <c r="CP11" s="34">
        <f t="shared" si="93"/>
        <v>0</v>
      </c>
      <c r="CQ11" s="30">
        <f t="shared" si="94"/>
        <v>0</v>
      </c>
      <c r="CR11" s="30"/>
      <c r="CS11" s="35"/>
      <c r="CT11" s="115"/>
      <c r="CU11" s="111"/>
      <c r="CV11" s="113"/>
    </row>
    <row r="12" spans="1:100" s="57" customFormat="1" x14ac:dyDescent="0.2">
      <c r="A12" s="115"/>
      <c r="B12" s="118"/>
      <c r="C12" s="113"/>
      <c r="D12" s="114"/>
      <c r="E12" s="117"/>
      <c r="F12" s="117"/>
      <c r="H12" s="115"/>
      <c r="I12" s="115"/>
      <c r="J12" s="29">
        <f t="shared" si="0"/>
        <v>0</v>
      </c>
      <c r="K12" s="116"/>
      <c r="L12" s="30">
        <f t="shared" si="55"/>
        <v>0</v>
      </c>
      <c r="M12" s="104">
        <f t="shared" si="56"/>
        <v>0.2</v>
      </c>
      <c r="N12" s="30">
        <f t="shared" si="57"/>
        <v>0</v>
      </c>
      <c r="O12" s="32"/>
      <c r="P12" s="33">
        <v>0.2</v>
      </c>
      <c r="Q12" s="34">
        <f t="shared" si="58"/>
        <v>0</v>
      </c>
      <c r="R12" s="30">
        <f t="shared" si="59"/>
        <v>0</v>
      </c>
      <c r="S12" s="30"/>
      <c r="T12" s="35"/>
      <c r="U12" s="29">
        <f t="shared" si="13"/>
        <v>0</v>
      </c>
      <c r="V12" s="36">
        <f>K12</f>
        <v>0</v>
      </c>
      <c r="W12" s="30">
        <f t="shared" si="60"/>
        <v>0</v>
      </c>
      <c r="X12" s="104">
        <f t="shared" si="61"/>
        <v>0.2</v>
      </c>
      <c r="Y12" s="30">
        <f t="shared" si="62"/>
        <v>0</v>
      </c>
      <c r="Z12" s="37"/>
      <c r="AA12" s="38">
        <v>0.2</v>
      </c>
      <c r="AB12" s="34">
        <f t="shared" si="63"/>
        <v>0</v>
      </c>
      <c r="AC12" s="30">
        <f t="shared" si="64"/>
        <v>0</v>
      </c>
      <c r="AD12" s="30"/>
      <c r="AE12" s="35"/>
      <c r="AF12" s="29">
        <f t="shared" si="18"/>
        <v>0</v>
      </c>
      <c r="AG12" s="39">
        <f>K12</f>
        <v>0</v>
      </c>
      <c r="AH12" s="30">
        <f t="shared" si="65"/>
        <v>0</v>
      </c>
      <c r="AI12" s="104">
        <f t="shared" si="66"/>
        <v>0.2</v>
      </c>
      <c r="AJ12" s="34">
        <f t="shared" si="67"/>
        <v>0</v>
      </c>
      <c r="AK12" s="40"/>
      <c r="AL12" s="41">
        <v>0.2</v>
      </c>
      <c r="AM12" s="34">
        <f t="shared" si="68"/>
        <v>0</v>
      </c>
      <c r="AN12" s="30">
        <f t="shared" si="69"/>
        <v>0</v>
      </c>
      <c r="AO12" s="30"/>
      <c r="AP12" s="35"/>
      <c r="AQ12" s="29">
        <f t="shared" si="23"/>
        <v>0</v>
      </c>
      <c r="AR12" s="42">
        <f>K12</f>
        <v>0</v>
      </c>
      <c r="AS12" s="30">
        <f t="shared" si="70"/>
        <v>0</v>
      </c>
      <c r="AT12" s="104">
        <f t="shared" si="71"/>
        <v>0.2</v>
      </c>
      <c r="AU12" s="30">
        <f t="shared" si="72"/>
        <v>0</v>
      </c>
      <c r="AV12" s="43"/>
      <c r="AW12" s="44">
        <v>0.2</v>
      </c>
      <c r="AX12" s="34">
        <f t="shared" si="73"/>
        <v>0</v>
      </c>
      <c r="AY12" s="30">
        <f t="shared" si="74"/>
        <v>0</v>
      </c>
      <c r="AZ12" s="30"/>
      <c r="BA12" s="35"/>
      <c r="BB12" s="29">
        <f t="shared" si="28"/>
        <v>0</v>
      </c>
      <c r="BC12" s="45">
        <f>K12</f>
        <v>0</v>
      </c>
      <c r="BD12" s="30">
        <f t="shared" si="75"/>
        <v>0</v>
      </c>
      <c r="BE12" s="104">
        <f t="shared" si="76"/>
        <v>0.2</v>
      </c>
      <c r="BF12" s="30">
        <f t="shared" si="77"/>
        <v>0</v>
      </c>
      <c r="BG12" s="46"/>
      <c r="BH12" s="47">
        <v>0.2</v>
      </c>
      <c r="BI12" s="34">
        <f t="shared" si="78"/>
        <v>0</v>
      </c>
      <c r="BJ12" s="30">
        <f t="shared" si="79"/>
        <v>0</v>
      </c>
      <c r="BK12" s="30"/>
      <c r="BL12" s="35"/>
      <c r="BM12" s="29">
        <f t="shared" si="33"/>
        <v>0</v>
      </c>
      <c r="BN12" s="48">
        <f>K12</f>
        <v>0</v>
      </c>
      <c r="BO12" s="30">
        <f t="shared" si="80"/>
        <v>0</v>
      </c>
      <c r="BP12" s="104">
        <f t="shared" si="81"/>
        <v>0.2</v>
      </c>
      <c r="BQ12" s="34">
        <f t="shared" si="82"/>
        <v>0</v>
      </c>
      <c r="BR12" s="49"/>
      <c r="BS12" s="50">
        <v>0.2</v>
      </c>
      <c r="BT12" s="34">
        <f t="shared" si="83"/>
        <v>0</v>
      </c>
      <c r="BU12" s="30">
        <f t="shared" si="84"/>
        <v>0</v>
      </c>
      <c r="BV12" s="30"/>
      <c r="BW12" s="35"/>
      <c r="BX12" s="29">
        <f t="shared" si="38"/>
        <v>0</v>
      </c>
      <c r="BY12" s="51">
        <f>K12</f>
        <v>0</v>
      </c>
      <c r="BZ12" s="30">
        <f t="shared" si="85"/>
        <v>0</v>
      </c>
      <c r="CA12" s="104">
        <f t="shared" si="86"/>
        <v>0.2</v>
      </c>
      <c r="CB12" s="30">
        <f t="shared" si="87"/>
        <v>0</v>
      </c>
      <c r="CC12" s="52"/>
      <c r="CD12" s="53">
        <v>0.2</v>
      </c>
      <c r="CE12" s="34">
        <f t="shared" si="88"/>
        <v>0</v>
      </c>
      <c r="CF12" s="30">
        <f t="shared" si="89"/>
        <v>0</v>
      </c>
      <c r="CG12" s="30"/>
      <c r="CH12" s="35"/>
      <c r="CI12" s="29">
        <f t="shared" si="43"/>
        <v>0</v>
      </c>
      <c r="CJ12" s="54">
        <f>K12</f>
        <v>0</v>
      </c>
      <c r="CK12" s="30">
        <f t="shared" si="90"/>
        <v>0</v>
      </c>
      <c r="CL12" s="103">
        <f t="shared" si="91"/>
        <v>0.2</v>
      </c>
      <c r="CM12" s="30">
        <f t="shared" si="92"/>
        <v>0</v>
      </c>
      <c r="CN12" s="55"/>
      <c r="CO12" s="56">
        <v>0.2</v>
      </c>
      <c r="CP12" s="34">
        <f t="shared" si="93"/>
        <v>0</v>
      </c>
      <c r="CQ12" s="30">
        <f t="shared" si="94"/>
        <v>0</v>
      </c>
      <c r="CR12" s="30"/>
      <c r="CS12" s="35"/>
      <c r="CT12" s="115"/>
      <c r="CU12" s="111"/>
      <c r="CV12" s="130"/>
    </row>
    <row r="13" spans="1:100" s="57" customFormat="1" x14ac:dyDescent="0.2">
      <c r="A13" s="115"/>
      <c r="B13" s="118"/>
      <c r="C13" s="113"/>
      <c r="D13" s="114"/>
      <c r="E13" s="117"/>
      <c r="F13" s="117"/>
      <c r="G13"/>
      <c r="H13" s="115"/>
      <c r="I13" s="115"/>
      <c r="J13" s="29">
        <f t="shared" si="0"/>
        <v>0</v>
      </c>
      <c r="K13" s="116"/>
      <c r="L13" s="30">
        <f t="shared" si="55"/>
        <v>0</v>
      </c>
      <c r="M13" s="104">
        <f t="shared" si="56"/>
        <v>0.2</v>
      </c>
      <c r="N13" s="30">
        <f t="shared" si="57"/>
        <v>0</v>
      </c>
      <c r="O13" s="32"/>
      <c r="P13" s="33">
        <v>0.2</v>
      </c>
      <c r="Q13" s="34">
        <f t="shared" si="58"/>
        <v>0</v>
      </c>
      <c r="R13" s="30">
        <f t="shared" si="59"/>
        <v>0</v>
      </c>
      <c r="S13" s="30"/>
      <c r="T13" s="35"/>
      <c r="U13" s="29">
        <f t="shared" si="13"/>
        <v>0</v>
      </c>
      <c r="V13" s="36">
        <f t="shared" ref="V13:V15" si="102">K13</f>
        <v>0</v>
      </c>
      <c r="W13" s="30">
        <f t="shared" si="60"/>
        <v>0</v>
      </c>
      <c r="X13" s="104">
        <f t="shared" si="61"/>
        <v>0.2</v>
      </c>
      <c r="Y13" s="30">
        <f t="shared" si="62"/>
        <v>0</v>
      </c>
      <c r="Z13" s="37"/>
      <c r="AA13" s="38">
        <v>0.2</v>
      </c>
      <c r="AB13" s="34">
        <f t="shared" si="63"/>
        <v>0</v>
      </c>
      <c r="AC13" s="30">
        <f t="shared" si="64"/>
        <v>0</v>
      </c>
      <c r="AD13" s="30"/>
      <c r="AE13" s="35"/>
      <c r="AF13" s="29">
        <f t="shared" si="18"/>
        <v>0</v>
      </c>
      <c r="AG13" s="39">
        <f t="shared" ref="AG13:AG15" si="103">K13</f>
        <v>0</v>
      </c>
      <c r="AH13" s="30">
        <f t="shared" si="65"/>
        <v>0</v>
      </c>
      <c r="AI13" s="104">
        <f t="shared" si="66"/>
        <v>0.2</v>
      </c>
      <c r="AJ13" s="34">
        <f t="shared" si="67"/>
        <v>0</v>
      </c>
      <c r="AK13" s="40"/>
      <c r="AL13" s="41">
        <v>0.2</v>
      </c>
      <c r="AM13" s="34">
        <f t="shared" si="68"/>
        <v>0</v>
      </c>
      <c r="AN13" s="30">
        <f t="shared" si="69"/>
        <v>0</v>
      </c>
      <c r="AO13" s="30"/>
      <c r="AP13" s="35"/>
      <c r="AQ13" s="29">
        <f t="shared" si="23"/>
        <v>0</v>
      </c>
      <c r="AR13" s="42">
        <f t="shared" ref="AR13:AR15" si="104">K13</f>
        <v>0</v>
      </c>
      <c r="AS13" s="30">
        <f t="shared" si="70"/>
        <v>0</v>
      </c>
      <c r="AT13" s="104">
        <f t="shared" si="71"/>
        <v>0.2</v>
      </c>
      <c r="AU13" s="30">
        <f t="shared" si="72"/>
        <v>0</v>
      </c>
      <c r="AV13" s="43"/>
      <c r="AW13" s="44">
        <v>0.2</v>
      </c>
      <c r="AX13" s="34">
        <f t="shared" si="73"/>
        <v>0</v>
      </c>
      <c r="AY13" s="30">
        <f t="shared" si="74"/>
        <v>0</v>
      </c>
      <c r="AZ13" s="30"/>
      <c r="BA13" s="35"/>
      <c r="BB13" s="29">
        <f t="shared" si="28"/>
        <v>0</v>
      </c>
      <c r="BC13" s="45">
        <f t="shared" ref="BC13:BC15" si="105">K13</f>
        <v>0</v>
      </c>
      <c r="BD13" s="30">
        <f t="shared" si="75"/>
        <v>0</v>
      </c>
      <c r="BE13" s="104">
        <f t="shared" si="76"/>
        <v>0.2</v>
      </c>
      <c r="BF13" s="30">
        <f t="shared" si="77"/>
        <v>0</v>
      </c>
      <c r="BG13" s="46"/>
      <c r="BH13" s="47">
        <v>0.2</v>
      </c>
      <c r="BI13" s="34">
        <f t="shared" si="78"/>
        <v>0</v>
      </c>
      <c r="BJ13" s="30">
        <f t="shared" si="79"/>
        <v>0</v>
      </c>
      <c r="BK13" s="30"/>
      <c r="BL13" s="35"/>
      <c r="BM13" s="29">
        <f t="shared" si="33"/>
        <v>0</v>
      </c>
      <c r="BN13" s="48">
        <f t="shared" ref="BN13:BN15" si="106">K13</f>
        <v>0</v>
      </c>
      <c r="BO13" s="30">
        <f t="shared" si="80"/>
        <v>0</v>
      </c>
      <c r="BP13" s="104">
        <f t="shared" si="81"/>
        <v>0.2</v>
      </c>
      <c r="BQ13" s="34">
        <f t="shared" si="82"/>
        <v>0</v>
      </c>
      <c r="BR13" s="49"/>
      <c r="BS13" s="50">
        <v>0.2</v>
      </c>
      <c r="BT13" s="34">
        <f t="shared" si="83"/>
        <v>0</v>
      </c>
      <c r="BU13" s="30">
        <f t="shared" si="84"/>
        <v>0</v>
      </c>
      <c r="BV13" s="30"/>
      <c r="BW13" s="35"/>
      <c r="BX13" s="29">
        <f t="shared" si="38"/>
        <v>0</v>
      </c>
      <c r="BY13" s="51">
        <f t="shared" ref="BY13:BY15" si="107">K13</f>
        <v>0</v>
      </c>
      <c r="BZ13" s="30">
        <f t="shared" si="85"/>
        <v>0</v>
      </c>
      <c r="CA13" s="104">
        <f t="shared" si="86"/>
        <v>0.2</v>
      </c>
      <c r="CB13" s="30">
        <f t="shared" si="87"/>
        <v>0</v>
      </c>
      <c r="CC13" s="52"/>
      <c r="CD13" s="53">
        <v>0.2</v>
      </c>
      <c r="CE13" s="34">
        <f t="shared" si="88"/>
        <v>0</v>
      </c>
      <c r="CF13" s="30">
        <f t="shared" si="89"/>
        <v>0</v>
      </c>
      <c r="CG13" s="30"/>
      <c r="CH13" s="35"/>
      <c r="CI13" s="29">
        <f t="shared" si="43"/>
        <v>0</v>
      </c>
      <c r="CJ13" s="54">
        <f t="shared" ref="CJ13:CJ15" si="108">K13</f>
        <v>0</v>
      </c>
      <c r="CK13" s="30">
        <f t="shared" si="90"/>
        <v>0</v>
      </c>
      <c r="CL13" s="103">
        <f t="shared" si="91"/>
        <v>0.2</v>
      </c>
      <c r="CM13" s="30">
        <f t="shared" si="92"/>
        <v>0</v>
      </c>
      <c r="CN13" s="55"/>
      <c r="CO13" s="56">
        <v>0.2</v>
      </c>
      <c r="CP13" s="34">
        <f t="shared" si="93"/>
        <v>0</v>
      </c>
      <c r="CQ13" s="30">
        <f t="shared" si="94"/>
        <v>0</v>
      </c>
      <c r="CR13" s="30"/>
      <c r="CS13" s="35"/>
      <c r="CT13" s="58"/>
      <c r="CU13" s="111"/>
      <c r="CV13" s="113"/>
    </row>
    <row r="14" spans="1:100" s="57" customFormat="1" x14ac:dyDescent="0.2">
      <c r="A14" s="115"/>
      <c r="B14" s="118"/>
      <c r="C14" s="113"/>
      <c r="D14" s="114"/>
      <c r="E14" s="117"/>
      <c r="F14" s="117"/>
      <c r="G14"/>
      <c r="H14" s="115"/>
      <c r="I14" s="115"/>
      <c r="J14" s="29">
        <f t="shared" si="0"/>
        <v>0</v>
      </c>
      <c r="K14" s="116"/>
      <c r="L14" s="30">
        <f t="shared" si="55"/>
        <v>0</v>
      </c>
      <c r="M14" s="104">
        <f t="shared" si="56"/>
        <v>0.2</v>
      </c>
      <c r="N14" s="30">
        <f t="shared" si="57"/>
        <v>0</v>
      </c>
      <c r="O14" s="32"/>
      <c r="P14" s="33">
        <v>0.2</v>
      </c>
      <c r="Q14" s="34">
        <f t="shared" si="58"/>
        <v>0</v>
      </c>
      <c r="R14" s="30">
        <f t="shared" si="59"/>
        <v>0</v>
      </c>
      <c r="S14" s="30"/>
      <c r="T14" s="35"/>
      <c r="U14" s="29">
        <f t="shared" si="13"/>
        <v>0</v>
      </c>
      <c r="V14" s="36">
        <f t="shared" si="102"/>
        <v>0</v>
      </c>
      <c r="W14" s="30">
        <f t="shared" si="60"/>
        <v>0</v>
      </c>
      <c r="X14" s="104">
        <f t="shared" si="61"/>
        <v>0.2</v>
      </c>
      <c r="Y14" s="30">
        <f t="shared" si="62"/>
        <v>0</v>
      </c>
      <c r="Z14" s="37"/>
      <c r="AA14" s="38">
        <v>0.2</v>
      </c>
      <c r="AB14" s="34">
        <f t="shared" si="63"/>
        <v>0</v>
      </c>
      <c r="AC14" s="30">
        <f t="shared" si="64"/>
        <v>0</v>
      </c>
      <c r="AD14" s="30"/>
      <c r="AE14" s="35"/>
      <c r="AF14" s="29">
        <f t="shared" si="18"/>
        <v>0</v>
      </c>
      <c r="AG14" s="39">
        <f t="shared" si="103"/>
        <v>0</v>
      </c>
      <c r="AH14" s="30">
        <f t="shared" si="65"/>
        <v>0</v>
      </c>
      <c r="AI14" s="104">
        <f t="shared" si="66"/>
        <v>0.2</v>
      </c>
      <c r="AJ14" s="34">
        <f t="shared" si="67"/>
        <v>0</v>
      </c>
      <c r="AK14" s="40"/>
      <c r="AL14" s="41">
        <v>0.2</v>
      </c>
      <c r="AM14" s="34">
        <f t="shared" si="68"/>
        <v>0</v>
      </c>
      <c r="AN14" s="30">
        <f t="shared" si="69"/>
        <v>0</v>
      </c>
      <c r="AO14" s="30"/>
      <c r="AP14" s="35"/>
      <c r="AQ14" s="29">
        <f t="shared" si="23"/>
        <v>0</v>
      </c>
      <c r="AR14" s="42">
        <f t="shared" si="104"/>
        <v>0</v>
      </c>
      <c r="AS14" s="30">
        <f t="shared" si="70"/>
        <v>0</v>
      </c>
      <c r="AT14" s="104">
        <f t="shared" si="71"/>
        <v>0.2</v>
      </c>
      <c r="AU14" s="30">
        <f t="shared" si="72"/>
        <v>0</v>
      </c>
      <c r="AV14" s="43"/>
      <c r="AW14" s="44">
        <v>0.2</v>
      </c>
      <c r="AX14" s="34">
        <f t="shared" si="73"/>
        <v>0</v>
      </c>
      <c r="AY14" s="30">
        <f t="shared" si="74"/>
        <v>0</v>
      </c>
      <c r="AZ14" s="30"/>
      <c r="BA14" s="35"/>
      <c r="BB14" s="29">
        <f t="shared" si="28"/>
        <v>0</v>
      </c>
      <c r="BC14" s="45">
        <f t="shared" si="105"/>
        <v>0</v>
      </c>
      <c r="BD14" s="30">
        <f t="shared" si="75"/>
        <v>0</v>
      </c>
      <c r="BE14" s="104">
        <f t="shared" si="76"/>
        <v>0.2</v>
      </c>
      <c r="BF14" s="30">
        <f t="shared" si="77"/>
        <v>0</v>
      </c>
      <c r="BG14" s="46"/>
      <c r="BH14" s="47">
        <v>0.2</v>
      </c>
      <c r="BI14" s="34">
        <f t="shared" si="78"/>
        <v>0</v>
      </c>
      <c r="BJ14" s="30">
        <f t="shared" si="79"/>
        <v>0</v>
      </c>
      <c r="BK14" s="30"/>
      <c r="BL14" s="35"/>
      <c r="BM14" s="29">
        <f t="shared" si="33"/>
        <v>0</v>
      </c>
      <c r="BN14" s="48">
        <f t="shared" si="106"/>
        <v>0</v>
      </c>
      <c r="BO14" s="30">
        <f t="shared" si="80"/>
        <v>0</v>
      </c>
      <c r="BP14" s="104">
        <f t="shared" si="81"/>
        <v>0.2</v>
      </c>
      <c r="BQ14" s="34">
        <f t="shared" si="82"/>
        <v>0</v>
      </c>
      <c r="BR14" s="49"/>
      <c r="BS14" s="50">
        <v>0.2</v>
      </c>
      <c r="BT14" s="34">
        <f t="shared" si="83"/>
        <v>0</v>
      </c>
      <c r="BU14" s="30">
        <f t="shared" si="84"/>
        <v>0</v>
      </c>
      <c r="BV14" s="30"/>
      <c r="BW14" s="35"/>
      <c r="BX14" s="29">
        <f t="shared" si="38"/>
        <v>0</v>
      </c>
      <c r="BY14" s="51">
        <f t="shared" si="107"/>
        <v>0</v>
      </c>
      <c r="BZ14" s="30">
        <f t="shared" si="85"/>
        <v>0</v>
      </c>
      <c r="CA14" s="104">
        <f t="shared" si="86"/>
        <v>0.2</v>
      </c>
      <c r="CB14" s="30">
        <f t="shared" si="87"/>
        <v>0</v>
      </c>
      <c r="CC14" s="52"/>
      <c r="CD14" s="53">
        <v>0.2</v>
      </c>
      <c r="CE14" s="34">
        <f t="shared" si="88"/>
        <v>0</v>
      </c>
      <c r="CF14" s="30">
        <f t="shared" si="89"/>
        <v>0</v>
      </c>
      <c r="CG14" s="30"/>
      <c r="CH14" s="35"/>
      <c r="CI14" s="29">
        <f t="shared" si="43"/>
        <v>0</v>
      </c>
      <c r="CJ14" s="54">
        <f t="shared" si="108"/>
        <v>0</v>
      </c>
      <c r="CK14" s="30">
        <f t="shared" si="90"/>
        <v>0</v>
      </c>
      <c r="CL14" s="103">
        <f t="shared" si="91"/>
        <v>0.2</v>
      </c>
      <c r="CM14" s="30">
        <f t="shared" si="92"/>
        <v>0</v>
      </c>
      <c r="CN14" s="55"/>
      <c r="CO14" s="56">
        <v>0.2</v>
      </c>
      <c r="CP14" s="34">
        <f t="shared" si="93"/>
        <v>0</v>
      </c>
      <c r="CQ14" s="30">
        <f t="shared" si="94"/>
        <v>0</v>
      </c>
      <c r="CR14" s="30"/>
      <c r="CS14" s="35"/>
      <c r="CT14" s="115"/>
      <c r="CU14" s="111"/>
      <c r="CV14" s="113"/>
    </row>
    <row r="15" spans="1:100" s="57" customFormat="1" x14ac:dyDescent="0.2">
      <c r="A15" s="115"/>
      <c r="B15" s="118"/>
      <c r="C15" s="113"/>
      <c r="D15" s="114"/>
      <c r="E15" s="117"/>
      <c r="F15" s="117"/>
      <c r="G15" s="112"/>
      <c r="H15" s="115"/>
      <c r="I15" s="115"/>
      <c r="J15" s="29">
        <f t="shared" si="0"/>
        <v>0</v>
      </c>
      <c r="K15" s="116"/>
      <c r="L15" s="30">
        <f t="shared" si="55"/>
        <v>0</v>
      </c>
      <c r="M15" s="104">
        <f t="shared" si="56"/>
        <v>0.2</v>
      </c>
      <c r="N15" s="30">
        <f t="shared" si="57"/>
        <v>0</v>
      </c>
      <c r="O15" s="32"/>
      <c r="P15" s="33">
        <v>0.2</v>
      </c>
      <c r="Q15" s="34">
        <f t="shared" si="58"/>
        <v>0</v>
      </c>
      <c r="R15" s="30">
        <f t="shared" si="59"/>
        <v>0</v>
      </c>
      <c r="S15" s="30"/>
      <c r="T15" s="35"/>
      <c r="U15" s="29">
        <f t="shared" si="13"/>
        <v>0</v>
      </c>
      <c r="V15" s="36">
        <f t="shared" si="102"/>
        <v>0</v>
      </c>
      <c r="W15" s="30">
        <f t="shared" si="60"/>
        <v>0</v>
      </c>
      <c r="X15" s="104">
        <f t="shared" si="61"/>
        <v>0.2</v>
      </c>
      <c r="Y15" s="30">
        <f t="shared" si="62"/>
        <v>0</v>
      </c>
      <c r="Z15" s="37"/>
      <c r="AA15" s="38">
        <v>0.2</v>
      </c>
      <c r="AB15" s="34">
        <f t="shared" si="63"/>
        <v>0</v>
      </c>
      <c r="AC15" s="30">
        <f t="shared" si="64"/>
        <v>0</v>
      </c>
      <c r="AD15" s="30"/>
      <c r="AE15" s="35"/>
      <c r="AF15" s="29">
        <f t="shared" si="18"/>
        <v>0</v>
      </c>
      <c r="AG15" s="39">
        <f t="shared" si="103"/>
        <v>0</v>
      </c>
      <c r="AH15" s="30">
        <f t="shared" si="65"/>
        <v>0</v>
      </c>
      <c r="AI15" s="104">
        <f t="shared" si="66"/>
        <v>0.2</v>
      </c>
      <c r="AJ15" s="34">
        <f t="shared" si="67"/>
        <v>0</v>
      </c>
      <c r="AK15" s="40"/>
      <c r="AL15" s="41">
        <v>0.2</v>
      </c>
      <c r="AM15" s="34">
        <f t="shared" si="68"/>
        <v>0</v>
      </c>
      <c r="AN15" s="30">
        <f t="shared" si="69"/>
        <v>0</v>
      </c>
      <c r="AO15" s="30"/>
      <c r="AP15" s="35"/>
      <c r="AQ15" s="29">
        <f t="shared" si="23"/>
        <v>0</v>
      </c>
      <c r="AR15" s="42">
        <f t="shared" si="104"/>
        <v>0</v>
      </c>
      <c r="AS15" s="30">
        <f t="shared" si="70"/>
        <v>0</v>
      </c>
      <c r="AT15" s="104">
        <f t="shared" si="71"/>
        <v>0.2</v>
      </c>
      <c r="AU15" s="30">
        <f t="shared" si="72"/>
        <v>0</v>
      </c>
      <c r="AV15" s="43"/>
      <c r="AW15" s="44">
        <v>0.2</v>
      </c>
      <c r="AX15" s="34">
        <f t="shared" si="73"/>
        <v>0</v>
      </c>
      <c r="AY15" s="30">
        <f t="shared" si="74"/>
        <v>0</v>
      </c>
      <c r="AZ15" s="30"/>
      <c r="BA15" s="35"/>
      <c r="BB15" s="29">
        <f t="shared" si="28"/>
        <v>0</v>
      </c>
      <c r="BC15" s="45">
        <f t="shared" si="105"/>
        <v>0</v>
      </c>
      <c r="BD15" s="30">
        <f t="shared" si="75"/>
        <v>0</v>
      </c>
      <c r="BE15" s="104">
        <f t="shared" si="76"/>
        <v>0.2</v>
      </c>
      <c r="BF15" s="30">
        <f t="shared" si="77"/>
        <v>0</v>
      </c>
      <c r="BG15" s="46"/>
      <c r="BH15" s="47">
        <v>0.2</v>
      </c>
      <c r="BI15" s="34">
        <f t="shared" si="78"/>
        <v>0</v>
      </c>
      <c r="BJ15" s="30">
        <f t="shared" si="79"/>
        <v>0</v>
      </c>
      <c r="BK15" s="30"/>
      <c r="BL15" s="35"/>
      <c r="BM15" s="29">
        <f t="shared" si="33"/>
        <v>0</v>
      </c>
      <c r="BN15" s="48">
        <f t="shared" si="106"/>
        <v>0</v>
      </c>
      <c r="BO15" s="30">
        <f t="shared" si="80"/>
        <v>0</v>
      </c>
      <c r="BP15" s="104">
        <f t="shared" si="81"/>
        <v>0.2</v>
      </c>
      <c r="BQ15" s="34">
        <f t="shared" si="82"/>
        <v>0</v>
      </c>
      <c r="BR15" s="49"/>
      <c r="BS15" s="50">
        <v>0.2</v>
      </c>
      <c r="BT15" s="34">
        <f t="shared" si="83"/>
        <v>0</v>
      </c>
      <c r="BU15" s="30">
        <f t="shared" si="84"/>
        <v>0</v>
      </c>
      <c r="BV15" s="30"/>
      <c r="BW15" s="35"/>
      <c r="BX15" s="29">
        <f t="shared" si="38"/>
        <v>0</v>
      </c>
      <c r="BY15" s="51">
        <f t="shared" si="107"/>
        <v>0</v>
      </c>
      <c r="BZ15" s="30">
        <f t="shared" si="85"/>
        <v>0</v>
      </c>
      <c r="CA15" s="104">
        <f t="shared" si="86"/>
        <v>0.2</v>
      </c>
      <c r="CB15" s="30">
        <f t="shared" si="87"/>
        <v>0</v>
      </c>
      <c r="CC15" s="52"/>
      <c r="CD15" s="53">
        <v>0.2</v>
      </c>
      <c r="CE15" s="34">
        <f t="shared" si="88"/>
        <v>0</v>
      </c>
      <c r="CF15" s="30">
        <f t="shared" si="89"/>
        <v>0</v>
      </c>
      <c r="CG15" s="30"/>
      <c r="CH15" s="35"/>
      <c r="CI15" s="29">
        <f t="shared" si="43"/>
        <v>0</v>
      </c>
      <c r="CJ15" s="54">
        <f t="shared" si="108"/>
        <v>0</v>
      </c>
      <c r="CK15" s="30">
        <f t="shared" si="90"/>
        <v>0</v>
      </c>
      <c r="CL15" s="103">
        <f t="shared" si="91"/>
        <v>0.2</v>
      </c>
      <c r="CM15" s="30">
        <f t="shared" si="92"/>
        <v>0</v>
      </c>
      <c r="CN15" s="55"/>
      <c r="CO15" s="56">
        <v>0.2</v>
      </c>
      <c r="CP15" s="34">
        <f t="shared" si="93"/>
        <v>0</v>
      </c>
      <c r="CQ15" s="30">
        <f t="shared" si="94"/>
        <v>0</v>
      </c>
      <c r="CR15" s="30"/>
      <c r="CS15" s="35"/>
      <c r="CT15" s="115"/>
      <c r="CU15" s="111"/>
      <c r="CV15" s="113"/>
    </row>
    <row r="16" spans="1:100" s="57" customFormat="1" x14ac:dyDescent="0.2">
      <c r="A16" s="115"/>
      <c r="B16" s="118"/>
      <c r="C16" s="113"/>
      <c r="D16" s="114"/>
      <c r="E16" s="117"/>
      <c r="F16" s="117"/>
      <c r="H16" s="115"/>
      <c r="I16" s="115"/>
      <c r="J16" s="29">
        <f t="shared" si="0"/>
        <v>0</v>
      </c>
      <c r="K16" s="116"/>
      <c r="L16" s="30">
        <f t="shared" si="55"/>
        <v>0</v>
      </c>
      <c r="M16" s="104">
        <f t="shared" si="56"/>
        <v>0.2</v>
      </c>
      <c r="N16" s="30">
        <f t="shared" si="57"/>
        <v>0</v>
      </c>
      <c r="O16" s="32"/>
      <c r="P16" s="33">
        <v>0.2</v>
      </c>
      <c r="Q16" s="34">
        <f t="shared" si="58"/>
        <v>0</v>
      </c>
      <c r="R16" s="30">
        <f t="shared" si="59"/>
        <v>0</v>
      </c>
      <c r="S16" s="30"/>
      <c r="T16" s="35"/>
      <c r="U16" s="29">
        <f t="shared" si="13"/>
        <v>0</v>
      </c>
      <c r="V16" s="36">
        <f>K16</f>
        <v>0</v>
      </c>
      <c r="W16" s="30">
        <f t="shared" si="60"/>
        <v>0</v>
      </c>
      <c r="X16" s="104">
        <f t="shared" si="61"/>
        <v>0.2</v>
      </c>
      <c r="Y16" s="30">
        <f t="shared" si="62"/>
        <v>0</v>
      </c>
      <c r="Z16" s="37"/>
      <c r="AA16" s="38">
        <v>0.2</v>
      </c>
      <c r="AB16" s="34">
        <f t="shared" si="63"/>
        <v>0</v>
      </c>
      <c r="AC16" s="30">
        <f t="shared" si="64"/>
        <v>0</v>
      </c>
      <c r="AD16" s="30"/>
      <c r="AE16" s="35"/>
      <c r="AF16" s="29">
        <f t="shared" si="18"/>
        <v>0</v>
      </c>
      <c r="AG16" s="39">
        <f>K16</f>
        <v>0</v>
      </c>
      <c r="AH16" s="30">
        <f t="shared" si="65"/>
        <v>0</v>
      </c>
      <c r="AI16" s="104">
        <f t="shared" si="66"/>
        <v>0.2</v>
      </c>
      <c r="AJ16" s="34">
        <f t="shared" si="67"/>
        <v>0</v>
      </c>
      <c r="AK16" s="40"/>
      <c r="AL16" s="41">
        <v>0.2</v>
      </c>
      <c r="AM16" s="34">
        <f t="shared" si="68"/>
        <v>0</v>
      </c>
      <c r="AN16" s="30">
        <f t="shared" si="69"/>
        <v>0</v>
      </c>
      <c r="AO16" s="30"/>
      <c r="AP16" s="35"/>
      <c r="AQ16" s="29">
        <f t="shared" si="23"/>
        <v>0</v>
      </c>
      <c r="AR16" s="42">
        <f>K16</f>
        <v>0</v>
      </c>
      <c r="AS16" s="30">
        <f t="shared" si="70"/>
        <v>0</v>
      </c>
      <c r="AT16" s="104">
        <f t="shared" si="71"/>
        <v>0.2</v>
      </c>
      <c r="AU16" s="30">
        <f t="shared" si="72"/>
        <v>0</v>
      </c>
      <c r="AV16" s="43"/>
      <c r="AW16" s="44">
        <v>0.2</v>
      </c>
      <c r="AX16" s="34">
        <f t="shared" si="73"/>
        <v>0</v>
      </c>
      <c r="AY16" s="30">
        <f t="shared" si="74"/>
        <v>0</v>
      </c>
      <c r="AZ16" s="30"/>
      <c r="BA16" s="35"/>
      <c r="BB16" s="29">
        <f t="shared" si="28"/>
        <v>0</v>
      </c>
      <c r="BC16" s="45">
        <f>K16</f>
        <v>0</v>
      </c>
      <c r="BD16" s="30">
        <f t="shared" si="75"/>
        <v>0</v>
      </c>
      <c r="BE16" s="104">
        <f t="shared" si="76"/>
        <v>0.2</v>
      </c>
      <c r="BF16" s="30">
        <f t="shared" si="77"/>
        <v>0</v>
      </c>
      <c r="BG16" s="46"/>
      <c r="BH16" s="47">
        <v>0.2</v>
      </c>
      <c r="BI16" s="34">
        <f t="shared" si="78"/>
        <v>0</v>
      </c>
      <c r="BJ16" s="30">
        <f t="shared" si="79"/>
        <v>0</v>
      </c>
      <c r="BK16" s="30"/>
      <c r="BL16" s="35"/>
      <c r="BM16" s="29">
        <f t="shared" si="33"/>
        <v>0</v>
      </c>
      <c r="BN16" s="48">
        <f>K16</f>
        <v>0</v>
      </c>
      <c r="BO16" s="30">
        <f t="shared" si="80"/>
        <v>0</v>
      </c>
      <c r="BP16" s="104">
        <f t="shared" si="81"/>
        <v>0.2</v>
      </c>
      <c r="BQ16" s="34">
        <f t="shared" si="82"/>
        <v>0</v>
      </c>
      <c r="BR16" s="49"/>
      <c r="BS16" s="50">
        <v>0.2</v>
      </c>
      <c r="BT16" s="34">
        <f t="shared" si="83"/>
        <v>0</v>
      </c>
      <c r="BU16" s="30">
        <f t="shared" si="84"/>
        <v>0</v>
      </c>
      <c r="BV16" s="30"/>
      <c r="BW16" s="35"/>
      <c r="BX16" s="29">
        <f t="shared" si="38"/>
        <v>0</v>
      </c>
      <c r="BY16" s="51">
        <f>K16</f>
        <v>0</v>
      </c>
      <c r="BZ16" s="30">
        <f t="shared" si="85"/>
        <v>0</v>
      </c>
      <c r="CA16" s="104">
        <f t="shared" si="86"/>
        <v>0.2</v>
      </c>
      <c r="CB16" s="30">
        <f t="shared" si="87"/>
        <v>0</v>
      </c>
      <c r="CC16" s="52"/>
      <c r="CD16" s="53">
        <v>0.2</v>
      </c>
      <c r="CE16" s="34">
        <f t="shared" si="88"/>
        <v>0</v>
      </c>
      <c r="CF16" s="30">
        <f t="shared" si="89"/>
        <v>0</v>
      </c>
      <c r="CG16" s="30"/>
      <c r="CH16" s="35"/>
      <c r="CI16" s="29">
        <f t="shared" si="43"/>
        <v>0</v>
      </c>
      <c r="CJ16" s="54">
        <f>K16</f>
        <v>0</v>
      </c>
      <c r="CK16" s="30">
        <f t="shared" si="90"/>
        <v>0</v>
      </c>
      <c r="CL16" s="103">
        <f t="shared" si="91"/>
        <v>0.2</v>
      </c>
      <c r="CM16" s="30">
        <f t="shared" si="92"/>
        <v>0</v>
      </c>
      <c r="CN16" s="55"/>
      <c r="CO16" s="56">
        <v>0.2</v>
      </c>
      <c r="CP16" s="34">
        <f t="shared" si="93"/>
        <v>0</v>
      </c>
      <c r="CQ16" s="30">
        <f t="shared" si="94"/>
        <v>0</v>
      </c>
      <c r="CR16" s="30"/>
      <c r="CS16" s="35"/>
      <c r="CT16" s="115"/>
      <c r="CU16" s="111"/>
      <c r="CV16" s="130"/>
    </row>
    <row r="17" spans="1:100" s="57" customFormat="1" x14ac:dyDescent="0.2">
      <c r="A17" s="115"/>
      <c r="B17" s="118"/>
      <c r="C17" s="113"/>
      <c r="D17" s="114"/>
      <c r="E17" s="117"/>
      <c r="F17" s="117"/>
      <c r="G17"/>
      <c r="H17" s="115"/>
      <c r="I17" s="115"/>
      <c r="J17" s="29">
        <f t="shared" si="0"/>
        <v>0</v>
      </c>
      <c r="K17" s="116"/>
      <c r="L17" s="30">
        <f t="shared" si="55"/>
        <v>0</v>
      </c>
      <c r="M17" s="104">
        <f t="shared" si="56"/>
        <v>0.2</v>
      </c>
      <c r="N17" s="30">
        <f t="shared" si="57"/>
        <v>0</v>
      </c>
      <c r="O17" s="32"/>
      <c r="P17" s="33">
        <v>0.2</v>
      </c>
      <c r="Q17" s="34">
        <f t="shared" si="58"/>
        <v>0</v>
      </c>
      <c r="R17" s="30">
        <f t="shared" si="59"/>
        <v>0</v>
      </c>
      <c r="S17" s="30"/>
      <c r="T17" s="35"/>
      <c r="U17" s="29">
        <f t="shared" si="13"/>
        <v>0</v>
      </c>
      <c r="V17" s="36">
        <f t="shared" ref="V17:V19" si="109">K17</f>
        <v>0</v>
      </c>
      <c r="W17" s="30">
        <f t="shared" si="60"/>
        <v>0</v>
      </c>
      <c r="X17" s="104">
        <f t="shared" si="61"/>
        <v>0.2</v>
      </c>
      <c r="Y17" s="30">
        <f t="shared" si="62"/>
        <v>0</v>
      </c>
      <c r="Z17" s="37"/>
      <c r="AA17" s="38">
        <v>0.2</v>
      </c>
      <c r="AB17" s="34">
        <f t="shared" si="63"/>
        <v>0</v>
      </c>
      <c r="AC17" s="30">
        <f t="shared" si="64"/>
        <v>0</v>
      </c>
      <c r="AD17" s="30"/>
      <c r="AE17" s="35"/>
      <c r="AF17" s="29">
        <f t="shared" si="18"/>
        <v>0</v>
      </c>
      <c r="AG17" s="39">
        <f t="shared" ref="AG17:AG19" si="110">K17</f>
        <v>0</v>
      </c>
      <c r="AH17" s="30">
        <f t="shared" si="65"/>
        <v>0</v>
      </c>
      <c r="AI17" s="104">
        <f t="shared" si="66"/>
        <v>0.2</v>
      </c>
      <c r="AJ17" s="34">
        <f t="shared" si="67"/>
        <v>0</v>
      </c>
      <c r="AK17" s="40"/>
      <c r="AL17" s="41">
        <v>0.2</v>
      </c>
      <c r="AM17" s="34">
        <f t="shared" si="68"/>
        <v>0</v>
      </c>
      <c r="AN17" s="30">
        <f t="shared" si="69"/>
        <v>0</v>
      </c>
      <c r="AO17" s="30"/>
      <c r="AP17" s="35"/>
      <c r="AQ17" s="29">
        <f t="shared" si="23"/>
        <v>0</v>
      </c>
      <c r="AR17" s="42">
        <f t="shared" ref="AR17:AR19" si="111">K17</f>
        <v>0</v>
      </c>
      <c r="AS17" s="30">
        <f t="shared" si="70"/>
        <v>0</v>
      </c>
      <c r="AT17" s="104">
        <f t="shared" si="71"/>
        <v>0.2</v>
      </c>
      <c r="AU17" s="30">
        <f t="shared" si="72"/>
        <v>0</v>
      </c>
      <c r="AV17" s="43"/>
      <c r="AW17" s="44">
        <v>0.2</v>
      </c>
      <c r="AX17" s="34">
        <f t="shared" si="73"/>
        <v>0</v>
      </c>
      <c r="AY17" s="30">
        <f t="shared" si="74"/>
        <v>0</v>
      </c>
      <c r="AZ17" s="30"/>
      <c r="BA17" s="35"/>
      <c r="BB17" s="29">
        <f t="shared" si="28"/>
        <v>0</v>
      </c>
      <c r="BC17" s="45">
        <f t="shared" ref="BC17:BC19" si="112">K17</f>
        <v>0</v>
      </c>
      <c r="BD17" s="30">
        <f t="shared" si="75"/>
        <v>0</v>
      </c>
      <c r="BE17" s="104">
        <f t="shared" si="76"/>
        <v>0.2</v>
      </c>
      <c r="BF17" s="30">
        <f t="shared" si="77"/>
        <v>0</v>
      </c>
      <c r="BG17" s="46"/>
      <c r="BH17" s="47">
        <v>0.2</v>
      </c>
      <c r="BI17" s="34">
        <f t="shared" si="78"/>
        <v>0</v>
      </c>
      <c r="BJ17" s="30">
        <f t="shared" si="79"/>
        <v>0</v>
      </c>
      <c r="BK17" s="30"/>
      <c r="BL17" s="35"/>
      <c r="BM17" s="29">
        <f t="shared" si="33"/>
        <v>0</v>
      </c>
      <c r="BN17" s="48">
        <f t="shared" ref="BN17:BN19" si="113">K17</f>
        <v>0</v>
      </c>
      <c r="BO17" s="30">
        <f t="shared" si="80"/>
        <v>0</v>
      </c>
      <c r="BP17" s="104">
        <f t="shared" si="81"/>
        <v>0.2</v>
      </c>
      <c r="BQ17" s="34">
        <f t="shared" si="82"/>
        <v>0</v>
      </c>
      <c r="BR17" s="49"/>
      <c r="BS17" s="50">
        <v>0.2</v>
      </c>
      <c r="BT17" s="34">
        <f t="shared" si="83"/>
        <v>0</v>
      </c>
      <c r="BU17" s="30">
        <f t="shared" si="84"/>
        <v>0</v>
      </c>
      <c r="BV17" s="30"/>
      <c r="BW17" s="35"/>
      <c r="BX17" s="29">
        <f t="shared" si="38"/>
        <v>0</v>
      </c>
      <c r="BY17" s="51">
        <f t="shared" ref="BY17:BY19" si="114">K17</f>
        <v>0</v>
      </c>
      <c r="BZ17" s="30">
        <f t="shared" si="85"/>
        <v>0</v>
      </c>
      <c r="CA17" s="104">
        <f t="shared" si="86"/>
        <v>0.2</v>
      </c>
      <c r="CB17" s="30">
        <f t="shared" si="87"/>
        <v>0</v>
      </c>
      <c r="CC17" s="52"/>
      <c r="CD17" s="53">
        <v>0.2</v>
      </c>
      <c r="CE17" s="34">
        <f t="shared" si="88"/>
        <v>0</v>
      </c>
      <c r="CF17" s="30">
        <f t="shared" si="89"/>
        <v>0</v>
      </c>
      <c r="CG17" s="30"/>
      <c r="CH17" s="35"/>
      <c r="CI17" s="29">
        <f t="shared" si="43"/>
        <v>0</v>
      </c>
      <c r="CJ17" s="54">
        <f t="shared" ref="CJ17:CJ19" si="115">K17</f>
        <v>0</v>
      </c>
      <c r="CK17" s="30">
        <f t="shared" si="90"/>
        <v>0</v>
      </c>
      <c r="CL17" s="103">
        <f t="shared" si="91"/>
        <v>0.2</v>
      </c>
      <c r="CM17" s="30">
        <f t="shared" si="92"/>
        <v>0</v>
      </c>
      <c r="CN17" s="55"/>
      <c r="CO17" s="56">
        <v>0.2</v>
      </c>
      <c r="CP17" s="34">
        <f t="shared" si="93"/>
        <v>0</v>
      </c>
      <c r="CQ17" s="30">
        <f t="shared" si="94"/>
        <v>0</v>
      </c>
      <c r="CR17" s="30"/>
      <c r="CS17" s="35"/>
      <c r="CT17" s="58"/>
      <c r="CU17" s="111"/>
      <c r="CV17" s="113"/>
    </row>
    <row r="18" spans="1:100" s="57" customFormat="1" x14ac:dyDescent="0.2">
      <c r="A18" s="115"/>
      <c r="B18" s="118"/>
      <c r="C18" s="113"/>
      <c r="D18" s="114"/>
      <c r="E18" s="117"/>
      <c r="F18" s="117"/>
      <c r="G18"/>
      <c r="H18" s="115"/>
      <c r="I18" s="115"/>
      <c r="J18" s="29">
        <f t="shared" si="0"/>
        <v>0</v>
      </c>
      <c r="K18" s="116"/>
      <c r="L18" s="30">
        <f t="shared" si="55"/>
        <v>0</v>
      </c>
      <c r="M18" s="104">
        <f t="shared" si="56"/>
        <v>0.2</v>
      </c>
      <c r="N18" s="30">
        <f t="shared" si="57"/>
        <v>0</v>
      </c>
      <c r="O18" s="32"/>
      <c r="P18" s="33">
        <v>0.2</v>
      </c>
      <c r="Q18" s="34">
        <f t="shared" si="58"/>
        <v>0</v>
      </c>
      <c r="R18" s="30">
        <f t="shared" si="59"/>
        <v>0</v>
      </c>
      <c r="S18" s="30"/>
      <c r="T18" s="35"/>
      <c r="U18" s="29">
        <f t="shared" si="13"/>
        <v>0</v>
      </c>
      <c r="V18" s="36">
        <f t="shared" si="109"/>
        <v>0</v>
      </c>
      <c r="W18" s="30">
        <f t="shared" si="60"/>
        <v>0</v>
      </c>
      <c r="X18" s="104">
        <f t="shared" si="61"/>
        <v>0.2</v>
      </c>
      <c r="Y18" s="30">
        <f t="shared" si="62"/>
        <v>0</v>
      </c>
      <c r="Z18" s="37"/>
      <c r="AA18" s="38">
        <v>0.2</v>
      </c>
      <c r="AB18" s="34">
        <f t="shared" si="63"/>
        <v>0</v>
      </c>
      <c r="AC18" s="30">
        <f t="shared" si="64"/>
        <v>0</v>
      </c>
      <c r="AD18" s="30"/>
      <c r="AE18" s="35"/>
      <c r="AF18" s="29">
        <f t="shared" si="18"/>
        <v>0</v>
      </c>
      <c r="AG18" s="39">
        <f t="shared" si="110"/>
        <v>0</v>
      </c>
      <c r="AH18" s="30">
        <f t="shared" si="65"/>
        <v>0</v>
      </c>
      <c r="AI18" s="104">
        <f t="shared" si="66"/>
        <v>0.2</v>
      </c>
      <c r="AJ18" s="34">
        <f t="shared" si="67"/>
        <v>0</v>
      </c>
      <c r="AK18" s="40"/>
      <c r="AL18" s="41">
        <v>0.2</v>
      </c>
      <c r="AM18" s="34">
        <f t="shared" si="68"/>
        <v>0</v>
      </c>
      <c r="AN18" s="30">
        <f t="shared" si="69"/>
        <v>0</v>
      </c>
      <c r="AO18" s="30"/>
      <c r="AP18" s="35"/>
      <c r="AQ18" s="29">
        <f t="shared" si="23"/>
        <v>0</v>
      </c>
      <c r="AR18" s="42">
        <f t="shared" si="111"/>
        <v>0</v>
      </c>
      <c r="AS18" s="30">
        <f t="shared" si="70"/>
        <v>0</v>
      </c>
      <c r="AT18" s="104">
        <f t="shared" si="71"/>
        <v>0.2</v>
      </c>
      <c r="AU18" s="30">
        <f t="shared" si="72"/>
        <v>0</v>
      </c>
      <c r="AV18" s="43"/>
      <c r="AW18" s="44">
        <v>0.2</v>
      </c>
      <c r="AX18" s="34">
        <f t="shared" si="73"/>
        <v>0</v>
      </c>
      <c r="AY18" s="30">
        <f t="shared" si="74"/>
        <v>0</v>
      </c>
      <c r="AZ18" s="30"/>
      <c r="BA18" s="35"/>
      <c r="BB18" s="29">
        <f t="shared" si="28"/>
        <v>0</v>
      </c>
      <c r="BC18" s="45">
        <f t="shared" si="112"/>
        <v>0</v>
      </c>
      <c r="BD18" s="30">
        <f t="shared" si="75"/>
        <v>0</v>
      </c>
      <c r="BE18" s="104">
        <f t="shared" si="76"/>
        <v>0.2</v>
      </c>
      <c r="BF18" s="30">
        <f t="shared" si="77"/>
        <v>0</v>
      </c>
      <c r="BG18" s="46"/>
      <c r="BH18" s="47">
        <v>0.2</v>
      </c>
      <c r="BI18" s="34">
        <f t="shared" si="78"/>
        <v>0</v>
      </c>
      <c r="BJ18" s="30">
        <f t="shared" si="79"/>
        <v>0</v>
      </c>
      <c r="BK18" s="30"/>
      <c r="BL18" s="35"/>
      <c r="BM18" s="29">
        <f t="shared" si="33"/>
        <v>0</v>
      </c>
      <c r="BN18" s="48">
        <f t="shared" si="113"/>
        <v>0</v>
      </c>
      <c r="BO18" s="30">
        <f t="shared" si="80"/>
        <v>0</v>
      </c>
      <c r="BP18" s="104">
        <f t="shared" si="81"/>
        <v>0.2</v>
      </c>
      <c r="BQ18" s="34">
        <f t="shared" si="82"/>
        <v>0</v>
      </c>
      <c r="BR18" s="49"/>
      <c r="BS18" s="50">
        <v>0.2</v>
      </c>
      <c r="BT18" s="34">
        <f t="shared" si="83"/>
        <v>0</v>
      </c>
      <c r="BU18" s="30">
        <f t="shared" si="84"/>
        <v>0</v>
      </c>
      <c r="BV18" s="30"/>
      <c r="BW18" s="35"/>
      <c r="BX18" s="29">
        <f t="shared" si="38"/>
        <v>0</v>
      </c>
      <c r="BY18" s="51">
        <f t="shared" si="114"/>
        <v>0</v>
      </c>
      <c r="BZ18" s="30">
        <f t="shared" si="85"/>
        <v>0</v>
      </c>
      <c r="CA18" s="104">
        <f t="shared" si="86"/>
        <v>0.2</v>
      </c>
      <c r="CB18" s="30">
        <f t="shared" si="87"/>
        <v>0</v>
      </c>
      <c r="CC18" s="52"/>
      <c r="CD18" s="53">
        <v>0.2</v>
      </c>
      <c r="CE18" s="34">
        <f t="shared" si="88"/>
        <v>0</v>
      </c>
      <c r="CF18" s="30">
        <f t="shared" si="89"/>
        <v>0</v>
      </c>
      <c r="CG18" s="30"/>
      <c r="CH18" s="35"/>
      <c r="CI18" s="29">
        <f t="shared" si="43"/>
        <v>0</v>
      </c>
      <c r="CJ18" s="54">
        <f t="shared" si="115"/>
        <v>0</v>
      </c>
      <c r="CK18" s="30">
        <f t="shared" si="90"/>
        <v>0</v>
      </c>
      <c r="CL18" s="103">
        <f t="shared" si="91"/>
        <v>0.2</v>
      </c>
      <c r="CM18" s="30">
        <f t="shared" si="92"/>
        <v>0</v>
      </c>
      <c r="CN18" s="55"/>
      <c r="CO18" s="56">
        <v>0.2</v>
      </c>
      <c r="CP18" s="34">
        <f t="shared" si="93"/>
        <v>0</v>
      </c>
      <c r="CQ18" s="30">
        <f t="shared" si="94"/>
        <v>0</v>
      </c>
      <c r="CR18" s="30"/>
      <c r="CS18" s="35"/>
      <c r="CT18" s="115"/>
      <c r="CU18" s="111"/>
      <c r="CV18" s="113"/>
    </row>
    <row r="19" spans="1:100" s="57" customFormat="1" x14ac:dyDescent="0.2">
      <c r="A19" s="115"/>
      <c r="B19" s="118"/>
      <c r="C19" s="113"/>
      <c r="D19" s="114"/>
      <c r="E19" s="117"/>
      <c r="F19" s="117"/>
      <c r="G19" s="112"/>
      <c r="H19" s="115"/>
      <c r="I19" s="115"/>
      <c r="J19" s="29">
        <f t="shared" si="0"/>
        <v>0</v>
      </c>
      <c r="K19" s="116"/>
      <c r="L19" s="30">
        <f t="shared" si="55"/>
        <v>0</v>
      </c>
      <c r="M19" s="104">
        <f t="shared" si="56"/>
        <v>0.2</v>
      </c>
      <c r="N19" s="30">
        <f t="shared" si="57"/>
        <v>0</v>
      </c>
      <c r="O19" s="32"/>
      <c r="P19" s="33">
        <v>0.2</v>
      </c>
      <c r="Q19" s="34">
        <f t="shared" si="58"/>
        <v>0</v>
      </c>
      <c r="R19" s="30">
        <f t="shared" si="59"/>
        <v>0</v>
      </c>
      <c r="S19" s="30"/>
      <c r="T19" s="35"/>
      <c r="U19" s="29">
        <f t="shared" si="13"/>
        <v>0</v>
      </c>
      <c r="V19" s="36">
        <f t="shared" si="109"/>
        <v>0</v>
      </c>
      <c r="W19" s="30">
        <f t="shared" si="60"/>
        <v>0</v>
      </c>
      <c r="X19" s="104">
        <f t="shared" si="61"/>
        <v>0.2</v>
      </c>
      <c r="Y19" s="30">
        <f t="shared" si="62"/>
        <v>0</v>
      </c>
      <c r="Z19" s="37"/>
      <c r="AA19" s="38">
        <v>0.2</v>
      </c>
      <c r="AB19" s="34">
        <f t="shared" si="63"/>
        <v>0</v>
      </c>
      <c r="AC19" s="30">
        <f t="shared" si="64"/>
        <v>0</v>
      </c>
      <c r="AD19" s="30"/>
      <c r="AE19" s="35"/>
      <c r="AF19" s="29">
        <f t="shared" si="18"/>
        <v>0</v>
      </c>
      <c r="AG19" s="39">
        <f t="shared" si="110"/>
        <v>0</v>
      </c>
      <c r="AH19" s="30">
        <f t="shared" si="65"/>
        <v>0</v>
      </c>
      <c r="AI19" s="104">
        <f t="shared" si="66"/>
        <v>0.2</v>
      </c>
      <c r="AJ19" s="34">
        <f t="shared" si="67"/>
        <v>0</v>
      </c>
      <c r="AK19" s="40"/>
      <c r="AL19" s="41">
        <v>0.2</v>
      </c>
      <c r="AM19" s="34">
        <f t="shared" si="68"/>
        <v>0</v>
      </c>
      <c r="AN19" s="30">
        <f t="shared" si="69"/>
        <v>0</v>
      </c>
      <c r="AO19" s="30"/>
      <c r="AP19" s="35"/>
      <c r="AQ19" s="29">
        <f t="shared" si="23"/>
        <v>0</v>
      </c>
      <c r="AR19" s="42">
        <f t="shared" si="111"/>
        <v>0</v>
      </c>
      <c r="AS19" s="30">
        <f t="shared" si="70"/>
        <v>0</v>
      </c>
      <c r="AT19" s="104">
        <f t="shared" si="71"/>
        <v>0.2</v>
      </c>
      <c r="AU19" s="30">
        <f t="shared" si="72"/>
        <v>0</v>
      </c>
      <c r="AV19" s="43"/>
      <c r="AW19" s="44">
        <v>0.2</v>
      </c>
      <c r="AX19" s="34">
        <f t="shared" si="73"/>
        <v>0</v>
      </c>
      <c r="AY19" s="30">
        <f t="shared" si="74"/>
        <v>0</v>
      </c>
      <c r="AZ19" s="30"/>
      <c r="BA19" s="35"/>
      <c r="BB19" s="29">
        <f t="shared" si="28"/>
        <v>0</v>
      </c>
      <c r="BC19" s="45">
        <f t="shared" si="112"/>
        <v>0</v>
      </c>
      <c r="BD19" s="30">
        <f t="shared" si="75"/>
        <v>0</v>
      </c>
      <c r="BE19" s="104">
        <f t="shared" si="76"/>
        <v>0.2</v>
      </c>
      <c r="BF19" s="30">
        <f t="shared" si="77"/>
        <v>0</v>
      </c>
      <c r="BG19" s="46"/>
      <c r="BH19" s="47">
        <v>0.2</v>
      </c>
      <c r="BI19" s="34">
        <f t="shared" si="78"/>
        <v>0</v>
      </c>
      <c r="BJ19" s="30">
        <f t="shared" si="79"/>
        <v>0</v>
      </c>
      <c r="BK19" s="30"/>
      <c r="BL19" s="35"/>
      <c r="BM19" s="29">
        <f t="shared" si="33"/>
        <v>0</v>
      </c>
      <c r="BN19" s="48">
        <f t="shared" si="113"/>
        <v>0</v>
      </c>
      <c r="BO19" s="30">
        <f t="shared" si="80"/>
        <v>0</v>
      </c>
      <c r="BP19" s="104">
        <f t="shared" si="81"/>
        <v>0.2</v>
      </c>
      <c r="BQ19" s="34">
        <f t="shared" si="82"/>
        <v>0</v>
      </c>
      <c r="BR19" s="49"/>
      <c r="BS19" s="50">
        <v>0.2</v>
      </c>
      <c r="BT19" s="34">
        <f t="shared" si="83"/>
        <v>0</v>
      </c>
      <c r="BU19" s="30">
        <f t="shared" si="84"/>
        <v>0</v>
      </c>
      <c r="BV19" s="30"/>
      <c r="BW19" s="35"/>
      <c r="BX19" s="29">
        <f t="shared" si="38"/>
        <v>0</v>
      </c>
      <c r="BY19" s="51">
        <f t="shared" si="114"/>
        <v>0</v>
      </c>
      <c r="BZ19" s="30">
        <f t="shared" si="85"/>
        <v>0</v>
      </c>
      <c r="CA19" s="104">
        <f t="shared" si="86"/>
        <v>0.2</v>
      </c>
      <c r="CB19" s="30">
        <f t="shared" si="87"/>
        <v>0</v>
      </c>
      <c r="CC19" s="52"/>
      <c r="CD19" s="53">
        <v>0.2</v>
      </c>
      <c r="CE19" s="34">
        <f t="shared" si="88"/>
        <v>0</v>
      </c>
      <c r="CF19" s="30">
        <f t="shared" si="89"/>
        <v>0</v>
      </c>
      <c r="CG19" s="30"/>
      <c r="CH19" s="35"/>
      <c r="CI19" s="29">
        <f t="shared" si="43"/>
        <v>0</v>
      </c>
      <c r="CJ19" s="54">
        <f t="shared" si="115"/>
        <v>0</v>
      </c>
      <c r="CK19" s="30">
        <f t="shared" si="90"/>
        <v>0</v>
      </c>
      <c r="CL19" s="103">
        <f t="shared" si="91"/>
        <v>0.2</v>
      </c>
      <c r="CM19" s="30">
        <f t="shared" si="92"/>
        <v>0</v>
      </c>
      <c r="CN19" s="55"/>
      <c r="CO19" s="56">
        <v>0.2</v>
      </c>
      <c r="CP19" s="34">
        <f t="shared" si="93"/>
        <v>0</v>
      </c>
      <c r="CQ19" s="30">
        <f t="shared" si="94"/>
        <v>0</v>
      </c>
      <c r="CR19" s="30"/>
      <c r="CS19" s="35"/>
      <c r="CT19" s="115"/>
      <c r="CU19" s="111"/>
      <c r="CV19" s="113"/>
    </row>
    <row r="20" spans="1:100" s="57" customFormat="1" x14ac:dyDescent="0.2">
      <c r="A20" s="115"/>
      <c r="B20" s="118"/>
      <c r="C20" s="113"/>
      <c r="D20" s="114"/>
      <c r="E20" s="117"/>
      <c r="F20" s="117"/>
      <c r="H20" s="115"/>
      <c r="I20" s="115"/>
      <c r="J20" s="29">
        <f t="shared" si="0"/>
        <v>0</v>
      </c>
      <c r="K20" s="116"/>
      <c r="L20" s="30">
        <f t="shared" ref="L20:L25" si="116">K20*$I20</f>
        <v>0</v>
      </c>
      <c r="M20" s="104">
        <f t="shared" ref="M20:M25" si="117">IF(L20&gt;1000,0.1,IF(L20&gt;500,0.15,0.2))</f>
        <v>0.2</v>
      </c>
      <c r="N20" s="30">
        <f t="shared" ref="N20:N25" si="118">L20*M20</f>
        <v>0</v>
      </c>
      <c r="O20" s="32"/>
      <c r="P20" s="33">
        <v>0.2</v>
      </c>
      <c r="Q20" s="34">
        <f t="shared" ref="Q20:Q25" si="119">IF(O20&gt;J20,K20*P20*(O20-J20),0)</f>
        <v>0</v>
      </c>
      <c r="R20" s="30">
        <f t="shared" ref="R20:R25" si="120">IF(O20&gt;J20,(1+P20)*(O20-J20)*K20,0)</f>
        <v>0</v>
      </c>
      <c r="S20" s="30"/>
      <c r="T20" s="35"/>
      <c r="U20" s="29">
        <f t="shared" si="13"/>
        <v>0</v>
      </c>
      <c r="V20" s="36">
        <f>K20</f>
        <v>0</v>
      </c>
      <c r="W20" s="30">
        <f t="shared" ref="W20:W25" si="121">V20*$I20</f>
        <v>0</v>
      </c>
      <c r="X20" s="104">
        <f t="shared" ref="X20:X25" si="122">IF(W20&gt;1000,0.1,IF(W20&gt;500,0.15,0.2))</f>
        <v>0.2</v>
      </c>
      <c r="Y20" s="30">
        <f t="shared" ref="Y20:Y25" si="123">W20*X20</f>
        <v>0</v>
      </c>
      <c r="Z20" s="37"/>
      <c r="AA20" s="38">
        <v>0.2</v>
      </c>
      <c r="AB20" s="34">
        <f t="shared" ref="AB20:AB25" si="124">IF(Z20&gt;U20,V20*AA20*(Z20-U20),0)</f>
        <v>0</v>
      </c>
      <c r="AC20" s="30">
        <f t="shared" ref="AC20:AC25" si="125">IF(Z20&gt;U20,(1+AA20)*(Z20-U20)*V20,0)</f>
        <v>0</v>
      </c>
      <c r="AD20" s="30"/>
      <c r="AE20" s="35"/>
      <c r="AF20" s="29">
        <f t="shared" si="18"/>
        <v>0</v>
      </c>
      <c r="AG20" s="39">
        <f>K20</f>
        <v>0</v>
      </c>
      <c r="AH20" s="30">
        <f t="shared" ref="AH20:AH25" si="126">AG20*$I20</f>
        <v>0</v>
      </c>
      <c r="AI20" s="104">
        <f t="shared" ref="AI20:AI25" si="127">IF(AH20&gt;1000,0.1,IF(AH20&gt;500,0.15,0.2))</f>
        <v>0.2</v>
      </c>
      <c r="AJ20" s="34">
        <f t="shared" ref="AJ20:AJ25" si="128">AH20*AI20</f>
        <v>0</v>
      </c>
      <c r="AK20" s="40"/>
      <c r="AL20" s="41">
        <v>0.2</v>
      </c>
      <c r="AM20" s="34">
        <f t="shared" ref="AM20:AM25" si="129">IF(AK20&gt;AF20,AG20*AL20*(AK20-AF20),0)</f>
        <v>0</v>
      </c>
      <c r="AN20" s="30">
        <f t="shared" ref="AN20:AN25" si="130">IF(AK20&gt;AF20,(1+AL20)*(AK20-AF20)*AG20,0)</f>
        <v>0</v>
      </c>
      <c r="AO20" s="30"/>
      <c r="AP20" s="35"/>
      <c r="AQ20" s="29">
        <f t="shared" si="23"/>
        <v>0</v>
      </c>
      <c r="AR20" s="42">
        <f>K20</f>
        <v>0</v>
      </c>
      <c r="AS20" s="30">
        <f t="shared" ref="AS20:AS25" si="131">AR20*$I20</f>
        <v>0</v>
      </c>
      <c r="AT20" s="104">
        <f t="shared" ref="AT20:AT25" si="132">IF(AS20&gt;1000,0.1,IF(AS20&gt;500,0.15,0.2))</f>
        <v>0.2</v>
      </c>
      <c r="AU20" s="30">
        <f t="shared" ref="AU20:AU25" si="133">AS20*AT20</f>
        <v>0</v>
      </c>
      <c r="AV20" s="43"/>
      <c r="AW20" s="44">
        <v>0.2</v>
      </c>
      <c r="AX20" s="34">
        <f t="shared" ref="AX20:AX25" si="134">IF(AV20&gt;AQ20,AR20*AW20*(AV20-AQ20),0)</f>
        <v>0</v>
      </c>
      <c r="AY20" s="30">
        <f t="shared" ref="AY20:AY25" si="135">IF(AV20&gt;AQ20,(1+AW20)*(AV20-AQ20)*AR20,0)</f>
        <v>0</v>
      </c>
      <c r="AZ20" s="30"/>
      <c r="BA20" s="35"/>
      <c r="BB20" s="29">
        <f t="shared" si="28"/>
        <v>0</v>
      </c>
      <c r="BC20" s="45">
        <f>K20</f>
        <v>0</v>
      </c>
      <c r="BD20" s="30">
        <f t="shared" ref="BD20:BD25" si="136">BC20*$I20</f>
        <v>0</v>
      </c>
      <c r="BE20" s="104">
        <f t="shared" ref="BE20:BE25" si="137">IF(BD20&gt;1000,0.1,IF(BD20&gt;500,0.15,0.2))</f>
        <v>0.2</v>
      </c>
      <c r="BF20" s="30">
        <f t="shared" ref="BF20:BF25" si="138">BD20*BE20</f>
        <v>0</v>
      </c>
      <c r="BG20" s="46"/>
      <c r="BH20" s="47">
        <v>0.2</v>
      </c>
      <c r="BI20" s="34">
        <f t="shared" ref="BI20:BI25" si="139">IF(BG20&gt;BB20,BC20*BH20*(BG20-BB20),0)</f>
        <v>0</v>
      </c>
      <c r="BJ20" s="30">
        <f t="shared" ref="BJ20:BJ25" si="140">IF(BG20&gt;BB20,(1+BH20)*(BG20-BB20)*BC20,0)</f>
        <v>0</v>
      </c>
      <c r="BK20" s="30"/>
      <c r="BL20" s="35"/>
      <c r="BM20" s="29">
        <f t="shared" si="33"/>
        <v>0</v>
      </c>
      <c r="BN20" s="48">
        <f>K20</f>
        <v>0</v>
      </c>
      <c r="BO20" s="30">
        <f t="shared" ref="BO20:BO25" si="141">BN20*$I20</f>
        <v>0</v>
      </c>
      <c r="BP20" s="104">
        <f t="shared" ref="BP20:BP25" si="142">IF(BO20&gt;1000,0.1,IF(BO20&gt;500,0.15,0.2))</f>
        <v>0.2</v>
      </c>
      <c r="BQ20" s="34">
        <f t="shared" ref="BQ20:BQ25" si="143">BO20*BP20</f>
        <v>0</v>
      </c>
      <c r="BR20" s="49"/>
      <c r="BS20" s="50">
        <v>0.2</v>
      </c>
      <c r="BT20" s="34">
        <f t="shared" ref="BT20:BT25" si="144">IF(BR20&gt;BM20,BN20*BS20*(BR20-BM20),0)</f>
        <v>0</v>
      </c>
      <c r="BU20" s="30">
        <f t="shared" ref="BU20:BU25" si="145">IF(BR20&gt;BM20,(1+BS20)*(BR20-BM20)*BN20,0)</f>
        <v>0</v>
      </c>
      <c r="BV20" s="30"/>
      <c r="BW20" s="35"/>
      <c r="BX20" s="29">
        <f t="shared" si="38"/>
        <v>0</v>
      </c>
      <c r="BY20" s="51">
        <f>K20</f>
        <v>0</v>
      </c>
      <c r="BZ20" s="30">
        <f t="shared" ref="BZ20:BZ25" si="146">BY20*$I20</f>
        <v>0</v>
      </c>
      <c r="CA20" s="104">
        <f t="shared" ref="CA20:CA25" si="147">IF(BZ20&gt;1000,0.1,IF(BZ20&gt;500,0.15,0.2))</f>
        <v>0.2</v>
      </c>
      <c r="CB20" s="30">
        <f t="shared" ref="CB20:CB25" si="148">BZ20*CA20</f>
        <v>0</v>
      </c>
      <c r="CC20" s="52"/>
      <c r="CD20" s="53">
        <v>0.2</v>
      </c>
      <c r="CE20" s="34">
        <f t="shared" ref="CE20:CE25" si="149">IF(CC20&gt;BX20,BY20*CD20*(CC20-BX20),0)</f>
        <v>0</v>
      </c>
      <c r="CF20" s="30">
        <f t="shared" ref="CF20:CF25" si="150">IF(CC20&gt;BX20,(1+CD20)*(CC20-BX20)*BY20,0)</f>
        <v>0</v>
      </c>
      <c r="CG20" s="30"/>
      <c r="CH20" s="35"/>
      <c r="CI20" s="29">
        <f t="shared" si="43"/>
        <v>0</v>
      </c>
      <c r="CJ20" s="54">
        <f>K20</f>
        <v>0</v>
      </c>
      <c r="CK20" s="30">
        <f t="shared" ref="CK20:CK25" si="151">CJ20*$I20</f>
        <v>0</v>
      </c>
      <c r="CL20" s="103">
        <f t="shared" ref="CL20:CL25" si="152">IF(CK20&gt;1000,0.1,IF(CK20&gt;500,0.15,0.2))</f>
        <v>0.2</v>
      </c>
      <c r="CM20" s="30">
        <f t="shared" ref="CM20:CM25" si="153">CK20*CL20</f>
        <v>0</v>
      </c>
      <c r="CN20" s="55"/>
      <c r="CO20" s="56">
        <v>0.2</v>
      </c>
      <c r="CP20" s="34">
        <f t="shared" ref="CP20:CP25" si="154">IF(CN20&gt;CI20,CJ20*CO20*(CN20-CI20),0)</f>
        <v>0</v>
      </c>
      <c r="CQ20" s="30">
        <f t="shared" ref="CQ20:CQ25" si="155">IF(CN20&gt;CI20,(1+CO20)*(CN20-CI20)*CJ20,0)</f>
        <v>0</v>
      </c>
      <c r="CR20" s="30"/>
      <c r="CS20" s="35"/>
      <c r="CT20" s="115"/>
      <c r="CU20" s="111"/>
      <c r="CV20" s="130"/>
    </row>
    <row r="21" spans="1:100" s="57" customFormat="1" x14ac:dyDescent="0.2">
      <c r="A21" s="115"/>
      <c r="B21" s="118"/>
      <c r="C21" s="113"/>
      <c r="D21" s="114"/>
      <c r="E21" s="117"/>
      <c r="F21" s="117"/>
      <c r="G21"/>
      <c r="H21" s="115"/>
      <c r="I21" s="115"/>
      <c r="J21" s="29">
        <f t="shared" si="0"/>
        <v>0</v>
      </c>
      <c r="K21" s="116"/>
      <c r="L21" s="30">
        <f t="shared" si="116"/>
        <v>0</v>
      </c>
      <c r="M21" s="104">
        <f t="shared" si="117"/>
        <v>0.2</v>
      </c>
      <c r="N21" s="30">
        <f t="shared" si="118"/>
        <v>0</v>
      </c>
      <c r="O21" s="32"/>
      <c r="P21" s="33">
        <v>0.2</v>
      </c>
      <c r="Q21" s="34">
        <f t="shared" si="119"/>
        <v>0</v>
      </c>
      <c r="R21" s="30">
        <f t="shared" si="120"/>
        <v>0</v>
      </c>
      <c r="S21" s="30"/>
      <c r="T21" s="35"/>
      <c r="U21" s="29">
        <f t="shared" si="13"/>
        <v>0</v>
      </c>
      <c r="V21" s="36">
        <f t="shared" ref="V21:V23" si="156">K21</f>
        <v>0</v>
      </c>
      <c r="W21" s="30">
        <f t="shared" si="121"/>
        <v>0</v>
      </c>
      <c r="X21" s="104">
        <f t="shared" si="122"/>
        <v>0.2</v>
      </c>
      <c r="Y21" s="30">
        <f t="shared" si="123"/>
        <v>0</v>
      </c>
      <c r="Z21" s="37"/>
      <c r="AA21" s="38">
        <v>0.2</v>
      </c>
      <c r="AB21" s="34">
        <f t="shared" si="124"/>
        <v>0</v>
      </c>
      <c r="AC21" s="30">
        <f t="shared" si="125"/>
        <v>0</v>
      </c>
      <c r="AD21" s="30"/>
      <c r="AE21" s="35"/>
      <c r="AF21" s="29">
        <f t="shared" si="18"/>
        <v>0</v>
      </c>
      <c r="AG21" s="39">
        <f t="shared" ref="AG21:AG23" si="157">K21</f>
        <v>0</v>
      </c>
      <c r="AH21" s="30">
        <f t="shared" si="126"/>
        <v>0</v>
      </c>
      <c r="AI21" s="104">
        <f t="shared" si="127"/>
        <v>0.2</v>
      </c>
      <c r="AJ21" s="34">
        <f t="shared" si="128"/>
        <v>0</v>
      </c>
      <c r="AK21" s="40"/>
      <c r="AL21" s="41">
        <v>0.2</v>
      </c>
      <c r="AM21" s="34">
        <f t="shared" si="129"/>
        <v>0</v>
      </c>
      <c r="AN21" s="30">
        <f t="shared" si="130"/>
        <v>0</v>
      </c>
      <c r="AO21" s="30"/>
      <c r="AP21" s="35"/>
      <c r="AQ21" s="29">
        <f t="shared" si="23"/>
        <v>0</v>
      </c>
      <c r="AR21" s="42">
        <f t="shared" ref="AR21:AR23" si="158">K21</f>
        <v>0</v>
      </c>
      <c r="AS21" s="30">
        <f t="shared" si="131"/>
        <v>0</v>
      </c>
      <c r="AT21" s="104">
        <f t="shared" si="132"/>
        <v>0.2</v>
      </c>
      <c r="AU21" s="30">
        <f t="shared" si="133"/>
        <v>0</v>
      </c>
      <c r="AV21" s="43"/>
      <c r="AW21" s="44">
        <v>0.2</v>
      </c>
      <c r="AX21" s="34">
        <f t="shared" si="134"/>
        <v>0</v>
      </c>
      <c r="AY21" s="30">
        <f t="shared" si="135"/>
        <v>0</v>
      </c>
      <c r="AZ21" s="30"/>
      <c r="BA21" s="35"/>
      <c r="BB21" s="29">
        <f t="shared" si="28"/>
        <v>0</v>
      </c>
      <c r="BC21" s="45">
        <f t="shared" ref="BC21:BC23" si="159">K21</f>
        <v>0</v>
      </c>
      <c r="BD21" s="30">
        <f t="shared" si="136"/>
        <v>0</v>
      </c>
      <c r="BE21" s="104">
        <f t="shared" si="137"/>
        <v>0.2</v>
      </c>
      <c r="BF21" s="30">
        <f t="shared" si="138"/>
        <v>0</v>
      </c>
      <c r="BG21" s="46"/>
      <c r="BH21" s="47">
        <v>0.2</v>
      </c>
      <c r="BI21" s="34">
        <f t="shared" si="139"/>
        <v>0</v>
      </c>
      <c r="BJ21" s="30">
        <f t="shared" si="140"/>
        <v>0</v>
      </c>
      <c r="BK21" s="30"/>
      <c r="BL21" s="35"/>
      <c r="BM21" s="29">
        <f t="shared" si="33"/>
        <v>0</v>
      </c>
      <c r="BN21" s="48">
        <f t="shared" ref="BN21:BN23" si="160">K21</f>
        <v>0</v>
      </c>
      <c r="BO21" s="30">
        <f t="shared" si="141"/>
        <v>0</v>
      </c>
      <c r="BP21" s="104">
        <f t="shared" si="142"/>
        <v>0.2</v>
      </c>
      <c r="BQ21" s="34">
        <f t="shared" si="143"/>
        <v>0</v>
      </c>
      <c r="BR21" s="49"/>
      <c r="BS21" s="50">
        <v>0.2</v>
      </c>
      <c r="BT21" s="34">
        <f t="shared" si="144"/>
        <v>0</v>
      </c>
      <c r="BU21" s="30">
        <f t="shared" si="145"/>
        <v>0</v>
      </c>
      <c r="BV21" s="30"/>
      <c r="BW21" s="35"/>
      <c r="BX21" s="29">
        <f t="shared" si="38"/>
        <v>0</v>
      </c>
      <c r="BY21" s="51">
        <f t="shared" ref="BY21:BY23" si="161">K21</f>
        <v>0</v>
      </c>
      <c r="BZ21" s="30">
        <f t="shared" si="146"/>
        <v>0</v>
      </c>
      <c r="CA21" s="104">
        <f t="shared" si="147"/>
        <v>0.2</v>
      </c>
      <c r="CB21" s="30">
        <f t="shared" si="148"/>
        <v>0</v>
      </c>
      <c r="CC21" s="52"/>
      <c r="CD21" s="53">
        <v>0.2</v>
      </c>
      <c r="CE21" s="34">
        <f t="shared" si="149"/>
        <v>0</v>
      </c>
      <c r="CF21" s="30">
        <f t="shared" si="150"/>
        <v>0</v>
      </c>
      <c r="CG21" s="30"/>
      <c r="CH21" s="35"/>
      <c r="CI21" s="29">
        <f t="shared" si="43"/>
        <v>0</v>
      </c>
      <c r="CJ21" s="54">
        <f t="shared" ref="CJ21:CJ23" si="162">K21</f>
        <v>0</v>
      </c>
      <c r="CK21" s="30">
        <f t="shared" si="151"/>
        <v>0</v>
      </c>
      <c r="CL21" s="103">
        <f t="shared" si="152"/>
        <v>0.2</v>
      </c>
      <c r="CM21" s="30">
        <f t="shared" si="153"/>
        <v>0</v>
      </c>
      <c r="CN21" s="55"/>
      <c r="CO21" s="56">
        <v>0.2</v>
      </c>
      <c r="CP21" s="34">
        <f t="shared" si="154"/>
        <v>0</v>
      </c>
      <c r="CQ21" s="30">
        <f t="shared" si="155"/>
        <v>0</v>
      </c>
      <c r="CR21" s="30"/>
      <c r="CS21" s="35"/>
      <c r="CT21" s="58"/>
      <c r="CU21" s="111"/>
      <c r="CV21" s="113"/>
    </row>
    <row r="22" spans="1:100" s="57" customFormat="1" x14ac:dyDescent="0.2">
      <c r="A22" s="115"/>
      <c r="B22" s="118"/>
      <c r="C22" s="113"/>
      <c r="D22" s="114"/>
      <c r="E22" s="117"/>
      <c r="F22" s="117"/>
      <c r="G22"/>
      <c r="H22" s="115"/>
      <c r="I22" s="115"/>
      <c r="J22" s="29">
        <f t="shared" si="0"/>
        <v>0</v>
      </c>
      <c r="K22" s="116"/>
      <c r="L22" s="30">
        <f t="shared" si="116"/>
        <v>0</v>
      </c>
      <c r="M22" s="104">
        <f t="shared" si="117"/>
        <v>0.2</v>
      </c>
      <c r="N22" s="30">
        <f t="shared" si="118"/>
        <v>0</v>
      </c>
      <c r="O22" s="32"/>
      <c r="P22" s="33">
        <v>0.2</v>
      </c>
      <c r="Q22" s="34">
        <f t="shared" si="119"/>
        <v>0</v>
      </c>
      <c r="R22" s="30">
        <f t="shared" si="120"/>
        <v>0</v>
      </c>
      <c r="S22" s="30"/>
      <c r="T22" s="35"/>
      <c r="U22" s="29">
        <f t="shared" si="13"/>
        <v>0</v>
      </c>
      <c r="V22" s="36">
        <f t="shared" si="156"/>
        <v>0</v>
      </c>
      <c r="W22" s="30">
        <f t="shared" si="121"/>
        <v>0</v>
      </c>
      <c r="X22" s="104">
        <f t="shared" si="122"/>
        <v>0.2</v>
      </c>
      <c r="Y22" s="30">
        <f t="shared" si="123"/>
        <v>0</v>
      </c>
      <c r="Z22" s="37"/>
      <c r="AA22" s="38">
        <v>0.2</v>
      </c>
      <c r="AB22" s="34">
        <f t="shared" si="124"/>
        <v>0</v>
      </c>
      <c r="AC22" s="30">
        <f t="shared" si="125"/>
        <v>0</v>
      </c>
      <c r="AD22" s="30"/>
      <c r="AE22" s="35"/>
      <c r="AF22" s="29">
        <f t="shared" si="18"/>
        <v>0</v>
      </c>
      <c r="AG22" s="39">
        <f t="shared" si="157"/>
        <v>0</v>
      </c>
      <c r="AH22" s="30">
        <f t="shared" si="126"/>
        <v>0</v>
      </c>
      <c r="AI22" s="104">
        <f t="shared" si="127"/>
        <v>0.2</v>
      </c>
      <c r="AJ22" s="34">
        <f t="shared" si="128"/>
        <v>0</v>
      </c>
      <c r="AK22" s="40"/>
      <c r="AL22" s="41">
        <v>0.2</v>
      </c>
      <c r="AM22" s="34">
        <f t="shared" si="129"/>
        <v>0</v>
      </c>
      <c r="AN22" s="30">
        <f t="shared" si="130"/>
        <v>0</v>
      </c>
      <c r="AO22" s="30"/>
      <c r="AP22" s="35"/>
      <c r="AQ22" s="29">
        <f t="shared" si="23"/>
        <v>0</v>
      </c>
      <c r="AR22" s="42">
        <f t="shared" si="158"/>
        <v>0</v>
      </c>
      <c r="AS22" s="30">
        <f t="shared" si="131"/>
        <v>0</v>
      </c>
      <c r="AT22" s="104">
        <f t="shared" si="132"/>
        <v>0.2</v>
      </c>
      <c r="AU22" s="30">
        <f t="shared" si="133"/>
        <v>0</v>
      </c>
      <c r="AV22" s="43"/>
      <c r="AW22" s="44">
        <v>0.2</v>
      </c>
      <c r="AX22" s="34">
        <f t="shared" si="134"/>
        <v>0</v>
      </c>
      <c r="AY22" s="30">
        <f t="shared" si="135"/>
        <v>0</v>
      </c>
      <c r="AZ22" s="30"/>
      <c r="BA22" s="35"/>
      <c r="BB22" s="29">
        <f t="shared" si="28"/>
        <v>0</v>
      </c>
      <c r="BC22" s="45">
        <f t="shared" si="159"/>
        <v>0</v>
      </c>
      <c r="BD22" s="30">
        <f t="shared" si="136"/>
        <v>0</v>
      </c>
      <c r="BE22" s="104">
        <f t="shared" si="137"/>
        <v>0.2</v>
      </c>
      <c r="BF22" s="30">
        <f t="shared" si="138"/>
        <v>0</v>
      </c>
      <c r="BG22" s="46"/>
      <c r="BH22" s="47">
        <v>0.2</v>
      </c>
      <c r="BI22" s="34">
        <f t="shared" si="139"/>
        <v>0</v>
      </c>
      <c r="BJ22" s="30">
        <f t="shared" si="140"/>
        <v>0</v>
      </c>
      <c r="BK22" s="30"/>
      <c r="BL22" s="35"/>
      <c r="BM22" s="29">
        <f t="shared" si="33"/>
        <v>0</v>
      </c>
      <c r="BN22" s="48">
        <f t="shared" si="160"/>
        <v>0</v>
      </c>
      <c r="BO22" s="30">
        <f t="shared" si="141"/>
        <v>0</v>
      </c>
      <c r="BP22" s="104">
        <f t="shared" si="142"/>
        <v>0.2</v>
      </c>
      <c r="BQ22" s="34">
        <f t="shared" si="143"/>
        <v>0</v>
      </c>
      <c r="BR22" s="49"/>
      <c r="BS22" s="50">
        <v>0.2</v>
      </c>
      <c r="BT22" s="34">
        <f t="shared" si="144"/>
        <v>0</v>
      </c>
      <c r="BU22" s="30">
        <f t="shared" si="145"/>
        <v>0</v>
      </c>
      <c r="BV22" s="30"/>
      <c r="BW22" s="35"/>
      <c r="BX22" s="29">
        <f t="shared" si="38"/>
        <v>0</v>
      </c>
      <c r="BY22" s="51">
        <f t="shared" si="161"/>
        <v>0</v>
      </c>
      <c r="BZ22" s="30">
        <f t="shared" si="146"/>
        <v>0</v>
      </c>
      <c r="CA22" s="104">
        <f t="shared" si="147"/>
        <v>0.2</v>
      </c>
      <c r="CB22" s="30">
        <f t="shared" si="148"/>
        <v>0</v>
      </c>
      <c r="CC22" s="52"/>
      <c r="CD22" s="53">
        <v>0.2</v>
      </c>
      <c r="CE22" s="34">
        <f t="shared" si="149"/>
        <v>0</v>
      </c>
      <c r="CF22" s="30">
        <f t="shared" si="150"/>
        <v>0</v>
      </c>
      <c r="CG22" s="30"/>
      <c r="CH22" s="35"/>
      <c r="CI22" s="29">
        <f t="shared" si="43"/>
        <v>0</v>
      </c>
      <c r="CJ22" s="54">
        <f t="shared" si="162"/>
        <v>0</v>
      </c>
      <c r="CK22" s="30">
        <f t="shared" si="151"/>
        <v>0</v>
      </c>
      <c r="CL22" s="103">
        <f t="shared" si="152"/>
        <v>0.2</v>
      </c>
      <c r="CM22" s="30">
        <f t="shared" si="153"/>
        <v>0</v>
      </c>
      <c r="CN22" s="55"/>
      <c r="CO22" s="56">
        <v>0.2</v>
      </c>
      <c r="CP22" s="34">
        <f t="shared" si="154"/>
        <v>0</v>
      </c>
      <c r="CQ22" s="30">
        <f t="shared" si="155"/>
        <v>0</v>
      </c>
      <c r="CR22" s="30"/>
      <c r="CS22" s="35"/>
      <c r="CT22" s="115"/>
      <c r="CU22" s="111"/>
      <c r="CV22" s="113"/>
    </row>
    <row r="23" spans="1:100" s="57" customFormat="1" x14ac:dyDescent="0.2">
      <c r="A23" s="115"/>
      <c r="B23" s="118"/>
      <c r="C23" s="113"/>
      <c r="D23" s="114"/>
      <c r="E23" s="117"/>
      <c r="F23" s="117"/>
      <c r="G23" s="112"/>
      <c r="H23" s="115"/>
      <c r="I23" s="115"/>
      <c r="J23" s="29">
        <f t="shared" si="0"/>
        <v>0</v>
      </c>
      <c r="K23" s="116"/>
      <c r="L23" s="30">
        <f t="shared" si="116"/>
        <v>0</v>
      </c>
      <c r="M23" s="104">
        <f t="shared" si="117"/>
        <v>0.2</v>
      </c>
      <c r="N23" s="30">
        <f t="shared" si="118"/>
        <v>0</v>
      </c>
      <c r="O23" s="32"/>
      <c r="P23" s="33">
        <v>0.2</v>
      </c>
      <c r="Q23" s="34">
        <f t="shared" si="119"/>
        <v>0</v>
      </c>
      <c r="R23" s="30">
        <f t="shared" si="120"/>
        <v>0</v>
      </c>
      <c r="S23" s="30"/>
      <c r="T23" s="35"/>
      <c r="U23" s="29">
        <f t="shared" si="13"/>
        <v>0</v>
      </c>
      <c r="V23" s="36">
        <f t="shared" si="156"/>
        <v>0</v>
      </c>
      <c r="W23" s="30">
        <f t="shared" si="121"/>
        <v>0</v>
      </c>
      <c r="X23" s="104">
        <f t="shared" si="122"/>
        <v>0.2</v>
      </c>
      <c r="Y23" s="30">
        <f t="shared" si="123"/>
        <v>0</v>
      </c>
      <c r="Z23" s="37"/>
      <c r="AA23" s="38">
        <v>0.2</v>
      </c>
      <c r="AB23" s="34">
        <f t="shared" si="124"/>
        <v>0</v>
      </c>
      <c r="AC23" s="30">
        <f t="shared" si="125"/>
        <v>0</v>
      </c>
      <c r="AD23" s="30"/>
      <c r="AE23" s="35"/>
      <c r="AF23" s="29">
        <f t="shared" si="18"/>
        <v>0</v>
      </c>
      <c r="AG23" s="39">
        <f t="shared" si="157"/>
        <v>0</v>
      </c>
      <c r="AH23" s="30">
        <f t="shared" si="126"/>
        <v>0</v>
      </c>
      <c r="AI23" s="104">
        <f t="shared" si="127"/>
        <v>0.2</v>
      </c>
      <c r="AJ23" s="34">
        <f t="shared" si="128"/>
        <v>0</v>
      </c>
      <c r="AK23" s="40"/>
      <c r="AL23" s="41">
        <v>0.2</v>
      </c>
      <c r="AM23" s="34">
        <f t="shared" si="129"/>
        <v>0</v>
      </c>
      <c r="AN23" s="30">
        <f t="shared" si="130"/>
        <v>0</v>
      </c>
      <c r="AO23" s="30"/>
      <c r="AP23" s="35"/>
      <c r="AQ23" s="29">
        <f t="shared" si="23"/>
        <v>0</v>
      </c>
      <c r="AR23" s="42">
        <f t="shared" si="158"/>
        <v>0</v>
      </c>
      <c r="AS23" s="30">
        <f t="shared" si="131"/>
        <v>0</v>
      </c>
      <c r="AT23" s="104">
        <f t="shared" si="132"/>
        <v>0.2</v>
      </c>
      <c r="AU23" s="30">
        <f t="shared" si="133"/>
        <v>0</v>
      </c>
      <c r="AV23" s="43"/>
      <c r="AW23" s="44">
        <v>0.2</v>
      </c>
      <c r="AX23" s="34">
        <f t="shared" si="134"/>
        <v>0</v>
      </c>
      <c r="AY23" s="30">
        <f t="shared" si="135"/>
        <v>0</v>
      </c>
      <c r="AZ23" s="30"/>
      <c r="BA23" s="35"/>
      <c r="BB23" s="29">
        <f t="shared" si="28"/>
        <v>0</v>
      </c>
      <c r="BC23" s="45">
        <f t="shared" si="159"/>
        <v>0</v>
      </c>
      <c r="BD23" s="30">
        <f t="shared" si="136"/>
        <v>0</v>
      </c>
      <c r="BE23" s="104">
        <f t="shared" si="137"/>
        <v>0.2</v>
      </c>
      <c r="BF23" s="30">
        <f t="shared" si="138"/>
        <v>0</v>
      </c>
      <c r="BG23" s="46"/>
      <c r="BH23" s="47">
        <v>0.2</v>
      </c>
      <c r="BI23" s="34">
        <f t="shared" si="139"/>
        <v>0</v>
      </c>
      <c r="BJ23" s="30">
        <f t="shared" si="140"/>
        <v>0</v>
      </c>
      <c r="BK23" s="30"/>
      <c r="BL23" s="35"/>
      <c r="BM23" s="29">
        <f t="shared" si="33"/>
        <v>0</v>
      </c>
      <c r="BN23" s="48">
        <f t="shared" si="160"/>
        <v>0</v>
      </c>
      <c r="BO23" s="30">
        <f t="shared" si="141"/>
        <v>0</v>
      </c>
      <c r="BP23" s="104">
        <f t="shared" si="142"/>
        <v>0.2</v>
      </c>
      <c r="BQ23" s="34">
        <f t="shared" si="143"/>
        <v>0</v>
      </c>
      <c r="BR23" s="49"/>
      <c r="BS23" s="50">
        <v>0.2</v>
      </c>
      <c r="BT23" s="34">
        <f t="shared" si="144"/>
        <v>0</v>
      </c>
      <c r="BU23" s="30">
        <f t="shared" si="145"/>
        <v>0</v>
      </c>
      <c r="BV23" s="30"/>
      <c r="BW23" s="35"/>
      <c r="BX23" s="29">
        <f t="shared" si="38"/>
        <v>0</v>
      </c>
      <c r="BY23" s="51">
        <f t="shared" si="161"/>
        <v>0</v>
      </c>
      <c r="BZ23" s="30">
        <f t="shared" si="146"/>
        <v>0</v>
      </c>
      <c r="CA23" s="104">
        <f t="shared" si="147"/>
        <v>0.2</v>
      </c>
      <c r="CB23" s="30">
        <f t="shared" si="148"/>
        <v>0</v>
      </c>
      <c r="CC23" s="52"/>
      <c r="CD23" s="53">
        <v>0.2</v>
      </c>
      <c r="CE23" s="34">
        <f t="shared" si="149"/>
        <v>0</v>
      </c>
      <c r="CF23" s="30">
        <f t="shared" si="150"/>
        <v>0</v>
      </c>
      <c r="CG23" s="30"/>
      <c r="CH23" s="35"/>
      <c r="CI23" s="29">
        <f t="shared" si="43"/>
        <v>0</v>
      </c>
      <c r="CJ23" s="54">
        <f t="shared" si="162"/>
        <v>0</v>
      </c>
      <c r="CK23" s="30">
        <f t="shared" si="151"/>
        <v>0</v>
      </c>
      <c r="CL23" s="103">
        <f t="shared" si="152"/>
        <v>0.2</v>
      </c>
      <c r="CM23" s="30">
        <f t="shared" si="153"/>
        <v>0</v>
      </c>
      <c r="CN23" s="55"/>
      <c r="CO23" s="56">
        <v>0.2</v>
      </c>
      <c r="CP23" s="34">
        <f t="shared" si="154"/>
        <v>0</v>
      </c>
      <c r="CQ23" s="30">
        <f t="shared" si="155"/>
        <v>0</v>
      </c>
      <c r="CR23" s="30"/>
      <c r="CS23" s="35"/>
      <c r="CT23" s="115"/>
      <c r="CU23" s="111"/>
      <c r="CV23" s="113"/>
    </row>
    <row r="24" spans="1:100" s="57" customFormat="1" x14ac:dyDescent="0.2">
      <c r="A24" s="115"/>
      <c r="B24" s="118"/>
      <c r="C24" s="113"/>
      <c r="D24" s="114"/>
      <c r="E24" s="117"/>
      <c r="F24" s="117"/>
      <c r="H24" s="115"/>
      <c r="I24" s="115"/>
      <c r="J24" s="29">
        <f t="shared" si="0"/>
        <v>0</v>
      </c>
      <c r="K24" s="116"/>
      <c r="L24" s="30">
        <f t="shared" si="116"/>
        <v>0</v>
      </c>
      <c r="M24" s="104">
        <f t="shared" si="117"/>
        <v>0.2</v>
      </c>
      <c r="N24" s="30">
        <f t="shared" si="118"/>
        <v>0</v>
      </c>
      <c r="O24" s="32"/>
      <c r="P24" s="33">
        <v>0.2</v>
      </c>
      <c r="Q24" s="34">
        <f t="shared" si="119"/>
        <v>0</v>
      </c>
      <c r="R24" s="30">
        <f t="shared" si="120"/>
        <v>0</v>
      </c>
      <c r="S24" s="30"/>
      <c r="T24" s="35"/>
      <c r="U24" s="29">
        <f t="shared" si="13"/>
        <v>0</v>
      </c>
      <c r="V24" s="36">
        <f>K24</f>
        <v>0</v>
      </c>
      <c r="W24" s="30">
        <f t="shared" si="121"/>
        <v>0</v>
      </c>
      <c r="X24" s="104">
        <f t="shared" si="122"/>
        <v>0.2</v>
      </c>
      <c r="Y24" s="30">
        <f t="shared" si="123"/>
        <v>0</v>
      </c>
      <c r="Z24" s="37"/>
      <c r="AA24" s="38">
        <v>0.2</v>
      </c>
      <c r="AB24" s="34">
        <f t="shared" si="124"/>
        <v>0</v>
      </c>
      <c r="AC24" s="30">
        <f t="shared" si="125"/>
        <v>0</v>
      </c>
      <c r="AD24" s="30"/>
      <c r="AE24" s="35"/>
      <c r="AF24" s="29">
        <f t="shared" si="18"/>
        <v>0</v>
      </c>
      <c r="AG24" s="39">
        <f>K24</f>
        <v>0</v>
      </c>
      <c r="AH24" s="30">
        <f t="shared" si="126"/>
        <v>0</v>
      </c>
      <c r="AI24" s="104">
        <f t="shared" si="127"/>
        <v>0.2</v>
      </c>
      <c r="AJ24" s="34">
        <f t="shared" si="128"/>
        <v>0</v>
      </c>
      <c r="AK24" s="40"/>
      <c r="AL24" s="41">
        <v>0.2</v>
      </c>
      <c r="AM24" s="34">
        <f t="shared" si="129"/>
        <v>0</v>
      </c>
      <c r="AN24" s="30">
        <f t="shared" si="130"/>
        <v>0</v>
      </c>
      <c r="AO24" s="30"/>
      <c r="AP24" s="35"/>
      <c r="AQ24" s="29">
        <f t="shared" si="23"/>
        <v>0</v>
      </c>
      <c r="AR24" s="42">
        <f>K24</f>
        <v>0</v>
      </c>
      <c r="AS24" s="30">
        <f t="shared" si="131"/>
        <v>0</v>
      </c>
      <c r="AT24" s="104">
        <f t="shared" si="132"/>
        <v>0.2</v>
      </c>
      <c r="AU24" s="30">
        <f t="shared" si="133"/>
        <v>0</v>
      </c>
      <c r="AV24" s="43"/>
      <c r="AW24" s="44">
        <v>0.2</v>
      </c>
      <c r="AX24" s="34">
        <f t="shared" si="134"/>
        <v>0</v>
      </c>
      <c r="AY24" s="30">
        <f t="shared" si="135"/>
        <v>0</v>
      </c>
      <c r="AZ24" s="30"/>
      <c r="BA24" s="35"/>
      <c r="BB24" s="29">
        <f t="shared" si="28"/>
        <v>0</v>
      </c>
      <c r="BC24" s="45">
        <f>K24</f>
        <v>0</v>
      </c>
      <c r="BD24" s="30">
        <f t="shared" si="136"/>
        <v>0</v>
      </c>
      <c r="BE24" s="104">
        <f t="shared" si="137"/>
        <v>0.2</v>
      </c>
      <c r="BF24" s="30">
        <f t="shared" si="138"/>
        <v>0</v>
      </c>
      <c r="BG24" s="46"/>
      <c r="BH24" s="47">
        <v>0.2</v>
      </c>
      <c r="BI24" s="34">
        <f t="shared" si="139"/>
        <v>0</v>
      </c>
      <c r="BJ24" s="30">
        <f t="shared" si="140"/>
        <v>0</v>
      </c>
      <c r="BK24" s="30"/>
      <c r="BL24" s="35"/>
      <c r="BM24" s="29">
        <f t="shared" si="33"/>
        <v>0</v>
      </c>
      <c r="BN24" s="48">
        <f>K24</f>
        <v>0</v>
      </c>
      <c r="BO24" s="30">
        <f t="shared" si="141"/>
        <v>0</v>
      </c>
      <c r="BP24" s="104">
        <f t="shared" si="142"/>
        <v>0.2</v>
      </c>
      <c r="BQ24" s="34">
        <f t="shared" si="143"/>
        <v>0</v>
      </c>
      <c r="BR24" s="49"/>
      <c r="BS24" s="50">
        <v>0.2</v>
      </c>
      <c r="BT24" s="34">
        <f t="shared" si="144"/>
        <v>0</v>
      </c>
      <c r="BU24" s="30">
        <f t="shared" si="145"/>
        <v>0</v>
      </c>
      <c r="BV24" s="30"/>
      <c r="BW24" s="35"/>
      <c r="BX24" s="29">
        <f t="shared" si="38"/>
        <v>0</v>
      </c>
      <c r="BY24" s="51">
        <f>K24</f>
        <v>0</v>
      </c>
      <c r="BZ24" s="30">
        <f t="shared" si="146"/>
        <v>0</v>
      </c>
      <c r="CA24" s="104">
        <f t="shared" si="147"/>
        <v>0.2</v>
      </c>
      <c r="CB24" s="30">
        <f t="shared" si="148"/>
        <v>0</v>
      </c>
      <c r="CC24" s="52"/>
      <c r="CD24" s="53">
        <v>0.2</v>
      </c>
      <c r="CE24" s="34">
        <f t="shared" si="149"/>
        <v>0</v>
      </c>
      <c r="CF24" s="30">
        <f t="shared" si="150"/>
        <v>0</v>
      </c>
      <c r="CG24" s="30"/>
      <c r="CH24" s="35"/>
      <c r="CI24" s="29">
        <f t="shared" si="43"/>
        <v>0</v>
      </c>
      <c r="CJ24" s="54">
        <f>K24</f>
        <v>0</v>
      </c>
      <c r="CK24" s="30">
        <f t="shared" si="151"/>
        <v>0</v>
      </c>
      <c r="CL24" s="103">
        <f t="shared" si="152"/>
        <v>0.2</v>
      </c>
      <c r="CM24" s="30">
        <f t="shared" si="153"/>
        <v>0</v>
      </c>
      <c r="CN24" s="55"/>
      <c r="CO24" s="56">
        <v>0.2</v>
      </c>
      <c r="CP24" s="34">
        <f t="shared" si="154"/>
        <v>0</v>
      </c>
      <c r="CQ24" s="30">
        <f t="shared" si="155"/>
        <v>0</v>
      </c>
      <c r="CR24" s="30"/>
      <c r="CS24" s="35"/>
      <c r="CT24" s="115"/>
      <c r="CU24" s="111"/>
      <c r="CV24" s="130"/>
    </row>
    <row r="25" spans="1:100" s="57" customFormat="1" x14ac:dyDescent="0.2">
      <c r="A25" s="115"/>
      <c r="B25" s="118"/>
      <c r="C25" s="113"/>
      <c r="D25" s="114"/>
      <c r="E25" s="117"/>
      <c r="F25" s="117"/>
      <c r="G25"/>
      <c r="H25" s="115"/>
      <c r="I25" s="115"/>
      <c r="J25" s="29">
        <f t="shared" si="0"/>
        <v>0</v>
      </c>
      <c r="K25" s="116"/>
      <c r="L25" s="30">
        <f t="shared" si="116"/>
        <v>0</v>
      </c>
      <c r="M25" s="104">
        <f t="shared" si="117"/>
        <v>0.2</v>
      </c>
      <c r="N25" s="30">
        <f t="shared" si="118"/>
        <v>0</v>
      </c>
      <c r="O25" s="32"/>
      <c r="P25" s="33">
        <v>0.2</v>
      </c>
      <c r="Q25" s="34">
        <f t="shared" si="119"/>
        <v>0</v>
      </c>
      <c r="R25" s="30">
        <f t="shared" si="120"/>
        <v>0</v>
      </c>
      <c r="S25" s="30"/>
      <c r="T25" s="35"/>
      <c r="U25" s="29">
        <f t="shared" si="13"/>
        <v>0</v>
      </c>
      <c r="V25" s="36">
        <f t="shared" ref="V25" si="163">K25</f>
        <v>0</v>
      </c>
      <c r="W25" s="30">
        <f t="shared" si="121"/>
        <v>0</v>
      </c>
      <c r="X25" s="104">
        <f t="shared" si="122"/>
        <v>0.2</v>
      </c>
      <c r="Y25" s="30">
        <f t="shared" si="123"/>
        <v>0</v>
      </c>
      <c r="Z25" s="37"/>
      <c r="AA25" s="38">
        <v>0.2</v>
      </c>
      <c r="AB25" s="34">
        <f t="shared" si="124"/>
        <v>0</v>
      </c>
      <c r="AC25" s="30">
        <f t="shared" si="125"/>
        <v>0</v>
      </c>
      <c r="AD25" s="30"/>
      <c r="AE25" s="35"/>
      <c r="AF25" s="29">
        <f t="shared" si="18"/>
        <v>0</v>
      </c>
      <c r="AG25" s="39">
        <f t="shared" ref="AG25" si="164">K25</f>
        <v>0</v>
      </c>
      <c r="AH25" s="30">
        <f t="shared" si="126"/>
        <v>0</v>
      </c>
      <c r="AI25" s="104">
        <f t="shared" si="127"/>
        <v>0.2</v>
      </c>
      <c r="AJ25" s="34">
        <f t="shared" si="128"/>
        <v>0</v>
      </c>
      <c r="AK25" s="40"/>
      <c r="AL25" s="41">
        <v>0.2</v>
      </c>
      <c r="AM25" s="34">
        <f t="shared" si="129"/>
        <v>0</v>
      </c>
      <c r="AN25" s="30">
        <f t="shared" si="130"/>
        <v>0</v>
      </c>
      <c r="AO25" s="30"/>
      <c r="AP25" s="35"/>
      <c r="AQ25" s="29">
        <f t="shared" si="23"/>
        <v>0</v>
      </c>
      <c r="AR25" s="42">
        <f t="shared" ref="AR25" si="165">K25</f>
        <v>0</v>
      </c>
      <c r="AS25" s="30">
        <f t="shared" si="131"/>
        <v>0</v>
      </c>
      <c r="AT25" s="104">
        <f t="shared" si="132"/>
        <v>0.2</v>
      </c>
      <c r="AU25" s="30">
        <f t="shared" si="133"/>
        <v>0</v>
      </c>
      <c r="AV25" s="43"/>
      <c r="AW25" s="44">
        <v>0.2</v>
      </c>
      <c r="AX25" s="34">
        <f t="shared" si="134"/>
        <v>0</v>
      </c>
      <c r="AY25" s="30">
        <f t="shared" si="135"/>
        <v>0</v>
      </c>
      <c r="AZ25" s="30"/>
      <c r="BA25" s="35"/>
      <c r="BB25" s="29">
        <f t="shared" si="28"/>
        <v>0</v>
      </c>
      <c r="BC25" s="45">
        <f t="shared" ref="BC25" si="166">K25</f>
        <v>0</v>
      </c>
      <c r="BD25" s="30">
        <f t="shared" si="136"/>
        <v>0</v>
      </c>
      <c r="BE25" s="104">
        <f t="shared" si="137"/>
        <v>0.2</v>
      </c>
      <c r="BF25" s="30">
        <f t="shared" si="138"/>
        <v>0</v>
      </c>
      <c r="BG25" s="46"/>
      <c r="BH25" s="47">
        <v>0.2</v>
      </c>
      <c r="BI25" s="34">
        <f t="shared" si="139"/>
        <v>0</v>
      </c>
      <c r="BJ25" s="30">
        <f t="shared" si="140"/>
        <v>0</v>
      </c>
      <c r="BK25" s="30"/>
      <c r="BL25" s="35"/>
      <c r="BM25" s="29">
        <f t="shared" si="33"/>
        <v>0</v>
      </c>
      <c r="BN25" s="48">
        <f t="shared" ref="BN25" si="167">K25</f>
        <v>0</v>
      </c>
      <c r="BO25" s="30">
        <f t="shared" si="141"/>
        <v>0</v>
      </c>
      <c r="BP25" s="104">
        <f t="shared" si="142"/>
        <v>0.2</v>
      </c>
      <c r="BQ25" s="34">
        <f t="shared" si="143"/>
        <v>0</v>
      </c>
      <c r="BR25" s="49"/>
      <c r="BS25" s="50">
        <v>0.2</v>
      </c>
      <c r="BT25" s="34">
        <f t="shared" si="144"/>
        <v>0</v>
      </c>
      <c r="BU25" s="30">
        <f t="shared" si="145"/>
        <v>0</v>
      </c>
      <c r="BV25" s="30"/>
      <c r="BW25" s="35"/>
      <c r="BX25" s="29">
        <f t="shared" si="38"/>
        <v>0</v>
      </c>
      <c r="BY25" s="51">
        <f t="shared" ref="BY25" si="168">K25</f>
        <v>0</v>
      </c>
      <c r="BZ25" s="30">
        <f t="shared" si="146"/>
        <v>0</v>
      </c>
      <c r="CA25" s="104">
        <f t="shared" si="147"/>
        <v>0.2</v>
      </c>
      <c r="CB25" s="30">
        <f t="shared" si="148"/>
        <v>0</v>
      </c>
      <c r="CC25" s="52"/>
      <c r="CD25" s="53">
        <v>0.2</v>
      </c>
      <c r="CE25" s="34">
        <f t="shared" si="149"/>
        <v>0</v>
      </c>
      <c r="CF25" s="30">
        <f t="shared" si="150"/>
        <v>0</v>
      </c>
      <c r="CG25" s="30"/>
      <c r="CH25" s="35"/>
      <c r="CI25" s="29">
        <f t="shared" si="43"/>
        <v>0</v>
      </c>
      <c r="CJ25" s="54">
        <f t="shared" ref="CJ25" si="169">K25</f>
        <v>0</v>
      </c>
      <c r="CK25" s="30">
        <f t="shared" si="151"/>
        <v>0</v>
      </c>
      <c r="CL25" s="103">
        <f t="shared" si="152"/>
        <v>0.2</v>
      </c>
      <c r="CM25" s="30">
        <f t="shared" si="153"/>
        <v>0</v>
      </c>
      <c r="CN25" s="55"/>
      <c r="CO25" s="56">
        <v>0.2</v>
      </c>
      <c r="CP25" s="34">
        <f t="shared" si="154"/>
        <v>0</v>
      </c>
      <c r="CQ25" s="30">
        <f t="shared" si="155"/>
        <v>0</v>
      </c>
      <c r="CR25" s="30"/>
      <c r="CS25" s="35"/>
      <c r="CT25" s="58"/>
      <c r="CU25" s="111"/>
      <c r="CV25" s="113"/>
    </row>
    <row r="26" spans="1:100" s="57" customFormat="1" x14ac:dyDescent="0.2">
      <c r="A26" s="58"/>
      <c r="B26" s="82"/>
      <c r="C26" s="126"/>
      <c r="D26" s="83"/>
      <c r="E26" s="126"/>
      <c r="G26" s="126"/>
      <c r="H26" s="58"/>
      <c r="I26" s="58"/>
      <c r="J26" s="29">
        <f t="shared" ref="J26" si="170">$L$1*$I26</f>
        <v>0</v>
      </c>
      <c r="K26" s="116"/>
      <c r="L26" s="30">
        <f t="shared" ref="L26" si="171">K26*$I26</f>
        <v>0</v>
      </c>
      <c r="M26" s="104">
        <f t="shared" ref="M26" si="172">IF(L26&gt;1000,0.1,IF(L26&gt;500,0.15,0.2))</f>
        <v>0.2</v>
      </c>
      <c r="N26" s="30">
        <f t="shared" ref="N26" si="173">L26*M26</f>
        <v>0</v>
      </c>
      <c r="O26" s="32"/>
      <c r="P26" s="33">
        <v>0.2</v>
      </c>
      <c r="Q26" s="34">
        <f t="shared" ref="Q26" si="174">IF(O26&gt;J26,K26*P26*(O26-J26),0)</f>
        <v>0</v>
      </c>
      <c r="R26" s="30">
        <f t="shared" ref="R26" si="175">IF(O26&gt;J26,(1+P26)*(O26-J26)*K26,0)</f>
        <v>0</v>
      </c>
      <c r="S26" s="30"/>
      <c r="T26" s="35"/>
      <c r="U26" s="29">
        <f t="shared" ref="U26" si="176">$W$1*$I26</f>
        <v>0</v>
      </c>
      <c r="V26" s="36">
        <f t="shared" ref="V26" si="177">K26</f>
        <v>0</v>
      </c>
      <c r="W26" s="30">
        <f t="shared" ref="W26" si="178">V26*$I26</f>
        <v>0</v>
      </c>
      <c r="X26" s="104">
        <f t="shared" ref="X26" si="179">IF(W26&gt;1000,0.1,IF(W26&gt;500,0.15,0.2))</f>
        <v>0.2</v>
      </c>
      <c r="Y26" s="30">
        <f t="shared" ref="Y26" si="180">W26*X26</f>
        <v>0</v>
      </c>
      <c r="Z26" s="37"/>
      <c r="AA26" s="38">
        <v>0.2</v>
      </c>
      <c r="AB26" s="34">
        <f t="shared" ref="AB26" si="181">IF(Z26&gt;U26,V26*AA26*(Z26-U26),0)</f>
        <v>0</v>
      </c>
      <c r="AC26" s="30">
        <f t="shared" ref="AC26" si="182">IF(Z26&gt;U26,(1+AA26)*(Z26-U26)*V26,0)</f>
        <v>0</v>
      </c>
      <c r="AD26" s="30"/>
      <c r="AE26" s="35"/>
      <c r="AF26" s="29">
        <f t="shared" ref="AF26" si="183">$AH$1*$I26</f>
        <v>0</v>
      </c>
      <c r="AG26" s="39">
        <f t="shared" ref="AG26" si="184">K26</f>
        <v>0</v>
      </c>
      <c r="AH26" s="30">
        <f t="shared" ref="AH26" si="185">AG26*$I26</f>
        <v>0</v>
      </c>
      <c r="AI26" s="104">
        <f t="shared" ref="AI26" si="186">IF(AH26&gt;1000,0.1,IF(AH26&gt;500,0.15,0.2))</f>
        <v>0.2</v>
      </c>
      <c r="AJ26" s="34">
        <f t="shared" ref="AJ26" si="187">AH26*AI26</f>
        <v>0</v>
      </c>
      <c r="AK26" s="40"/>
      <c r="AL26" s="41">
        <v>0.2</v>
      </c>
      <c r="AM26" s="34">
        <f t="shared" ref="AM26" si="188">IF(AK26&gt;AF26,AG26*AL26*(AK26-AF26),0)</f>
        <v>0</v>
      </c>
      <c r="AN26" s="30">
        <f t="shared" ref="AN26" si="189">IF(AK26&gt;AF26,(1+AL26)*(AK26-AF26)*AG26,0)</f>
        <v>0</v>
      </c>
      <c r="AO26" s="30"/>
      <c r="AP26" s="35"/>
      <c r="AQ26" s="29">
        <f t="shared" ref="AQ26" si="190">$AS$1*$I26</f>
        <v>0</v>
      </c>
      <c r="AR26" s="42">
        <f t="shared" ref="AR26" si="191">K26</f>
        <v>0</v>
      </c>
      <c r="AS26" s="30">
        <f t="shared" ref="AS26" si="192">AR26*$I26</f>
        <v>0</v>
      </c>
      <c r="AT26" s="104">
        <f t="shared" ref="AT26" si="193">IF(AS26&gt;1000,0.1,IF(AS26&gt;500,0.15,0.2))</f>
        <v>0.2</v>
      </c>
      <c r="AU26" s="30">
        <f t="shared" ref="AU26" si="194">AS26*AT26</f>
        <v>0</v>
      </c>
      <c r="AV26" s="43"/>
      <c r="AW26" s="44">
        <v>0.2</v>
      </c>
      <c r="AX26" s="34">
        <f t="shared" ref="AX26" si="195">IF(AV26&gt;AQ26,AR26*AW26*(AV26-AQ26),0)</f>
        <v>0</v>
      </c>
      <c r="AY26" s="30">
        <f t="shared" ref="AY26" si="196">IF(AV26&gt;AQ26,(1+AW26)*(AV26-AQ26)*AR26,0)</f>
        <v>0</v>
      </c>
      <c r="AZ26" s="30"/>
      <c r="BA26" s="35"/>
      <c r="BB26" s="29">
        <f t="shared" ref="BB26" si="197">$BD$1*$I26</f>
        <v>0</v>
      </c>
      <c r="BC26" s="45">
        <f t="shared" ref="BC26" si="198">K26</f>
        <v>0</v>
      </c>
      <c r="BD26" s="30">
        <f t="shared" ref="BD26" si="199">BC26*$I26</f>
        <v>0</v>
      </c>
      <c r="BE26" s="104">
        <f t="shared" ref="BE26" si="200">IF(BD26&gt;1000,0.1,IF(BD26&gt;500,0.15,0.2))</f>
        <v>0.2</v>
      </c>
      <c r="BF26" s="30">
        <f t="shared" ref="BF26" si="201">BD26*BE26</f>
        <v>0</v>
      </c>
      <c r="BG26" s="46"/>
      <c r="BH26" s="47">
        <v>0.2</v>
      </c>
      <c r="BI26" s="34">
        <f t="shared" ref="BI26" si="202">IF(BG26&gt;BB26,BC26*BH26*(BG26-BB26),0)</f>
        <v>0</v>
      </c>
      <c r="BJ26" s="30">
        <f t="shared" ref="BJ26" si="203">IF(BG26&gt;BB26,(1+BH26)*(BG26-BB26)*BC26,0)</f>
        <v>0</v>
      </c>
      <c r="BK26" s="30"/>
      <c r="BL26" s="35"/>
      <c r="BM26" s="29">
        <f t="shared" ref="BM26" si="204">$BO$1*$I26</f>
        <v>0</v>
      </c>
      <c r="BN26" s="48">
        <f t="shared" ref="BN26" si="205">K26</f>
        <v>0</v>
      </c>
      <c r="BO26" s="30">
        <f t="shared" ref="BO26" si="206">BN26*$I26</f>
        <v>0</v>
      </c>
      <c r="BP26" s="104">
        <f t="shared" ref="BP26" si="207">IF(BO26&gt;1000,0.1,IF(BO26&gt;500,0.15,0.2))</f>
        <v>0.2</v>
      </c>
      <c r="BQ26" s="34">
        <f t="shared" ref="BQ26" si="208">BO26*BP26</f>
        <v>0</v>
      </c>
      <c r="BR26" s="49"/>
      <c r="BS26" s="50">
        <v>0.2</v>
      </c>
      <c r="BT26" s="34">
        <f t="shared" ref="BT26" si="209">IF(BR26&gt;BM26,BN26*BS26*(BR26-BM26),0)</f>
        <v>0</v>
      </c>
      <c r="BU26" s="30">
        <f t="shared" ref="BU26" si="210">IF(BR26&gt;BM26,(1+BS26)*(BR26-BM26)*BN26,0)</f>
        <v>0</v>
      </c>
      <c r="BV26" s="30"/>
      <c r="BW26" s="35"/>
      <c r="BX26" s="29">
        <f t="shared" ref="BX26" si="211">$BZ$1*$I26</f>
        <v>0</v>
      </c>
      <c r="BY26" s="51">
        <f t="shared" ref="BY26" si="212">K26</f>
        <v>0</v>
      </c>
      <c r="BZ26" s="30">
        <f t="shared" ref="BZ26" si="213">BY26*$I26</f>
        <v>0</v>
      </c>
      <c r="CA26" s="104">
        <f t="shared" ref="CA26" si="214">IF(BZ26&gt;1000,0.1,IF(BZ26&gt;500,0.15,0.2))</f>
        <v>0.2</v>
      </c>
      <c r="CB26" s="30">
        <f t="shared" ref="CB26" si="215">BZ26*CA26</f>
        <v>0</v>
      </c>
      <c r="CC26" s="52"/>
      <c r="CD26" s="53">
        <v>0.2</v>
      </c>
      <c r="CE26" s="34">
        <f t="shared" ref="CE26" si="216">IF(CC26&gt;BX26,BY26*CD26*(CC26-BX26),0)</f>
        <v>0</v>
      </c>
      <c r="CF26" s="30">
        <f t="shared" ref="CF26" si="217">IF(CC26&gt;BX26,(1+CD26)*(CC26-BX26)*BY26,0)</f>
        <v>0</v>
      </c>
      <c r="CG26" s="30"/>
      <c r="CH26" s="35"/>
      <c r="CI26" s="29">
        <f t="shared" ref="CI26" si="218">$CK$1*$I26</f>
        <v>0</v>
      </c>
      <c r="CJ26" s="54">
        <f t="shared" ref="CJ26" si="219">K26</f>
        <v>0</v>
      </c>
      <c r="CK26" s="30">
        <f t="shared" ref="CK26" si="220">CJ26*$I26</f>
        <v>0</v>
      </c>
      <c r="CL26" s="103">
        <f t="shared" ref="CL26" si="221">IF(CK26&gt;1000,0.1,IF(CK26&gt;500,0.15,0.2))</f>
        <v>0.2</v>
      </c>
      <c r="CM26" s="30">
        <f t="shared" ref="CM26" si="222">CK26*CL26</f>
        <v>0</v>
      </c>
      <c r="CN26" s="55"/>
      <c r="CO26" s="56">
        <v>0.2</v>
      </c>
      <c r="CP26" s="34">
        <f t="shared" ref="CP26" si="223">IF(CN26&gt;CI26,CJ26*CO26*(CN26-CI26),0)</f>
        <v>0</v>
      </c>
      <c r="CQ26" s="30">
        <f t="shared" ref="CQ26" si="224">IF(CN26&gt;CI26,(1+CO26)*(CN26-CI26)*CJ26,0)</f>
        <v>0</v>
      </c>
      <c r="CR26" s="30"/>
      <c r="CS26" s="35"/>
      <c r="CT26" s="125"/>
      <c r="CU26" s="111"/>
      <c r="CV26" s="113"/>
    </row>
    <row r="27" spans="1:100" s="60" customFormat="1" x14ac:dyDescent="0.2">
      <c r="A27" s="59"/>
      <c r="B27" s="89"/>
      <c r="C27" s="59"/>
      <c r="D27" s="69"/>
      <c r="E27" s="59"/>
      <c r="F27" s="59"/>
      <c r="G27" s="69"/>
      <c r="H27" s="59"/>
      <c r="I27" s="59"/>
      <c r="J27" s="59"/>
      <c r="N27" s="64"/>
      <c r="P27" s="61" t="s">
        <v>16</v>
      </c>
      <c r="Q27" s="62">
        <f>SUM(Q3:Q26)</f>
        <v>0</v>
      </c>
      <c r="R27" s="63">
        <f>SUM(R3:R26)</f>
        <v>0</v>
      </c>
      <c r="S27" s="64">
        <f>SUM(S3:S26)</f>
        <v>0</v>
      </c>
      <c r="T27" s="65"/>
      <c r="U27" s="59"/>
      <c r="Y27" s="64"/>
      <c r="AA27" s="61" t="s">
        <v>16</v>
      </c>
      <c r="AB27" s="62">
        <f>SUM(AB3:AB26)</f>
        <v>0</v>
      </c>
      <c r="AC27" s="63">
        <f>SUM(AC3:AC26)</f>
        <v>0</v>
      </c>
      <c r="AD27" s="64">
        <f>SUM(AD3:AD26)</f>
        <v>0</v>
      </c>
      <c r="AE27" s="65"/>
      <c r="AF27" s="59"/>
      <c r="AJ27" s="64"/>
      <c r="AL27" s="61" t="s">
        <v>16</v>
      </c>
      <c r="AM27" s="62">
        <f>SUM(AM3:AM26)</f>
        <v>0</v>
      </c>
      <c r="AN27" s="63">
        <f>SUM(AN3:AN26)</f>
        <v>0</v>
      </c>
      <c r="AO27" s="64">
        <f>SUM(AO3:AO26)</f>
        <v>0</v>
      </c>
      <c r="AP27" s="65"/>
      <c r="AQ27" s="59"/>
      <c r="AU27" s="64"/>
      <c r="AW27" s="61" t="s">
        <v>16</v>
      </c>
      <c r="AX27" s="62">
        <f>SUM(AX3:AX26)</f>
        <v>0</v>
      </c>
      <c r="AY27" s="63">
        <f>SUM(AY3:AY26)</f>
        <v>0</v>
      </c>
      <c r="AZ27" s="64">
        <f>SUM(AZ3:AZ26)</f>
        <v>0</v>
      </c>
      <c r="BA27" s="65"/>
      <c r="BB27" s="59"/>
      <c r="BF27" s="64"/>
      <c r="BH27" s="61" t="s">
        <v>16</v>
      </c>
      <c r="BI27" s="62">
        <f>SUM(BI3:BI26)</f>
        <v>0</v>
      </c>
      <c r="BJ27" s="63">
        <f>SUM(BJ3:BJ26)</f>
        <v>0</v>
      </c>
      <c r="BK27" s="64">
        <f>SUM(BK3:BK26)</f>
        <v>0</v>
      </c>
      <c r="BL27" s="65"/>
      <c r="BM27" s="59"/>
      <c r="BQ27" s="96"/>
      <c r="BS27" s="61" t="s">
        <v>16</v>
      </c>
      <c r="BT27" s="62">
        <f>SUM(BT3:BT26)</f>
        <v>0</v>
      </c>
      <c r="BU27" s="63">
        <f>SUM(BU3:BU26)</f>
        <v>0</v>
      </c>
      <c r="BV27" s="64">
        <f>SUM(BV3:BV26)</f>
        <v>0</v>
      </c>
      <c r="BW27" s="65"/>
      <c r="BX27" s="59"/>
      <c r="CB27" s="64"/>
      <c r="CD27" s="61" t="s">
        <v>16</v>
      </c>
      <c r="CE27" s="62">
        <f>SUM(CE3:CE26)</f>
        <v>0</v>
      </c>
      <c r="CF27" s="63">
        <f>SUM(CF3:CF26)</f>
        <v>0</v>
      </c>
      <c r="CG27" s="64">
        <f>SUM(CG3:CG26)</f>
        <v>0</v>
      </c>
      <c r="CH27" s="65"/>
      <c r="CI27" s="59"/>
      <c r="CM27" s="64"/>
      <c r="CO27" s="61" t="s">
        <v>16</v>
      </c>
      <c r="CP27" s="62">
        <f>SUM(CP3:CP26)</f>
        <v>0</v>
      </c>
      <c r="CQ27" s="63">
        <f>SUM(CQ3:CQ26)</f>
        <v>0</v>
      </c>
      <c r="CR27" s="64">
        <f>SUM(CR3:CR26)</f>
        <v>0</v>
      </c>
      <c r="CS27" s="65"/>
      <c r="CT27" s="59"/>
      <c r="CU27" s="100"/>
    </row>
    <row r="28" spans="1:100" s="60" customFormat="1" x14ac:dyDescent="0.2">
      <c r="A28" s="66"/>
      <c r="B28" s="89"/>
      <c r="C28" s="59"/>
      <c r="D28" s="69"/>
      <c r="E28" s="59"/>
      <c r="F28" s="59"/>
      <c r="G28" s="69"/>
      <c r="H28" s="59"/>
      <c r="I28" s="59"/>
      <c r="J28" s="59"/>
      <c r="K28" s="62" t="s">
        <v>31</v>
      </c>
      <c r="L28" s="62">
        <f>SUM(L3:L26)</f>
        <v>0</v>
      </c>
      <c r="M28" s="67" t="s">
        <v>15</v>
      </c>
      <c r="N28" s="62">
        <f>SUM(N3:N26)</f>
        <v>0</v>
      </c>
      <c r="Q28" s="68"/>
      <c r="T28" s="65"/>
      <c r="U28" s="59"/>
      <c r="V28" s="62" t="s">
        <v>31</v>
      </c>
      <c r="W28" s="62">
        <f>SUM(W3:W26)</f>
        <v>0</v>
      </c>
      <c r="X28" s="67" t="s">
        <v>15</v>
      </c>
      <c r="Y28" s="62">
        <f>SUM(Y3:Y26)</f>
        <v>0</v>
      </c>
      <c r="AB28" s="68"/>
      <c r="AE28" s="65"/>
      <c r="AF28" s="59"/>
      <c r="AG28" s="62" t="s">
        <v>31</v>
      </c>
      <c r="AH28" s="62">
        <f>SUM(AH3:AH26)</f>
        <v>0</v>
      </c>
      <c r="AI28" s="67" t="s">
        <v>15</v>
      </c>
      <c r="AJ28" s="62">
        <f>SUM(AJ3:AJ26)</f>
        <v>0</v>
      </c>
      <c r="AM28" s="68"/>
      <c r="AP28" s="65"/>
      <c r="AQ28" s="59"/>
      <c r="AR28" s="62" t="s">
        <v>31</v>
      </c>
      <c r="AS28" s="62">
        <f>SUM(AS3:AS26)</f>
        <v>0</v>
      </c>
      <c r="AT28" s="67" t="s">
        <v>15</v>
      </c>
      <c r="AU28" s="62">
        <f>SUM(AU3:AU26)</f>
        <v>0</v>
      </c>
      <c r="AX28" s="68"/>
      <c r="BA28" s="65"/>
      <c r="BB28" s="59"/>
      <c r="BC28" s="62" t="s">
        <v>31</v>
      </c>
      <c r="BD28" s="62">
        <f>SUM(BD3:BD26)</f>
        <v>0</v>
      </c>
      <c r="BE28" s="67" t="s">
        <v>15</v>
      </c>
      <c r="BF28" s="62">
        <f>SUM(BF3:BF26)</f>
        <v>0</v>
      </c>
      <c r="BI28" s="68"/>
      <c r="BL28" s="65"/>
      <c r="BM28" s="59"/>
      <c r="BN28" s="62" t="s">
        <v>31</v>
      </c>
      <c r="BO28" s="62">
        <f>SUM(BO3:BO26)</f>
        <v>0</v>
      </c>
      <c r="BP28" s="67" t="s">
        <v>15</v>
      </c>
      <c r="BQ28" s="96">
        <f>SUM(BQ3:BQ26)</f>
        <v>0</v>
      </c>
      <c r="BT28" s="68"/>
      <c r="BW28" s="65"/>
      <c r="BX28" s="59"/>
      <c r="BY28" s="62" t="s">
        <v>31</v>
      </c>
      <c r="BZ28" s="62">
        <f>SUM(BZ3:BZ26)</f>
        <v>0</v>
      </c>
      <c r="CA28" s="67" t="s">
        <v>15</v>
      </c>
      <c r="CB28" s="62">
        <f>SUM(CB3:CB26)</f>
        <v>0</v>
      </c>
      <c r="CE28" s="68"/>
      <c r="CH28" s="65"/>
      <c r="CI28" s="59"/>
      <c r="CJ28" s="62" t="s">
        <v>31</v>
      </c>
      <c r="CK28" s="62">
        <f>SUM(CK3:CK26)</f>
        <v>0</v>
      </c>
      <c r="CL28" s="67" t="s">
        <v>15</v>
      </c>
      <c r="CM28" s="62">
        <f>SUM(CM3:CM26)</f>
        <v>0</v>
      </c>
      <c r="CP28" s="68"/>
      <c r="CS28" s="65"/>
      <c r="CT28" s="59"/>
      <c r="CU28" s="100"/>
    </row>
    <row r="29" spans="1:100" s="60" customFormat="1" x14ac:dyDescent="0.2">
      <c r="A29" s="66"/>
      <c r="B29" s="69"/>
      <c r="C29" s="59"/>
      <c r="D29" s="69"/>
      <c r="E29" s="59" t="s">
        <v>3</v>
      </c>
      <c r="F29" s="59" t="s">
        <v>4</v>
      </c>
      <c r="G29" s="69"/>
      <c r="H29" s="59"/>
      <c r="I29" s="59"/>
      <c r="J29" s="59"/>
      <c r="K29" s="70"/>
      <c r="L29" s="68"/>
      <c r="M29" s="71"/>
      <c r="N29" s="64"/>
      <c r="O29" s="72"/>
      <c r="P29" s="72"/>
      <c r="Q29" s="72"/>
      <c r="R29" s="70" t="s">
        <v>34</v>
      </c>
      <c r="S29" s="71">
        <v>0.2</v>
      </c>
      <c r="T29" s="65"/>
      <c r="U29" s="59"/>
      <c r="V29" s="70"/>
      <c r="W29" s="68"/>
      <c r="X29" s="71"/>
      <c r="Y29" s="64"/>
      <c r="Z29" s="72"/>
      <c r="AA29" s="72"/>
      <c r="AB29" s="72"/>
      <c r="AC29" s="70" t="s">
        <v>34</v>
      </c>
      <c r="AD29" s="71">
        <v>0.2</v>
      </c>
      <c r="AE29" s="65"/>
      <c r="AF29" s="59"/>
      <c r="AG29" s="70"/>
      <c r="AH29" s="68"/>
      <c r="AI29" s="71"/>
      <c r="AJ29" s="64"/>
      <c r="AK29" s="72"/>
      <c r="AL29" s="72"/>
      <c r="AM29" s="72"/>
      <c r="AN29" s="70" t="s">
        <v>34</v>
      </c>
      <c r="AO29" s="71">
        <v>0.2</v>
      </c>
      <c r="AP29" s="65"/>
      <c r="AQ29" s="59"/>
      <c r="AR29" s="70"/>
      <c r="AS29" s="68"/>
      <c r="AT29" s="71"/>
      <c r="AU29" s="64"/>
      <c r="AV29" s="72"/>
      <c r="AW29" s="72"/>
      <c r="AX29" s="72"/>
      <c r="AY29" s="70" t="s">
        <v>34</v>
      </c>
      <c r="AZ29" s="71">
        <v>0.2</v>
      </c>
      <c r="BA29" s="65"/>
      <c r="BB29" s="59"/>
      <c r="BC29" s="70"/>
      <c r="BD29" s="68"/>
      <c r="BE29" s="71"/>
      <c r="BF29" s="64"/>
      <c r="BG29" s="72"/>
      <c r="BH29" s="72"/>
      <c r="BI29" s="72"/>
      <c r="BJ29" s="70" t="s">
        <v>34</v>
      </c>
      <c r="BK29" s="71">
        <v>0.2</v>
      </c>
      <c r="BL29" s="65"/>
      <c r="BM29" s="59"/>
      <c r="BN29" s="70"/>
      <c r="BO29" s="68"/>
      <c r="BP29" s="71"/>
      <c r="BQ29" s="96"/>
      <c r="BR29" s="72"/>
      <c r="BS29" s="72"/>
      <c r="BT29" s="72"/>
      <c r="BU29" s="70" t="s">
        <v>34</v>
      </c>
      <c r="BV29" s="71">
        <v>0.2</v>
      </c>
      <c r="BW29" s="65"/>
      <c r="BX29" s="59"/>
      <c r="BY29" s="70"/>
      <c r="BZ29" s="68"/>
      <c r="CA29" s="71"/>
      <c r="CB29" s="64"/>
      <c r="CC29" s="72"/>
      <c r="CD29" s="72"/>
      <c r="CE29" s="72"/>
      <c r="CF29" s="70" t="s">
        <v>34</v>
      </c>
      <c r="CG29" s="71">
        <v>0.2</v>
      </c>
      <c r="CH29" s="65"/>
      <c r="CI29" s="59"/>
      <c r="CJ29" s="70"/>
      <c r="CK29" s="68"/>
      <c r="CL29" s="71"/>
      <c r="CM29" s="64"/>
      <c r="CN29" s="72"/>
      <c r="CO29" s="72"/>
      <c r="CP29" s="72"/>
      <c r="CQ29" s="70" t="s">
        <v>34</v>
      </c>
      <c r="CR29" s="71">
        <v>0.2</v>
      </c>
      <c r="CS29" s="65"/>
      <c r="CT29" s="59"/>
      <c r="CU29" s="100"/>
    </row>
    <row r="30" spans="1:100" s="60" customFormat="1" x14ac:dyDescent="0.2">
      <c r="A30" s="66"/>
      <c r="B30" s="69"/>
      <c r="C30" s="59"/>
      <c r="D30" s="108"/>
      <c r="E30" s="101"/>
      <c r="F30" s="102">
        <v>1.3</v>
      </c>
      <c r="G30" s="108"/>
      <c r="H30" s="59"/>
      <c r="I30" s="59"/>
      <c r="J30" s="59"/>
      <c r="K30" s="73" t="s">
        <v>18</v>
      </c>
      <c r="L30" s="73">
        <f>L28+N28</f>
        <v>0</v>
      </c>
      <c r="M30" s="71"/>
      <c r="N30" s="64"/>
      <c r="O30" s="72"/>
      <c r="P30" s="72"/>
      <c r="Q30" s="72"/>
      <c r="R30" s="60" t="s">
        <v>33</v>
      </c>
      <c r="S30" s="68">
        <f>S27*0.2</f>
        <v>0</v>
      </c>
      <c r="T30" s="65"/>
      <c r="U30" s="59"/>
      <c r="V30" s="73" t="s">
        <v>18</v>
      </c>
      <c r="W30" s="73">
        <f>W28+Y28</f>
        <v>0</v>
      </c>
      <c r="X30" s="71"/>
      <c r="Y30" s="64"/>
      <c r="Z30" s="72"/>
      <c r="AA30" s="72"/>
      <c r="AB30" s="72"/>
      <c r="AC30" s="60" t="s">
        <v>33</v>
      </c>
      <c r="AD30" s="68">
        <f>AD27*0.2</f>
        <v>0</v>
      </c>
      <c r="AE30" s="65"/>
      <c r="AF30" s="59"/>
      <c r="AG30" s="73" t="s">
        <v>18</v>
      </c>
      <c r="AH30" s="73">
        <f>AH28+AJ28</f>
        <v>0</v>
      </c>
      <c r="AI30" s="71"/>
      <c r="AJ30" s="64"/>
      <c r="AK30" s="72"/>
      <c r="AL30" s="72"/>
      <c r="AM30" s="72"/>
      <c r="AN30" s="60" t="s">
        <v>33</v>
      </c>
      <c r="AO30" s="68">
        <f>AO27*0.2</f>
        <v>0</v>
      </c>
      <c r="AP30" s="65"/>
      <c r="AQ30" s="59"/>
      <c r="AR30" s="73" t="s">
        <v>18</v>
      </c>
      <c r="AS30" s="73">
        <f>AS28+AU28</f>
        <v>0</v>
      </c>
      <c r="AT30" s="71"/>
      <c r="AU30" s="64"/>
      <c r="AV30" s="72"/>
      <c r="AW30" s="72"/>
      <c r="AX30" s="72"/>
      <c r="AY30" s="60" t="s">
        <v>33</v>
      </c>
      <c r="AZ30" s="68">
        <f>AZ27*0.2</f>
        <v>0</v>
      </c>
      <c r="BA30" s="65"/>
      <c r="BB30" s="59"/>
      <c r="BC30" s="73" t="s">
        <v>18</v>
      </c>
      <c r="BD30" s="73">
        <f>BD28+BF28</f>
        <v>0</v>
      </c>
      <c r="BE30" s="71"/>
      <c r="BF30" s="64"/>
      <c r="BG30" s="72"/>
      <c r="BH30" s="72"/>
      <c r="BI30" s="72"/>
      <c r="BJ30" s="60" t="s">
        <v>33</v>
      </c>
      <c r="BK30" s="68">
        <f>BK27*0.2</f>
        <v>0</v>
      </c>
      <c r="BL30" s="65"/>
      <c r="BM30" s="59"/>
      <c r="BN30" s="73" t="s">
        <v>18</v>
      </c>
      <c r="BO30" s="73">
        <f>BO28+BQ28</f>
        <v>0</v>
      </c>
      <c r="BP30" s="71"/>
      <c r="BQ30" s="96"/>
      <c r="BR30" s="72"/>
      <c r="BS30" s="72"/>
      <c r="BT30" s="72"/>
      <c r="BU30" s="60" t="s">
        <v>33</v>
      </c>
      <c r="BV30" s="68">
        <f>BV27*0.2</f>
        <v>0</v>
      </c>
      <c r="BW30" s="65"/>
      <c r="BX30" s="59"/>
      <c r="BY30" s="73" t="s">
        <v>18</v>
      </c>
      <c r="BZ30" s="73">
        <f>BZ28+CB28</f>
        <v>0</v>
      </c>
      <c r="CA30" s="71"/>
      <c r="CB30" s="64"/>
      <c r="CC30" s="72"/>
      <c r="CD30" s="72"/>
      <c r="CE30" s="72"/>
      <c r="CF30" s="60" t="s">
        <v>33</v>
      </c>
      <c r="CG30" s="68">
        <f>CG27*0.2</f>
        <v>0</v>
      </c>
      <c r="CH30" s="65"/>
      <c r="CI30" s="59"/>
      <c r="CJ30" s="73" t="s">
        <v>18</v>
      </c>
      <c r="CK30" s="73">
        <f>CK28+CM28</f>
        <v>0</v>
      </c>
      <c r="CL30" s="71"/>
      <c r="CM30" s="64"/>
      <c r="CN30" s="72"/>
      <c r="CO30" s="72"/>
      <c r="CP30" s="72"/>
      <c r="CQ30" s="60" t="s">
        <v>33</v>
      </c>
      <c r="CR30" s="68">
        <f>CR27*0.2</f>
        <v>0</v>
      </c>
      <c r="CS30" s="65"/>
      <c r="CT30" s="59"/>
      <c r="CU30" s="100"/>
    </row>
    <row r="31" spans="1:100" s="60" customFormat="1" ht="38.25" x14ac:dyDescent="0.2">
      <c r="A31" s="66"/>
      <c r="B31" s="69"/>
      <c r="C31" s="59"/>
      <c r="D31" s="69"/>
      <c r="E31" s="59"/>
      <c r="F31" s="59"/>
      <c r="G31" s="69"/>
      <c r="H31" s="59"/>
      <c r="I31" s="59"/>
      <c r="J31" s="59"/>
      <c r="K31" s="73" t="s">
        <v>32</v>
      </c>
      <c r="L31" s="74">
        <f>E30/60*F30*N32</f>
        <v>0</v>
      </c>
      <c r="N31" s="64" t="s">
        <v>14</v>
      </c>
      <c r="O31" s="59" t="s">
        <v>30</v>
      </c>
      <c r="P31" s="75"/>
      <c r="Q31" s="75"/>
      <c r="R31" s="76" t="s">
        <v>37</v>
      </c>
      <c r="S31" s="68">
        <f>S27+S30</f>
        <v>0</v>
      </c>
      <c r="T31" s="65"/>
      <c r="U31" s="59"/>
      <c r="V31" s="73" t="s">
        <v>32</v>
      </c>
      <c r="W31" s="74">
        <f>E30/60*F30*Y32</f>
        <v>0</v>
      </c>
      <c r="Y31" s="64" t="s">
        <v>14</v>
      </c>
      <c r="Z31" s="59" t="s">
        <v>30</v>
      </c>
      <c r="AA31" s="75"/>
      <c r="AB31" s="75"/>
      <c r="AC31" s="76" t="s">
        <v>37</v>
      </c>
      <c r="AD31" s="68">
        <f>AD27+AD30</f>
        <v>0</v>
      </c>
      <c r="AE31" s="65"/>
      <c r="AF31" s="59"/>
      <c r="AG31" s="73" t="s">
        <v>32</v>
      </c>
      <c r="AH31" s="74">
        <f>E30/60*F30*AJ32</f>
        <v>0</v>
      </c>
      <c r="AJ31" s="64" t="s">
        <v>14</v>
      </c>
      <c r="AK31" s="59" t="s">
        <v>30</v>
      </c>
      <c r="AL31" s="75"/>
      <c r="AM31" s="75"/>
      <c r="AN31" s="76" t="s">
        <v>37</v>
      </c>
      <c r="AO31" s="68">
        <f>AO27+AO30</f>
        <v>0</v>
      </c>
      <c r="AP31" s="65"/>
      <c r="AQ31" s="59"/>
      <c r="AR31" s="73" t="s">
        <v>32</v>
      </c>
      <c r="AS31" s="74">
        <f>E30/60*F30*AU32</f>
        <v>0</v>
      </c>
      <c r="AU31" s="64" t="s">
        <v>14</v>
      </c>
      <c r="AV31" s="59" t="s">
        <v>30</v>
      </c>
      <c r="AW31" s="75"/>
      <c r="AX31" s="75"/>
      <c r="AY31" s="76" t="s">
        <v>37</v>
      </c>
      <c r="AZ31" s="68">
        <f>AZ27+AZ30</f>
        <v>0</v>
      </c>
      <c r="BA31" s="65"/>
      <c r="BB31" s="59"/>
      <c r="BC31" s="73" t="s">
        <v>32</v>
      </c>
      <c r="BD31" s="74">
        <f>E30/60*F30*BF32</f>
        <v>0</v>
      </c>
      <c r="BF31" s="64" t="s">
        <v>14</v>
      </c>
      <c r="BG31" s="59" t="s">
        <v>30</v>
      </c>
      <c r="BH31" s="75"/>
      <c r="BI31" s="75"/>
      <c r="BJ31" s="76" t="s">
        <v>37</v>
      </c>
      <c r="BK31" s="68">
        <f>BK27+BK30</f>
        <v>0</v>
      </c>
      <c r="BL31" s="65"/>
      <c r="BM31" s="59"/>
      <c r="BN31" s="73" t="s">
        <v>32</v>
      </c>
      <c r="BO31" s="74">
        <f>E30/60*F30*BQ32</f>
        <v>0</v>
      </c>
      <c r="BQ31" s="96" t="s">
        <v>14</v>
      </c>
      <c r="BR31" s="59" t="s">
        <v>30</v>
      </c>
      <c r="BS31" s="75"/>
      <c r="BT31" s="75"/>
      <c r="BU31" s="76" t="s">
        <v>37</v>
      </c>
      <c r="BV31" s="68">
        <f>BV27+BV30</f>
        <v>0</v>
      </c>
      <c r="BW31" s="65"/>
      <c r="BX31" s="59"/>
      <c r="BY31" s="73" t="s">
        <v>32</v>
      </c>
      <c r="BZ31" s="74">
        <f>E30/60*F30*CB32</f>
        <v>0</v>
      </c>
      <c r="CB31" s="64" t="s">
        <v>14</v>
      </c>
      <c r="CC31" s="59" t="s">
        <v>30</v>
      </c>
      <c r="CD31" s="75"/>
      <c r="CE31" s="75"/>
      <c r="CF31" s="76" t="s">
        <v>37</v>
      </c>
      <c r="CG31" s="68">
        <f>CG27+CG30</f>
        <v>0</v>
      </c>
      <c r="CH31" s="65"/>
      <c r="CI31" s="59"/>
      <c r="CJ31" s="73" t="s">
        <v>32</v>
      </c>
      <c r="CK31" s="74">
        <f>E30/60*F30*CM32</f>
        <v>0</v>
      </c>
      <c r="CM31" s="64" t="s">
        <v>14</v>
      </c>
      <c r="CN31" s="59" t="s">
        <v>30</v>
      </c>
      <c r="CO31" s="75"/>
      <c r="CP31" s="75"/>
      <c r="CQ31" s="76" t="s">
        <v>37</v>
      </c>
      <c r="CR31" s="68">
        <f>CR27+CR30</f>
        <v>0</v>
      </c>
      <c r="CS31" s="65"/>
      <c r="CT31" s="59"/>
      <c r="CU31" s="100"/>
    </row>
    <row r="32" spans="1:100" s="60" customFormat="1" x14ac:dyDescent="0.2">
      <c r="A32" s="66"/>
      <c r="B32" s="69"/>
      <c r="D32" s="108"/>
      <c r="G32" s="108"/>
      <c r="H32" s="59"/>
      <c r="I32" s="59"/>
      <c r="J32" s="59" t="s">
        <v>40</v>
      </c>
      <c r="K32" s="77"/>
      <c r="L32" s="78">
        <v>10</v>
      </c>
      <c r="M32" s="71"/>
      <c r="N32" s="90">
        <v>60</v>
      </c>
      <c r="O32" s="79">
        <f>E30/60*F30</f>
        <v>0</v>
      </c>
      <c r="P32" s="75"/>
      <c r="Q32" s="75"/>
      <c r="R32" s="80" t="s">
        <v>17</v>
      </c>
      <c r="S32" s="81">
        <f>(R27+S27+S30)/L1</f>
        <v>0</v>
      </c>
      <c r="T32" s="65"/>
      <c r="U32" s="59"/>
      <c r="V32" s="59" t="s">
        <v>40</v>
      </c>
      <c r="W32" s="78">
        <v>10</v>
      </c>
      <c r="X32" s="71"/>
      <c r="Y32" s="91">
        <v>53</v>
      </c>
      <c r="Z32" s="79">
        <f>E30/60*F30</f>
        <v>0</v>
      </c>
      <c r="AA32" s="75"/>
      <c r="AB32" s="75"/>
      <c r="AC32" s="80" t="s">
        <v>17</v>
      </c>
      <c r="AD32" s="81">
        <f>(AC27+AD27+AD30)/W1</f>
        <v>0</v>
      </c>
      <c r="AE32" s="65"/>
      <c r="AF32" s="59"/>
      <c r="AG32" s="59" t="s">
        <v>40</v>
      </c>
      <c r="AH32" s="78">
        <v>10</v>
      </c>
      <c r="AI32" s="71"/>
      <c r="AJ32" s="92">
        <v>50</v>
      </c>
      <c r="AK32" s="79">
        <f>E30/60*F30</f>
        <v>0</v>
      </c>
      <c r="AL32" s="75"/>
      <c r="AM32" s="75"/>
      <c r="AN32" s="80" t="s">
        <v>17</v>
      </c>
      <c r="AO32" s="81">
        <f>(AN27+AO27+AO30)/AH1</f>
        <v>0</v>
      </c>
      <c r="AP32" s="65"/>
      <c r="AQ32" s="59"/>
      <c r="AR32" s="59" t="s">
        <v>40</v>
      </c>
      <c r="AS32" s="78">
        <v>10</v>
      </c>
      <c r="AT32" s="71"/>
      <c r="AU32" s="93">
        <v>48</v>
      </c>
      <c r="AV32" s="79">
        <f>E30/60*F30</f>
        <v>0</v>
      </c>
      <c r="AW32" s="75"/>
      <c r="AX32" s="75"/>
      <c r="AY32" s="80" t="s">
        <v>17</v>
      </c>
      <c r="AZ32" s="81">
        <f>(AY27+AZ27+AZ30)/AS1</f>
        <v>0</v>
      </c>
      <c r="BA32" s="65"/>
      <c r="BB32" s="59"/>
      <c r="BC32" s="59" t="s">
        <v>40</v>
      </c>
      <c r="BD32" s="78">
        <v>10</v>
      </c>
      <c r="BE32" s="71"/>
      <c r="BF32" s="94">
        <v>45</v>
      </c>
      <c r="BG32" s="79">
        <f>E30/60*F30</f>
        <v>0</v>
      </c>
      <c r="BH32" s="75"/>
      <c r="BI32" s="75"/>
      <c r="BJ32" s="80" t="s">
        <v>17</v>
      </c>
      <c r="BK32" s="81">
        <f>(BJ27+BK27+BK30)/BD1</f>
        <v>0</v>
      </c>
      <c r="BL32" s="65"/>
      <c r="BM32" s="59"/>
      <c r="BN32" s="59" t="s">
        <v>40</v>
      </c>
      <c r="BO32" s="78">
        <v>10</v>
      </c>
      <c r="BP32" s="71"/>
      <c r="BQ32" s="97">
        <v>43</v>
      </c>
      <c r="BR32" s="79">
        <f>E30/60*F30</f>
        <v>0</v>
      </c>
      <c r="BS32" s="75"/>
      <c r="BT32" s="75"/>
      <c r="BU32" s="80" t="s">
        <v>17</v>
      </c>
      <c r="BV32" s="81">
        <f>(BU27+BV27+BV30)/BO1</f>
        <v>0</v>
      </c>
      <c r="BW32" s="65"/>
      <c r="BX32" s="59"/>
      <c r="BY32" s="59" t="s">
        <v>40</v>
      </c>
      <c r="BZ32" s="78">
        <v>10</v>
      </c>
      <c r="CA32" s="71"/>
      <c r="CB32" s="98">
        <v>41</v>
      </c>
      <c r="CC32" s="79">
        <f>E30/60*F30</f>
        <v>0</v>
      </c>
      <c r="CD32" s="75"/>
      <c r="CE32" s="75"/>
      <c r="CF32" s="80" t="s">
        <v>17</v>
      </c>
      <c r="CG32" s="81">
        <f>(CF27+CG27+CG30)/BZ1</f>
        <v>0</v>
      </c>
      <c r="CH32" s="65"/>
      <c r="CI32" s="59"/>
      <c r="CJ32" s="59" t="s">
        <v>40</v>
      </c>
      <c r="CK32" s="78">
        <v>10</v>
      </c>
      <c r="CL32" s="71"/>
      <c r="CM32" s="99">
        <v>40</v>
      </c>
      <c r="CN32" s="79">
        <f>E30/60*F30</f>
        <v>0</v>
      </c>
      <c r="CO32" s="75"/>
      <c r="CP32" s="75"/>
      <c r="CQ32" s="80" t="s">
        <v>17</v>
      </c>
      <c r="CR32" s="81">
        <f>(CQ27+CR27+CR30)/CK1</f>
        <v>0</v>
      </c>
      <c r="CS32" s="65"/>
      <c r="CT32" s="59"/>
      <c r="CU32" s="100"/>
    </row>
    <row r="33" spans="1:99" s="57" customFormat="1" ht="40.5" x14ac:dyDescent="0.35">
      <c r="A33" s="82"/>
      <c r="B33" s="83"/>
      <c r="C33" s="58"/>
      <c r="D33" s="83"/>
      <c r="E33" s="58"/>
      <c r="F33" s="58"/>
      <c r="G33" s="83"/>
      <c r="H33" s="58"/>
      <c r="I33" s="58"/>
      <c r="J33" s="58"/>
      <c r="K33" s="73" t="s">
        <v>26</v>
      </c>
      <c r="L33" s="84">
        <f>SUM(L30:L32)</f>
        <v>10</v>
      </c>
      <c r="M33" s="31"/>
      <c r="N33" s="30"/>
      <c r="O33" s="75"/>
      <c r="P33" s="75"/>
      <c r="Q33" s="75"/>
      <c r="R33" s="85" t="s">
        <v>36</v>
      </c>
      <c r="S33" s="86">
        <f>S31+R27</f>
        <v>0</v>
      </c>
      <c r="T33" s="35"/>
      <c r="U33" s="58"/>
      <c r="V33" s="73" t="s">
        <v>26</v>
      </c>
      <c r="W33" s="84">
        <f>SUM(W30:W32)</f>
        <v>10</v>
      </c>
      <c r="X33" s="31"/>
      <c r="Y33" s="30"/>
      <c r="Z33" s="75"/>
      <c r="AA33" s="75"/>
      <c r="AB33" s="75"/>
      <c r="AC33" s="85" t="s">
        <v>36</v>
      </c>
      <c r="AD33" s="86">
        <f>AD31+AC27</f>
        <v>0</v>
      </c>
      <c r="AE33" s="35"/>
      <c r="AF33" s="58"/>
      <c r="AG33" s="73" t="s">
        <v>26</v>
      </c>
      <c r="AH33" s="84">
        <f>SUM(AH30:AH32)</f>
        <v>10</v>
      </c>
      <c r="AI33" s="31"/>
      <c r="AJ33" s="30"/>
      <c r="AK33" s="75"/>
      <c r="AL33" s="75"/>
      <c r="AM33" s="75"/>
      <c r="AN33" s="85" t="s">
        <v>36</v>
      </c>
      <c r="AO33" s="86">
        <f>AO31+AN27</f>
        <v>0</v>
      </c>
      <c r="AP33" s="35"/>
      <c r="AQ33" s="58"/>
      <c r="AR33" s="73" t="s">
        <v>26</v>
      </c>
      <c r="AS33" s="84">
        <f>SUM(AS30:AS32)</f>
        <v>10</v>
      </c>
      <c r="AT33" s="31"/>
      <c r="AU33" s="30"/>
      <c r="AV33" s="75"/>
      <c r="AW33" s="75"/>
      <c r="AX33" s="75"/>
      <c r="AY33" s="85" t="s">
        <v>36</v>
      </c>
      <c r="AZ33" s="86">
        <f>AZ31+AY27</f>
        <v>0</v>
      </c>
      <c r="BA33" s="35"/>
      <c r="BB33" s="58"/>
      <c r="BC33" s="73" t="s">
        <v>26</v>
      </c>
      <c r="BD33" s="84">
        <f>SUM(BD30:BD32)</f>
        <v>10</v>
      </c>
      <c r="BE33" s="31"/>
      <c r="BF33" s="30"/>
      <c r="BG33" s="75"/>
      <c r="BH33" s="75"/>
      <c r="BI33" s="75"/>
      <c r="BJ33" s="85" t="s">
        <v>36</v>
      </c>
      <c r="BK33" s="86">
        <f>BK31+BJ27</f>
        <v>0</v>
      </c>
      <c r="BL33" s="35"/>
      <c r="BM33" s="58"/>
      <c r="BN33" s="73" t="s">
        <v>26</v>
      </c>
      <c r="BO33" s="84">
        <f>SUM(BO30:BO32)</f>
        <v>10</v>
      </c>
      <c r="BP33" s="31"/>
      <c r="BQ33" s="34"/>
      <c r="BR33" s="75"/>
      <c r="BS33" s="75"/>
      <c r="BT33" s="75"/>
      <c r="BU33" s="85" t="s">
        <v>36</v>
      </c>
      <c r="BV33" s="86">
        <f>BV31+BU27</f>
        <v>0</v>
      </c>
      <c r="BW33" s="35"/>
      <c r="BX33" s="58"/>
      <c r="BY33" s="73" t="s">
        <v>26</v>
      </c>
      <c r="BZ33" s="84">
        <f>SUM(BZ30:BZ32)</f>
        <v>10</v>
      </c>
      <c r="CA33" s="31"/>
      <c r="CB33" s="30"/>
      <c r="CC33" s="75"/>
      <c r="CD33" s="75"/>
      <c r="CE33" s="75"/>
      <c r="CF33" s="85" t="s">
        <v>36</v>
      </c>
      <c r="CG33" s="86">
        <f>CG31+CF27</f>
        <v>0</v>
      </c>
      <c r="CH33" s="35"/>
      <c r="CI33" s="58"/>
      <c r="CJ33" s="73" t="s">
        <v>26</v>
      </c>
      <c r="CK33" s="84">
        <f>SUM(CK30:CK32)</f>
        <v>10</v>
      </c>
      <c r="CL33" s="31"/>
      <c r="CM33" s="30"/>
      <c r="CN33" s="75"/>
      <c r="CO33" s="75"/>
      <c r="CP33" s="75"/>
      <c r="CQ33" s="85" t="s">
        <v>36</v>
      </c>
      <c r="CR33" s="86">
        <f>CQ27+CR31</f>
        <v>0</v>
      </c>
      <c r="CS33" s="35"/>
      <c r="CT33" s="58"/>
      <c r="CU33" s="4"/>
    </row>
    <row r="34" spans="1:99" s="57" customFormat="1" ht="32.25" customHeight="1" thickBot="1" x14ac:dyDescent="0.4">
      <c r="A34" s="82"/>
      <c r="B34" s="83"/>
      <c r="C34" s="58"/>
      <c r="D34" s="109" t="s">
        <v>35</v>
      </c>
      <c r="E34" s="123" t="s">
        <v>41</v>
      </c>
      <c r="F34" s="58"/>
      <c r="G34" s="83"/>
      <c r="H34" s="58"/>
      <c r="I34" s="58"/>
      <c r="J34" s="58"/>
      <c r="K34" s="73" t="s">
        <v>27</v>
      </c>
      <c r="L34" s="87">
        <f>L30+L31+S32+L32</f>
        <v>10</v>
      </c>
      <c r="M34" s="31"/>
      <c r="N34" s="30"/>
      <c r="O34" s="75"/>
      <c r="P34" s="75"/>
      <c r="Q34" s="75"/>
      <c r="T34" s="35"/>
      <c r="U34" s="58"/>
      <c r="V34" s="73" t="s">
        <v>27</v>
      </c>
      <c r="W34" s="87">
        <f>W30+W31+AD32+W32</f>
        <v>10</v>
      </c>
      <c r="X34" s="31"/>
      <c r="Y34" s="30"/>
      <c r="Z34" s="75"/>
      <c r="AA34" s="75"/>
      <c r="AB34" s="75"/>
      <c r="AE34" s="35"/>
      <c r="AF34" s="58"/>
      <c r="AG34" s="73" t="s">
        <v>27</v>
      </c>
      <c r="AH34" s="87">
        <f>AH30+AH31+AO32+AH32</f>
        <v>10</v>
      </c>
      <c r="AI34" s="31"/>
      <c r="AJ34" s="30"/>
      <c r="AK34" s="75"/>
      <c r="AL34" s="75"/>
      <c r="AM34" s="75"/>
      <c r="AP34" s="35"/>
      <c r="AQ34" s="58"/>
      <c r="AR34" s="73" t="s">
        <v>27</v>
      </c>
      <c r="AS34" s="87">
        <f>AS30+AS31+AZ32+AS32</f>
        <v>10</v>
      </c>
      <c r="AT34" s="31"/>
      <c r="AU34" s="30"/>
      <c r="AV34" s="75"/>
      <c r="AW34" s="75"/>
      <c r="AX34" s="75"/>
      <c r="BA34" s="35"/>
      <c r="BB34" s="58"/>
      <c r="BC34" s="73" t="s">
        <v>27</v>
      </c>
      <c r="BD34" s="87">
        <f>BD30+BD31+BK32+BD32</f>
        <v>10</v>
      </c>
      <c r="BE34" s="31"/>
      <c r="BF34" s="30"/>
      <c r="BG34" s="75"/>
      <c r="BH34" s="75"/>
      <c r="BI34" s="75"/>
      <c r="BL34" s="35"/>
      <c r="BM34" s="58"/>
      <c r="BN34" s="73" t="s">
        <v>27</v>
      </c>
      <c r="BO34" s="87">
        <f>BO30+BO31+BV32+BO32</f>
        <v>10</v>
      </c>
      <c r="BP34" s="31"/>
      <c r="BQ34" s="34"/>
      <c r="BR34" s="75"/>
      <c r="BS34" s="75"/>
      <c r="BT34" s="75"/>
      <c r="BW34" s="35"/>
      <c r="BX34" s="58"/>
      <c r="BY34" s="73" t="s">
        <v>27</v>
      </c>
      <c r="BZ34" s="87">
        <f>BZ30+BZ31+CG32+BZ32</f>
        <v>10</v>
      </c>
      <c r="CA34" s="31"/>
      <c r="CB34" s="30"/>
      <c r="CC34" s="75"/>
      <c r="CD34" s="75"/>
      <c r="CE34" s="75"/>
      <c r="CH34" s="35"/>
      <c r="CI34" s="58"/>
      <c r="CJ34" s="73" t="s">
        <v>27</v>
      </c>
      <c r="CK34" s="88">
        <f>CK30+CK31+CR32+CK32</f>
        <v>10</v>
      </c>
      <c r="CL34" s="31"/>
      <c r="CM34" s="30"/>
      <c r="CN34" s="75"/>
      <c r="CO34" s="75"/>
      <c r="CP34" s="75"/>
      <c r="CS34" s="35"/>
      <c r="CT34" s="58"/>
      <c r="CU34" s="4"/>
    </row>
    <row r="35" spans="1:99" x14ac:dyDescent="0.2">
      <c r="K35" s="128">
        <v>0.02</v>
      </c>
      <c r="L35" s="127">
        <f>L34*1.02</f>
        <v>10.199999999999999</v>
      </c>
      <c r="V35" s="128">
        <v>0.02</v>
      </c>
      <c r="W35" s="127">
        <f>W34*1.02</f>
        <v>10.199999999999999</v>
      </c>
      <c r="AG35" s="128">
        <v>0.02</v>
      </c>
      <c r="AH35" s="127">
        <f>AH34*1.02</f>
        <v>10.199999999999999</v>
      </c>
      <c r="AR35" s="128">
        <v>0.02</v>
      </c>
      <c r="AS35" s="127">
        <f>AS34*1.02</f>
        <v>10.199999999999999</v>
      </c>
      <c r="BD35" s="127">
        <f>BD34*1.02</f>
        <v>10.199999999999999</v>
      </c>
      <c r="BO35" s="127">
        <f>BO34*1.02</f>
        <v>10.199999999999999</v>
      </c>
      <c r="BZ35" s="127">
        <f>BZ34*1.02</f>
        <v>10.199999999999999</v>
      </c>
      <c r="CK35" s="127">
        <f>CK34*1.02</f>
        <v>10.199999999999999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zoomScaleNormal="100" workbookViewId="0">
      <selection activeCell="F25" sqref="F25"/>
    </sheetView>
  </sheetViews>
  <sheetFormatPr defaultColWidth="9.140625" defaultRowHeight="12.75" x14ac:dyDescent="0.2"/>
  <cols>
    <col min="1" max="1" width="5.42578125" style="57" customWidth="1"/>
    <col min="2" max="2" width="9.140625" style="115"/>
    <col min="3" max="3" width="9.140625" style="118"/>
    <col min="4" max="4" width="16.28515625" style="115" bestFit="1" customWidth="1"/>
    <col min="5" max="5" width="6.28515625" style="114" customWidth="1"/>
    <col min="6" max="6" width="83.85546875" style="117" customWidth="1"/>
    <col min="7" max="7" width="29.140625" style="117" customWidth="1"/>
    <col min="8" max="8" width="33.5703125" style="112" customWidth="1"/>
    <col min="9" max="9" width="5.7109375" style="115" customWidth="1"/>
    <col min="10" max="10" width="7" style="115" customWidth="1"/>
    <col min="11" max="11" width="9.140625" style="116"/>
    <col min="12" max="12" width="9.140625" style="115"/>
    <col min="13" max="13" width="9.140625" style="111"/>
    <col min="14" max="14" width="90.5703125" style="113" bestFit="1" customWidth="1"/>
    <col min="15" max="16384" width="9.140625" style="57"/>
  </cols>
  <sheetData>
    <row r="1" spans="1:14" ht="25.5" x14ac:dyDescent="0.2">
      <c r="A1" s="4" t="s">
        <v>42</v>
      </c>
      <c r="B1" s="131" t="s">
        <v>5</v>
      </c>
      <c r="C1" s="132" t="s">
        <v>6</v>
      </c>
      <c r="D1" s="131" t="s">
        <v>7</v>
      </c>
      <c r="E1" s="133" t="s">
        <v>9</v>
      </c>
      <c r="F1" s="131" t="s">
        <v>8</v>
      </c>
      <c r="G1" s="131" t="s">
        <v>20</v>
      </c>
      <c r="H1" s="133" t="s">
        <v>19</v>
      </c>
      <c r="I1" s="131" t="s">
        <v>0</v>
      </c>
      <c r="J1" s="131" t="s">
        <v>11</v>
      </c>
      <c r="K1" s="134" t="s">
        <v>12</v>
      </c>
      <c r="L1" s="131" t="s">
        <v>38</v>
      </c>
      <c r="M1" s="135" t="s">
        <v>39</v>
      </c>
      <c r="N1" s="131" t="s">
        <v>28</v>
      </c>
    </row>
    <row r="2" spans="1:14" s="8" customFormat="1" x14ac:dyDescent="0.2">
      <c r="A2" s="136"/>
      <c r="B2" s="122"/>
      <c r="C2" s="137"/>
      <c r="D2" s="122"/>
      <c r="E2" s="119"/>
      <c r="F2" s="120"/>
      <c r="G2" s="120"/>
      <c r="H2" s="121"/>
      <c r="I2" s="122"/>
      <c r="J2" s="122"/>
      <c r="K2" s="138"/>
      <c r="L2" s="139"/>
      <c r="M2" s="111"/>
      <c r="N2" s="140"/>
    </row>
  </sheetData>
  <autoFilter ref="A1:N1" xr:uid="{364660B1-8B7E-4491-8261-E394164C54B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15" zoomScaleNormal="115" workbookViewId="0">
      <selection activeCell="C12" sqref="C12"/>
    </sheetView>
  </sheetViews>
  <sheetFormatPr defaultRowHeight="12.75" x14ac:dyDescent="0.2"/>
  <cols>
    <col min="1" max="1" width="13" customWidth="1"/>
    <col min="2" max="2" width="12.7109375" customWidth="1"/>
    <col min="3" max="3" width="14.28515625" customWidth="1"/>
    <col min="4" max="4" width="16.28515625" customWidth="1"/>
    <col min="5" max="5" width="58.140625" customWidth="1"/>
    <col min="6" max="6" width="66.7109375" customWidth="1"/>
    <col min="7" max="7" width="24.42578125" customWidth="1"/>
    <col min="8" max="8" width="10.140625" customWidth="1"/>
    <col min="9" max="9" width="10.85546875" customWidth="1"/>
    <col min="11" max="11" width="14.42578125" customWidth="1"/>
    <col min="12" max="12" width="14.7109375" customWidth="1"/>
    <col min="13" max="13" width="13.42578125" customWidth="1"/>
    <col min="14" max="14" width="9.42578125" customWidth="1"/>
    <col min="19" max="19" width="30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</vt:lpstr>
      <vt:lpstr>Formatted-BOM</vt:lpstr>
      <vt:lpstr>Customer BOM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</dc:creator>
  <cp:lastModifiedBy>Tracy Nguyen</cp:lastModifiedBy>
  <cp:lastPrinted>2012-02-21T18:31:39Z</cp:lastPrinted>
  <dcterms:created xsi:type="dcterms:W3CDTF">2007-06-13T00:42:34Z</dcterms:created>
  <dcterms:modified xsi:type="dcterms:W3CDTF">2025-05-20T22:30:30Z</dcterms:modified>
</cp:coreProperties>
</file>