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\Desktop\Import\Bao cao 63 tinh\"/>
    </mc:Choice>
  </mc:AlternateContent>
  <xr:revisionPtr revIDLastSave="0" documentId="12_ncr:500000_{754AD4E5-DB46-483D-B1EE-5CC5765D18A3}" xr6:coauthVersionLast="32" xr6:coauthVersionMax="32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X5" i="1" l="1"/>
  <c r="X7" i="1"/>
  <c r="X8" i="1"/>
  <c r="X2" i="1"/>
  <c r="P3" i="1" l="1"/>
  <c r="G8" i="1" l="1"/>
  <c r="V4" i="1"/>
  <c r="X4" i="1" s="1"/>
  <c r="J3" i="1"/>
  <c r="V3" i="1" l="1"/>
  <c r="X3" i="1" s="1"/>
  <c r="V5" i="1"/>
  <c r="V6" i="1"/>
  <c r="X6" i="1" s="1"/>
  <c r="V7" i="1"/>
  <c r="V8" i="1"/>
  <c r="V9" i="1"/>
  <c r="X9" i="1" s="1"/>
  <c r="V10" i="1"/>
  <c r="X10" i="1" s="1"/>
  <c r="V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Cuongdm</author>
    <author>LE VAN CUONG</author>
  </authors>
  <commentList>
    <comment ref="B1" authorId="0" shapeId="0" xr:uid="{DDCAF81F-F22C-42CC-B9FF-7B5F9167A12F}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 xr:uid="{6573FF6C-452D-4407-BA4A-3D392913C01C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 xr:uid="{D2C16760-5AD4-49D1-87AA-72F1CED93F51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 xr:uid="{164F55B1-0F86-4D7B-B44A-9D0D5519C3BC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 xr:uid="{6374F470-50DF-4D20-B1EA-9FCDEC4B9739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 xr:uid="{3EBAA5E5-5D1E-47D3-B6E7-431DCA093186}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<sst xmlns="http://schemas.openxmlformats.org/spreadsheetml/2006/main" count="81" uniqueCount="63">
  <si>
    <t>STT</t>
  </si>
  <si>
    <t>SCT</t>
  </si>
  <si>
    <t>Công ty Cổ phần vật liệu Viên Châu</t>
  </si>
  <si>
    <t>Km3 xã An Tường, thành phố Tuyên Quang</t>
  </si>
  <si>
    <t>Sản xuất và kinh doanh gạch chỉ xây dựng</t>
  </si>
  <si>
    <t>Công ty TNHH MTV Cơ khí hoá chất 13</t>
  </si>
  <si>
    <t>Thị trấn Tân Bình, huyện Yên Sơn</t>
  </si>
  <si>
    <t>Sản xuất công nghiệp</t>
  </si>
  <si>
    <t>Công ty Cổ phần Xi măng Tân Quang</t>
  </si>
  <si>
    <t>Xã Tràng Đà, thành phố Tuyên Quang</t>
  </si>
  <si>
    <t>Sản xuất xi măng</t>
  </si>
  <si>
    <t>Công ty cổ phần Giấy An Hòa</t>
  </si>
  <si>
    <t>Xã Vính Lợi, huyện Sơn Dương</t>
  </si>
  <si>
    <t>Sản xuất giấy và bột giấy</t>
  </si>
  <si>
    <t>Công ty Cổ phần Xi măng Tuyên Quang</t>
  </si>
  <si>
    <t>Nhà máy Hợp kim sắt- MIMECO Tuyên Quang thuộc Công ty Cổ phần khoáng sản và cơ khí</t>
  </si>
  <si>
    <t>Khu Công nghiệp Long Bình An</t>
  </si>
  <si>
    <t>Chế biến Fero Mangan, FeroSilic, FeroTitan FeroCrom và gang các loại.</t>
  </si>
  <si>
    <t>Công ty TNHH Gang thép Tuyên Quang</t>
  </si>
  <si>
    <t>Khu Công nghiệp Long Bình An, xã Đội Cấn, thành phố Tuyên Quang</t>
  </si>
  <si>
    <t>Sản xuất gang, phôi thép và thép thành phẩm</t>
  </si>
  <si>
    <t>CTTNHH  FELDSPAR An Bình</t>
  </si>
  <si>
    <t>Thôn Bình Man xã Sơn Nam-huyện Sơn Dương Tuyên Quang</t>
  </si>
  <si>
    <t>2104 -   4. Khai thác kim loại đen,màu</t>
  </si>
  <si>
    <t>CT CP PRIME _ Hào Phú</t>
  </si>
  <si>
    <t>Thôn Thắng Lợi xã Hào Phú-huyện Sơn Dương Tuyên Quang</t>
  </si>
  <si>
    <t>EVN</t>
  </si>
  <si>
    <t>TinhTP_ID</t>
  </si>
  <si>
    <t>SCT_ID</t>
  </si>
  <si>
    <t>LinhVuc_ID</t>
  </si>
  <si>
    <t>Tai_Khoan</t>
  </si>
  <si>
    <t>Ma_DN</t>
  </si>
  <si>
    <t>Công nghiệp</t>
  </si>
  <si>
    <t>dn.tuyenquang.008</t>
  </si>
  <si>
    <t>dn.tuyenquang.006</t>
  </si>
  <si>
    <t>dn.tuyenquang.005</t>
  </si>
  <si>
    <t>dn.tuyenquang.004</t>
  </si>
  <si>
    <t>dn.tuyenquang.003</t>
  </si>
  <si>
    <t>dn.tuyenquang.002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</si>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</sst>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#"/>
    <numFmt numFmtId="165" formatCode="_(* #,##0_);_(* \(#,##0\);_(* &quot;-&quot;??_);_(@_)"/>
    <numFmt numFmtId="166" formatCode="_-* #,##0.00\ _₫_-;\-* #,##0.00\ _₫_-;_-* &quot;-&quot;??\ _₫_-;_-@_-"/>
    <numFmt numFmtId="167" formatCode="_-* #,##0.00\ _k_r_-;\-* #,##0.00\ _k_r_-;_-* &quot;-&quot;??\ _k_r_-;_-@_-"/>
    <numFmt numFmtId="168" formatCode="#,##0.000"/>
    <numFmt numFmtId="169" formatCode="#,#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sz val="12"/>
      <color theme="1"/>
      <name val="Times New Roman"/>
      <family val="2"/>
      <charset val="163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0" fillId="0" borderId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1" fillId="0" borderId="0" applyAlignment="0"/>
    <xf numFmtId="167" fontId="11" fillId="0" borderId="0" applyAlignment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1" fillId="0" borderId="0" applyAlignment="0"/>
    <xf numFmtId="0" fontId="11" fillId="0" borderId="0"/>
    <xf numFmtId="0" fontId="13" fillId="0" borderId="0"/>
    <xf numFmtId="0" fontId="15" fillId="0" borderId="0"/>
    <xf numFmtId="0" fontId="11" fillId="0" borderId="0" applyAlignment="0"/>
    <xf numFmtId="0" fontId="11" fillId="0" borderId="0">
      <alignment vertical="top"/>
    </xf>
    <xf numFmtId="0" fontId="11" fillId="0" borderId="0"/>
    <xf numFmtId="0" fontId="1" fillId="0" borderId="0"/>
  </cellStyleXfs>
  <cellXfs count="40">
    <xf numFmtId="0" fontId="0" fillId="0" borderId="0" xfId="0"/>
    <xf numFmtId="0" fontId="4" fillId="0" borderId="0" xfId="0" applyFont="1" applyAlignment="1">
      <alignment vertical="center"/>
    </xf>
    <xf numFmtId="164" fontId="9" fillId="0" borderId="1" xfId="25" applyNumberFormat="1" applyFont="1" applyFill="1" applyBorder="1" applyAlignment="1">
      <alignment horizontal="center" vertical="center" wrapText="1"/>
    </xf>
    <xf numFmtId="3" fontId="9" fillId="0" borderId="1" xfId="20" applyNumberFormat="1" applyFont="1" applyFill="1" applyBorder="1" applyAlignment="1">
      <alignment horizontal="center" vertical="center" wrapText="1"/>
    </xf>
    <xf numFmtId="3" fontId="9" fillId="0" borderId="1" xfId="20" applyNumberFormat="1" applyFont="1" applyFill="1" applyBorder="1" applyAlignment="1">
      <alignment horizontal="right" vertical="center"/>
    </xf>
    <xf numFmtId="165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165" fontId="0" fillId="0" borderId="1" xfId="0" applyNumberForma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4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3" fontId="16" fillId="0" borderId="2" xfId="0" applyNumberFormat="1" applyFont="1" applyFill="1" applyBorder="1" applyAlignment="1">
      <alignment horizontal="center" vertical="center" wrapText="1"/>
    </xf>
    <xf numFmtId="3" fontId="16" fillId="0" borderId="4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3" fontId="16" fillId="0" borderId="5" xfId="0" applyNumberFormat="1" applyFont="1" applyFill="1" applyBorder="1" applyAlignment="1">
      <alignment horizontal="center" vertical="center" wrapText="1"/>
    </xf>
    <xf numFmtId="3" fontId="16" fillId="0" borderId="2" xfId="0" applyNumberFormat="1" applyFont="1" applyFill="1" applyBorder="1" applyAlignment="1">
      <alignment vertical="center" wrapText="1"/>
    </xf>
    <xf numFmtId="0" fontId="16" fillId="0" borderId="4" xfId="0" applyFont="1" applyFill="1" applyBorder="1" applyAlignment="1">
      <alignment vertical="center" wrapText="1"/>
    </xf>
    <xf numFmtId="0" fontId="16" fillId="0" borderId="5" xfId="0" applyFont="1" applyFill="1" applyBorder="1" applyAlignment="1">
      <alignment vertical="center" wrapText="1"/>
    </xf>
    <xf numFmtId="3" fontId="16" fillId="0" borderId="4" xfId="0" applyNumberFormat="1" applyFont="1" applyFill="1" applyBorder="1" applyAlignment="1">
      <alignment vertical="center" wrapText="1"/>
    </xf>
    <xf numFmtId="3" fontId="16" fillId="0" borderId="5" xfId="0" applyNumberFormat="1" applyFont="1" applyFill="1" applyBorder="1" applyAlignment="1">
      <alignment vertical="center" wrapText="1"/>
    </xf>
    <xf numFmtId="168" fontId="16" fillId="0" borderId="2" xfId="0" applyNumberFormat="1" applyFont="1" applyFill="1" applyBorder="1" applyAlignment="1">
      <alignment vertical="center" wrapText="1"/>
    </xf>
    <xf numFmtId="169" fontId="16" fillId="0" borderId="4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1" xfId="0" quotePrefix="1" applyNumberFormat="1" applyBorder="1"/>
    <xf numFmtId="0" fontId="2" fillId="0" borderId="1" xfId="2" applyFont="1" applyFill="1" applyBorder="1" applyAlignment="1">
      <alignment vertical="center"/>
    </xf>
    <xf numFmtId="0" fontId="2" fillId="0" borderId="3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5" fontId="6" fillId="0" borderId="3" xfId="1" applyNumberFormat="1" applyFont="1" applyFill="1" applyBorder="1" applyAlignment="1">
      <alignment vertical="center" wrapText="1"/>
    </xf>
    <xf numFmtId="165" fontId="6" fillId="0" borderId="3" xfId="1" applyNumberFormat="1" applyFont="1" applyFill="1" applyBorder="1" applyAlignment="1">
      <alignment horizontal="right" vertical="center" wrapText="1"/>
    </xf>
    <xf numFmtId="165" fontId="6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6" xfId="2" applyNumberFormat="1" applyFont="1" applyFill="1" applyBorder="1" applyAlignment="1">
      <alignment vertical="center" wrapText="1"/>
    </xf>
  </cellXfs>
  <cellStyles count="46">
    <cellStyle name="Comma" xfId="1" builtinId="3"/>
    <cellStyle name="Comma 10" xfId="6" xr:uid="{00000000-0005-0000-0000-000001000000}"/>
    <cellStyle name="Comma 14" xfId="7" xr:uid="{00000000-0005-0000-0000-000002000000}"/>
    <cellStyle name="Comma 17" xfId="8" xr:uid="{00000000-0005-0000-0000-000003000000}"/>
    <cellStyle name="Comma 2" xfId="9" xr:uid="{00000000-0005-0000-0000-000004000000}"/>
    <cellStyle name="Comma 2 2" xfId="10" xr:uid="{00000000-0005-0000-0000-000005000000}"/>
    <cellStyle name="Comma 2 2 2" xfId="11" xr:uid="{00000000-0005-0000-0000-000006000000}"/>
    <cellStyle name="Comma 2 3" xfId="12" xr:uid="{00000000-0005-0000-0000-000007000000}"/>
    <cellStyle name="Comma 2 4" xfId="13" xr:uid="{00000000-0005-0000-0000-000008000000}"/>
    <cellStyle name="Comma 3" xfId="14" xr:uid="{00000000-0005-0000-0000-000009000000}"/>
    <cellStyle name="Comma 4" xfId="15" xr:uid="{00000000-0005-0000-0000-00000A000000}"/>
    <cellStyle name="Comma 5" xfId="16" xr:uid="{00000000-0005-0000-0000-00000B000000}"/>
    <cellStyle name="Comma 6" xfId="5" xr:uid="{00000000-0005-0000-0000-00000C000000}"/>
    <cellStyle name="Comma 9" xfId="17" xr:uid="{00000000-0005-0000-0000-00000D000000}"/>
    <cellStyle name="Hyperlink 2" xfId="18" xr:uid="{00000000-0005-0000-0000-00000E000000}"/>
    <cellStyle name="Normal" xfId="0" builtinId="0"/>
    <cellStyle name="Normal 10" xfId="19" xr:uid="{00000000-0005-0000-0000-000010000000}"/>
    <cellStyle name="Normal 12" xfId="20" xr:uid="{00000000-0005-0000-0000-000011000000}"/>
    <cellStyle name="Normal 14" xfId="21" xr:uid="{00000000-0005-0000-0000-000012000000}"/>
    <cellStyle name="Normal 15" xfId="22" xr:uid="{00000000-0005-0000-0000-000013000000}"/>
    <cellStyle name="Normal 18" xfId="23" xr:uid="{00000000-0005-0000-0000-000014000000}"/>
    <cellStyle name="Normal 19" xfId="24" xr:uid="{00000000-0005-0000-0000-000015000000}"/>
    <cellStyle name="Normal 2" xfId="2" xr:uid="{00000000-0005-0000-0000-000016000000}"/>
    <cellStyle name="Normal 2 2" xfId="25" xr:uid="{00000000-0005-0000-0000-000017000000}"/>
    <cellStyle name="Normal 2 2 2" xfId="26" xr:uid="{00000000-0005-0000-0000-000018000000}"/>
    <cellStyle name="Normal 2 2 3" xfId="27" xr:uid="{00000000-0005-0000-0000-000019000000}"/>
    <cellStyle name="Normal 2 3" xfId="28" xr:uid="{00000000-0005-0000-0000-00001A000000}"/>
    <cellStyle name="Normal 2 4" xfId="29" xr:uid="{00000000-0005-0000-0000-00001B000000}"/>
    <cellStyle name="Normal 2 5" xfId="30" xr:uid="{00000000-0005-0000-0000-00001C000000}"/>
    <cellStyle name="Normal 2 6" xfId="31" xr:uid="{00000000-0005-0000-0000-00001D000000}"/>
    <cellStyle name="Normal 21" xfId="32" xr:uid="{00000000-0005-0000-0000-00001E000000}"/>
    <cellStyle name="Normal 22" xfId="33" xr:uid="{00000000-0005-0000-0000-00001F000000}"/>
    <cellStyle name="Normal 25" xfId="34" xr:uid="{00000000-0005-0000-0000-000020000000}"/>
    <cellStyle name="Normal 3" xfId="3" xr:uid="{00000000-0005-0000-0000-000021000000}"/>
    <cellStyle name="Normal 3 2" xfId="35" xr:uid="{00000000-0005-0000-0000-000022000000}"/>
    <cellStyle name="Normal 3 3" xfId="36" xr:uid="{00000000-0005-0000-0000-000023000000}"/>
    <cellStyle name="Normal 3 4" xfId="37" xr:uid="{00000000-0005-0000-0000-000024000000}"/>
    <cellStyle name="Normal 4" xfId="38" xr:uid="{00000000-0005-0000-0000-000025000000}"/>
    <cellStyle name="Normal 42" xfId="39" xr:uid="{00000000-0005-0000-0000-000026000000}"/>
    <cellStyle name="Normal 5" xfId="40" xr:uid="{00000000-0005-0000-0000-000027000000}"/>
    <cellStyle name="Normal 5 2" xfId="41" xr:uid="{00000000-0005-0000-0000-000028000000}"/>
    <cellStyle name="Normal 6" xfId="42" xr:uid="{00000000-0005-0000-0000-000029000000}"/>
    <cellStyle name="Normal 6 2" xfId="43" xr:uid="{00000000-0005-0000-0000-00002A000000}"/>
    <cellStyle name="Normal 7" xfId="4" xr:uid="{00000000-0005-0000-0000-00002B000000}"/>
    <cellStyle name="Normal 8" xfId="44" xr:uid="{00000000-0005-0000-0000-00002C000000}"/>
    <cellStyle name="Normal 9" xfId="4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"/>
  <sheetViews>
    <sheetView tabSelected="1" topLeftCell="R1" zoomScale="85" zoomScaleNormal="85" workbookViewId="0">
      <selection activeCell="AE7" sqref="AE7"/>
    </sheetView>
  </sheetViews>
  <sheetFormatPr defaultRowHeight="48.75" customHeight="1" x14ac:dyDescent="0.25"/>
  <cols>
    <col min="2" max="2" width="38.85546875" bestFit="1" customWidth="1"/>
    <col min="3" max="3" width="30.28515625" bestFit="1" customWidth="1"/>
    <col min="4" max="4" width="20.28515625" style="10" customWidth="1"/>
    <col min="5" max="5" width="28" customWidth="1"/>
    <col min="6" max="6" width="18.42578125" customWidth="1"/>
    <col min="7" max="7" width="12.140625" customWidth="1"/>
    <col min="8" max="8" width="14.28515625" customWidth="1"/>
    <col min="9" max="9" width="14" customWidth="1"/>
    <col min="10" max="10" width="13.42578125" customWidth="1"/>
    <col min="11" max="11" width="9.140625" customWidth="1"/>
    <col min="12" max="12" width="12" customWidth="1"/>
    <col min="13" max="15" width="9.140625" customWidth="1"/>
    <col min="16" max="16" width="12.42578125" customWidth="1"/>
    <col min="17" max="19" width="9.140625" customWidth="1"/>
    <col min="20" max="20" width="16.140625" customWidth="1"/>
    <col min="21" max="21" width="12.42578125" customWidth="1"/>
    <col min="22" max="22" width="21.5703125" style="5" customWidth="1"/>
    <col min="23" max="24" width="19.85546875" customWidth="1"/>
    <col min="25" max="25" width="32.85546875" customWidth="1"/>
    <col min="26" max="26" width="11.140625" customWidth="1"/>
  </cols>
  <sheetData>
    <row r="1" spans="1:30" s="1" customFormat="1" ht="48.75" customHeight="1" x14ac:dyDescent="0.25">
      <c r="A1" s="31" t="s">
        <v>0</v>
      </c>
      <c r="B1" s="32" t="s">
        <v>39</v>
      </c>
      <c r="C1" s="33" t="s">
        <v>40</v>
      </c>
      <c r="D1" s="33" t="s">
        <v>41</v>
      </c>
      <c r="E1" s="34" t="s">
        <v>42</v>
      </c>
      <c r="F1" s="35" t="s">
        <v>43</v>
      </c>
      <c r="G1" s="36" t="s">
        <v>44</v>
      </c>
      <c r="H1" s="36" t="s">
        <v>45</v>
      </c>
      <c r="I1" s="36" t="s">
        <v>46</v>
      </c>
      <c r="J1" s="36" t="s">
        <v>47</v>
      </c>
      <c r="K1" s="37" t="s">
        <v>48</v>
      </c>
      <c r="L1" s="37" t="s">
        <v>49</v>
      </c>
      <c r="M1" s="37" t="s">
        <v>50</v>
      </c>
      <c r="N1" s="37" t="s">
        <v>51</v>
      </c>
      <c r="O1" s="37" t="s">
        <v>52</v>
      </c>
      <c r="P1" s="37" t="s">
        <v>53</v>
      </c>
      <c r="Q1" s="37" t="s">
        <v>54</v>
      </c>
      <c r="R1" s="37" t="s">
        <v>55</v>
      </c>
      <c r="S1" s="37" t="s">
        <v>56</v>
      </c>
      <c r="T1" s="37" t="s">
        <v>57</v>
      </c>
      <c r="U1" s="37" t="s">
        <v>58</v>
      </c>
      <c r="V1" s="35" t="s">
        <v>59</v>
      </c>
      <c r="W1" s="35" t="s">
        <v>60</v>
      </c>
      <c r="X1" s="35" t="s">
        <v>61</v>
      </c>
      <c r="Y1" s="38" t="s">
        <v>62</v>
      </c>
      <c r="Z1" s="39" t="s">
        <v>27</v>
      </c>
      <c r="AA1" s="39" t="s">
        <v>28</v>
      </c>
      <c r="AB1" s="39" t="s">
        <v>29</v>
      </c>
      <c r="AC1" s="39" t="s">
        <v>30</v>
      </c>
      <c r="AD1" s="39" t="s">
        <v>31</v>
      </c>
    </row>
    <row r="2" spans="1:30" ht="48.75" customHeight="1" x14ac:dyDescent="0.25">
      <c r="A2" s="15">
        <v>1</v>
      </c>
      <c r="B2" s="15" t="s">
        <v>2</v>
      </c>
      <c r="C2" s="16" t="s">
        <v>3</v>
      </c>
      <c r="D2" s="19" t="s">
        <v>32</v>
      </c>
      <c r="E2" s="15" t="s">
        <v>4</v>
      </c>
      <c r="F2" s="17">
        <v>2187207</v>
      </c>
      <c r="G2" s="4"/>
      <c r="H2" s="7"/>
      <c r="I2" s="7"/>
      <c r="J2" s="21">
        <v>12861.17</v>
      </c>
      <c r="K2" s="26">
        <v>65.814999999999998</v>
      </c>
      <c r="L2" s="4"/>
      <c r="M2" s="2"/>
      <c r="N2" s="4"/>
      <c r="O2" s="4"/>
      <c r="P2" s="3"/>
      <c r="Q2" s="2"/>
      <c r="R2" s="2"/>
      <c r="S2" s="4"/>
      <c r="T2" s="4"/>
      <c r="U2" s="4"/>
      <c r="V2" s="8" t="e">
        <f>#REF!*F2+#REF!*G2+#REF!*H2+#REF!*I2+#REF!*J2+#REF!*K2+#REF!*L2+#REF!*M2+#REF!*N2+#REF!*O2+#REF!*P2+#REF!*Q2+#REF!*R2+#REF!*S2+#REF!*T2+#REF!*U2</f>
        <v>#REF!</v>
      </c>
      <c r="W2" s="9">
        <v>6835.2023400999997</v>
      </c>
      <c r="X2" s="9">
        <f>IF(Y2="EVN",V2,W2)</f>
        <v>6835.2023400999997</v>
      </c>
      <c r="Y2" s="29" t="s">
        <v>1</v>
      </c>
      <c r="Z2" s="7">
        <v>24</v>
      </c>
      <c r="AA2" s="7">
        <v>64</v>
      </c>
      <c r="AB2" s="7">
        <v>5</v>
      </c>
      <c r="AC2" s="30" t="s">
        <v>33</v>
      </c>
      <c r="AD2" s="30">
        <v>641</v>
      </c>
    </row>
    <row r="3" spans="1:30" ht="60" customHeight="1" x14ac:dyDescent="0.25">
      <c r="A3" s="11">
        <v>2</v>
      </c>
      <c r="B3" s="11" t="s">
        <v>5</v>
      </c>
      <c r="C3" s="19" t="s">
        <v>6</v>
      </c>
      <c r="D3" s="19" t="s">
        <v>32</v>
      </c>
      <c r="E3" s="11" t="s">
        <v>7</v>
      </c>
      <c r="F3" s="18">
        <v>4964200</v>
      </c>
      <c r="G3" s="4"/>
      <c r="H3" s="7"/>
      <c r="I3" s="7"/>
      <c r="J3" s="21">
        <f>140012+3863</f>
        <v>143875</v>
      </c>
      <c r="K3" s="7"/>
      <c r="L3" s="4"/>
      <c r="M3" s="2"/>
      <c r="N3" s="4"/>
      <c r="O3" s="4"/>
      <c r="P3" s="24">
        <f>9850/1000</f>
        <v>9.85</v>
      </c>
      <c r="Q3" s="2"/>
      <c r="R3" s="2"/>
      <c r="S3" s="4"/>
      <c r="T3" s="4"/>
      <c r="U3" s="4"/>
      <c r="V3" s="8" t="e">
        <f>#REF!*F3+#REF!*G3+#REF!*H3+#REF!*I3+#REF!*J3+#REF!*K3+#REF!*L3+#REF!*M3+#REF!*N3+#REF!*O3+#REF!*P3+#REF!*Q3+#REF!*R3+#REF!*S3+#REF!*T3+#REF!*U3</f>
        <v>#REF!</v>
      </c>
      <c r="W3" s="9">
        <v>72738.538759999996</v>
      </c>
      <c r="X3" s="9" t="e">
        <f t="shared" ref="X3:X10" si="0">IF(Y3="EVN",V3,W3)</f>
        <v>#REF!</v>
      </c>
      <c r="Y3" s="29" t="s">
        <v>26</v>
      </c>
      <c r="Z3" s="7">
        <v>24</v>
      </c>
      <c r="AA3" s="7">
        <v>64</v>
      </c>
      <c r="AB3" s="7">
        <v>5</v>
      </c>
      <c r="AC3" s="30" t="s">
        <v>34</v>
      </c>
      <c r="AD3" s="30">
        <v>643</v>
      </c>
    </row>
    <row r="4" spans="1:30" ht="60" customHeight="1" x14ac:dyDescent="0.25">
      <c r="A4" s="11">
        <v>3</v>
      </c>
      <c r="B4" s="11" t="s">
        <v>8</v>
      </c>
      <c r="C4" s="19" t="s">
        <v>9</v>
      </c>
      <c r="D4" s="19" t="s">
        <v>32</v>
      </c>
      <c r="E4" s="11" t="s">
        <v>10</v>
      </c>
      <c r="F4" s="18">
        <v>68015420</v>
      </c>
      <c r="G4" s="4"/>
      <c r="H4" s="7"/>
      <c r="I4" s="24">
        <v>70083</v>
      </c>
      <c r="J4" s="28">
        <v>21737</v>
      </c>
      <c r="K4" s="6">
        <v>185.25</v>
      </c>
      <c r="L4" s="4"/>
      <c r="M4" s="2"/>
      <c r="N4" s="4"/>
      <c r="O4" s="4"/>
      <c r="P4" s="3"/>
      <c r="Q4" s="2"/>
      <c r="R4" s="2"/>
      <c r="S4" s="4"/>
      <c r="T4" s="4"/>
      <c r="U4" s="4"/>
      <c r="V4" s="8" t="e">
        <f>#REF!*F4+#REF!*G4+#REF!*H4+#REF!*I4+#REF!*J4+#REF!*K4+#REF!*L4+#REF!*M4+#REF!*N4+#REF!*O4+#REF!*P4+#REF!*Q4+#REF!*R4+#REF!*S4+#REF!*T4+#REF!*U4</f>
        <v>#REF!</v>
      </c>
      <c r="W4" s="9">
        <v>63602.029205999999</v>
      </c>
      <c r="X4" s="9" t="e">
        <f t="shared" si="0"/>
        <v>#REF!</v>
      </c>
      <c r="Y4" s="29" t="s">
        <v>26</v>
      </c>
      <c r="Z4" s="7">
        <v>24</v>
      </c>
      <c r="AA4" s="7">
        <v>64</v>
      </c>
      <c r="AB4" s="7">
        <v>5</v>
      </c>
      <c r="AC4" s="30" t="s">
        <v>35</v>
      </c>
      <c r="AD4" s="30">
        <v>644</v>
      </c>
    </row>
    <row r="5" spans="1:30" ht="48.75" customHeight="1" x14ac:dyDescent="0.25">
      <c r="A5" s="11">
        <v>4</v>
      </c>
      <c r="B5" s="11" t="s">
        <v>11</v>
      </c>
      <c r="C5" s="19" t="s">
        <v>12</v>
      </c>
      <c r="D5" s="19" t="s">
        <v>32</v>
      </c>
      <c r="E5" s="11" t="s">
        <v>13</v>
      </c>
      <c r="F5" s="18">
        <v>158275816</v>
      </c>
      <c r="G5" s="7"/>
      <c r="H5" s="7"/>
      <c r="I5" s="7"/>
      <c r="J5" s="24">
        <v>69605</v>
      </c>
      <c r="K5" s="27">
        <v>87</v>
      </c>
      <c r="L5" s="7"/>
      <c r="M5" s="7"/>
      <c r="N5" s="7"/>
      <c r="O5" s="7"/>
      <c r="P5" s="7"/>
      <c r="Q5" s="7"/>
      <c r="R5" s="7"/>
      <c r="S5" s="7"/>
      <c r="T5" s="7"/>
      <c r="U5" s="7"/>
      <c r="V5" s="8" t="e">
        <f>#REF!*F5+#REF!*G5+#REF!*H5+#REF!*I5+#REF!*J5+#REF!*K5+#REF!*L5+#REF!*M5+#REF!*N5+#REF!*O5+#REF!*P5+#REF!*Q5+#REF!*R5+#REF!*S5+#REF!*T5+#REF!*U5</f>
        <v>#REF!</v>
      </c>
      <c r="W5" s="9">
        <v>59313.198408799995</v>
      </c>
      <c r="X5" s="9">
        <f t="shared" si="0"/>
        <v>59313.198408799995</v>
      </c>
      <c r="Y5" s="29" t="s">
        <v>1</v>
      </c>
      <c r="Z5" s="7">
        <v>24</v>
      </c>
      <c r="AA5" s="7">
        <v>64</v>
      </c>
      <c r="AB5" s="7">
        <v>5</v>
      </c>
      <c r="AC5" s="30" t="s">
        <v>36</v>
      </c>
      <c r="AD5" s="30">
        <v>645</v>
      </c>
    </row>
    <row r="6" spans="1:30" ht="48.75" customHeight="1" x14ac:dyDescent="0.25">
      <c r="A6" s="11">
        <v>5</v>
      </c>
      <c r="B6" s="11" t="s">
        <v>14</v>
      </c>
      <c r="C6" s="19" t="s">
        <v>9</v>
      </c>
      <c r="D6" s="19" t="s">
        <v>32</v>
      </c>
      <c r="E6" s="11" t="s">
        <v>10</v>
      </c>
      <c r="F6" s="18">
        <v>12171220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8" t="e">
        <f>#REF!*F6+#REF!*G6+#REF!*H6+#REF!*I6+#REF!*J6+#REF!*K6+#REF!*L6+#REF!*M6+#REF!*N6+#REF!*O6+#REF!*P6+#REF!*Q6+#REF!*R6+#REF!*S6+#REF!*T6+#REF!*U6</f>
        <v>#REF!</v>
      </c>
      <c r="W6" s="9">
        <v>1878</v>
      </c>
      <c r="X6" s="9" t="e">
        <f t="shared" si="0"/>
        <v>#REF!</v>
      </c>
      <c r="Y6" s="29" t="s">
        <v>26</v>
      </c>
      <c r="Z6" s="7">
        <v>24</v>
      </c>
      <c r="AA6" s="7">
        <v>64</v>
      </c>
      <c r="AB6" s="7">
        <v>5</v>
      </c>
      <c r="AC6" s="30" t="s">
        <v>37</v>
      </c>
      <c r="AD6" s="30">
        <v>646</v>
      </c>
    </row>
    <row r="7" spans="1:30" ht="48.75" customHeight="1" x14ac:dyDescent="0.25">
      <c r="A7" s="11">
        <v>6</v>
      </c>
      <c r="B7" s="11" t="s">
        <v>15</v>
      </c>
      <c r="C7" s="19" t="s">
        <v>16</v>
      </c>
      <c r="D7" s="19" t="s">
        <v>32</v>
      </c>
      <c r="E7" s="11" t="s">
        <v>17</v>
      </c>
      <c r="F7" s="20">
        <v>27024200</v>
      </c>
      <c r="G7" s="25">
        <v>3597</v>
      </c>
      <c r="H7" s="7"/>
      <c r="I7" s="7"/>
      <c r="J7" s="7"/>
      <c r="K7" s="23">
        <v>24</v>
      </c>
      <c r="L7" s="7"/>
      <c r="M7" s="7"/>
      <c r="N7" s="7"/>
      <c r="O7" s="7"/>
      <c r="P7" s="7"/>
      <c r="Q7" s="7"/>
      <c r="R7" s="7"/>
      <c r="S7" s="7"/>
      <c r="T7" s="7"/>
      <c r="U7" s="7"/>
      <c r="V7" s="8" t="e">
        <f>#REF!*F7+#REF!*G7+#REF!*H7+#REF!*I7+#REF!*J7+#REF!*K7+#REF!*L7+#REF!*M7+#REF!*N7+#REF!*O7+#REF!*P7+#REF!*Q7+#REF!*R7+#REF!*S7+#REF!*T7+#REF!*U7</f>
        <v>#REF!</v>
      </c>
      <c r="W7" s="9">
        <v>6712.2140599999993</v>
      </c>
      <c r="X7" s="9">
        <f t="shared" si="0"/>
        <v>6712.2140599999993</v>
      </c>
      <c r="Y7" s="29" t="s">
        <v>1</v>
      </c>
      <c r="Z7" s="7">
        <v>24</v>
      </c>
      <c r="AA7" s="7">
        <v>64</v>
      </c>
      <c r="AB7" s="7">
        <v>5</v>
      </c>
      <c r="AC7" s="30" t="s">
        <v>38</v>
      </c>
      <c r="AD7" s="30">
        <v>647</v>
      </c>
    </row>
    <row r="8" spans="1:30" ht="48.75" customHeight="1" x14ac:dyDescent="0.25">
      <c r="A8" s="11">
        <v>7</v>
      </c>
      <c r="B8" s="11" t="s">
        <v>18</v>
      </c>
      <c r="C8" s="19" t="s">
        <v>19</v>
      </c>
      <c r="D8" s="19" t="s">
        <v>32</v>
      </c>
      <c r="E8" s="11" t="s">
        <v>20</v>
      </c>
      <c r="F8" s="18">
        <v>60000000</v>
      </c>
      <c r="G8" s="24">
        <f>24000+64760</f>
        <v>88760</v>
      </c>
      <c r="H8" s="7"/>
      <c r="I8" s="7"/>
      <c r="J8" s="7"/>
      <c r="K8" s="24">
        <v>360</v>
      </c>
      <c r="L8" s="7"/>
      <c r="M8" s="7"/>
      <c r="N8" s="7"/>
      <c r="O8" s="7"/>
      <c r="P8" s="22">
        <v>30</v>
      </c>
      <c r="Q8" s="7"/>
      <c r="R8" s="7"/>
      <c r="S8" s="7"/>
      <c r="T8" s="7"/>
      <c r="U8" s="7"/>
      <c r="V8" s="8" t="e">
        <f>#REF!*F8+#REF!*G8+#REF!*H8+#REF!*I8+#REF!*J8+#REF!*K8+#REF!*L8+#REF!*M8+#REF!*N8+#REF!*O8+#REF!*P8+#REF!*Q8+#REF!*R8+#REF!*S8+#REF!*T8+#REF!*U8</f>
        <v>#REF!</v>
      </c>
      <c r="W8" s="9">
        <v>71788.7</v>
      </c>
      <c r="X8" s="9">
        <f t="shared" si="0"/>
        <v>71788.7</v>
      </c>
      <c r="Y8" s="29" t="s">
        <v>1</v>
      </c>
      <c r="Z8" s="7">
        <v>24</v>
      </c>
      <c r="AA8" s="7">
        <v>64</v>
      </c>
      <c r="AB8" s="7">
        <v>5</v>
      </c>
      <c r="AC8" s="7"/>
      <c r="AD8" s="7"/>
    </row>
    <row r="9" spans="1:30" ht="48.75" customHeight="1" x14ac:dyDescent="0.25">
      <c r="A9" s="12">
        <v>8</v>
      </c>
      <c r="B9" s="13" t="s">
        <v>21</v>
      </c>
      <c r="C9" s="13" t="s">
        <v>22</v>
      </c>
      <c r="D9" s="19" t="s">
        <v>32</v>
      </c>
      <c r="E9" s="13" t="s">
        <v>23</v>
      </c>
      <c r="F9" s="14">
        <v>3643321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8" t="e">
        <f>#REF!*F9+#REF!*G9+#REF!*H9+#REF!*I9+#REF!*J9+#REF!*K9+#REF!*L9+#REF!*M9+#REF!*N9+#REF!*O9+#REF!*P9+#REF!*Q9+#REF!*R9+#REF!*S9+#REF!*T9+#REF!*U9</f>
        <v>#REF!</v>
      </c>
      <c r="W9" s="9">
        <v>562.16443030000005</v>
      </c>
      <c r="X9" s="9" t="e">
        <f t="shared" si="0"/>
        <v>#REF!</v>
      </c>
      <c r="Y9" s="29" t="s">
        <v>26</v>
      </c>
      <c r="Z9" s="7">
        <v>24</v>
      </c>
      <c r="AA9" s="7">
        <v>64</v>
      </c>
      <c r="AB9" s="7">
        <v>5</v>
      </c>
      <c r="AC9" s="7"/>
      <c r="AD9" s="7"/>
    </row>
    <row r="10" spans="1:30" ht="72" customHeight="1" x14ac:dyDescent="0.25">
      <c r="A10" s="12">
        <v>9</v>
      </c>
      <c r="B10" s="13" t="s">
        <v>24</v>
      </c>
      <c r="C10" s="13" t="s">
        <v>25</v>
      </c>
      <c r="D10" s="19" t="s">
        <v>32</v>
      </c>
      <c r="E10" s="13" t="s">
        <v>23</v>
      </c>
      <c r="F10" s="14">
        <v>3706044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8" t="e">
        <f>#REF!*F10+#REF!*G10+#REF!*H10+#REF!*I10+#REF!*J10+#REF!*K10+#REF!*L10+#REF!*M10+#REF!*N10+#REF!*O10+#REF!*P10+#REF!*Q10+#REF!*R10+#REF!*S10+#REF!*T10+#REF!*U10</f>
        <v>#REF!</v>
      </c>
      <c r="W10" s="9">
        <v>571.84258920000002</v>
      </c>
      <c r="X10" s="9" t="e">
        <f t="shared" si="0"/>
        <v>#REF!</v>
      </c>
      <c r="Y10" s="29" t="s">
        <v>26</v>
      </c>
      <c r="Z10" s="7">
        <v>24</v>
      </c>
      <c r="AA10" s="7">
        <v>64</v>
      </c>
      <c r="AB10" s="7">
        <v>5</v>
      </c>
      <c r="AC10" s="7"/>
      <c r="AD10" s="7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Cuong Le Van</cp:lastModifiedBy>
  <dcterms:created xsi:type="dcterms:W3CDTF">2018-05-11T06:41:57Z</dcterms:created>
  <dcterms:modified xsi:type="dcterms:W3CDTF">2018-05-23T08:27:03Z</dcterms:modified>
</cp:coreProperties>
</file>