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" i="1"/>
  <c r="L14" i="1" l="1"/>
  <c r="V14" i="1"/>
  <c r="L17" i="1"/>
  <c r="P16" i="1"/>
  <c r="L16" i="1"/>
  <c r="P15" i="1"/>
  <c r="V15" i="1" s="1"/>
  <c r="V3" i="1" l="1"/>
  <c r="V4" i="1"/>
  <c r="V5" i="1"/>
  <c r="V6" i="1"/>
  <c r="V7" i="1"/>
  <c r="V8" i="1"/>
  <c r="V9" i="1"/>
  <c r="V10" i="1"/>
  <c r="V11" i="1"/>
  <c r="V12" i="1"/>
  <c r="V13" i="1"/>
  <c r="V16" i="1"/>
  <c r="V17" i="1"/>
  <c r="V18" i="1"/>
  <c r="V19" i="1"/>
  <c r="X19" i="1" s="1"/>
  <c r="V20" i="1"/>
  <c r="X20" i="1" s="1"/>
  <c r="V2" i="1"/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<sst xmlns="http://schemas.openxmlformats.org/spreadsheetml/2006/main" count="136" uniqueCount="91">
  <si>
    <t>STT</t>
  </si>
  <si>
    <t>Công nghiệp</t>
  </si>
  <si>
    <t xml:space="preserve">Nhà máy gach tuynen Nà Bó, </t>
  </si>
  <si>
    <t xml:space="preserve">Công nghiệp </t>
  </si>
  <si>
    <t>xã Na Bó huyện Mai Sơn</t>
  </si>
  <si>
    <t>SX Gạch</t>
  </si>
  <si>
    <t xml:space="preserve">Nhà máy gạch tuy nen huyện Phù Yên </t>
  </si>
  <si>
    <t>Tân Ban, xã Huy Thượng, huyện Phù Yên</t>
  </si>
  <si>
    <t>Nhà máy gạch Tuynel Sơn La</t>
  </si>
  <si>
    <t>Phường Chiềng Sinh, TP Sơn La</t>
  </si>
  <si>
    <t>Sản xuất vật liệu xây dựng từ đất sét</t>
  </si>
  <si>
    <t>Nhà máy gạch Tuynel Sơn Hưng trung</t>
  </si>
  <si>
    <t>Nhà máy gạch Tuynel Mộc Châu</t>
  </si>
  <si>
    <t>Xã Mường Sang, huyện Mộc Châu</t>
  </si>
  <si>
    <t>Nhà máy gạch Tuynel Sông Mã</t>
  </si>
  <si>
    <t>Xã Chiềng Khoong, huyện Sông Mã</t>
  </si>
  <si>
    <t xml:space="preserve">Nha máy gạch Chiềng Pha, </t>
  </si>
  <si>
    <t>Xã Chiềng Pha, huyện Thuận Châu</t>
  </si>
  <si>
    <t xml:space="preserve">Nha máy gạch Vạn Thành </t>
  </si>
  <si>
    <t>Bản Tông, phường Chiềng Xôm, TP Sơn La</t>
  </si>
  <si>
    <t>Nha máy gạch ngói Chiềng Mung</t>
  </si>
  <si>
    <t>Xã Chiềng Mung, huyện Mai Sơn</t>
  </si>
  <si>
    <t xml:space="preserve">Công ty Cổ phần xi măng Mai Sơn </t>
  </si>
  <si>
    <t>Xã Na Bó, huyện Mai Sơn</t>
  </si>
  <si>
    <t>Sản xuất xi măng</t>
  </si>
  <si>
    <t>Nhà máy thủy điện Sơn La</t>
  </si>
  <si>
    <t>Công ty thủy điện Sơn La, Số 56 - đường Lò Văn Giá - tổ 3 - phường Chiềng Lề - thành phố Sơn La - tỉnh Sơn La.</t>
  </si>
  <si>
    <t>Sản xuất điện</t>
  </si>
  <si>
    <t>Nhà máy  gạch tuynel quyết tiến sông  mã</t>
  </si>
  <si>
    <t>BẢn Quyết Tiến, xã Nà Nghịu, huyện Sông Mã</t>
  </si>
  <si>
    <t>Sản xuất gạch</t>
  </si>
  <si>
    <t>Nhà máy  gạch tuynel xã chiềng khoa</t>
  </si>
  <si>
    <t>xã chiềng khoa, huyện Vân Hồ</t>
  </si>
  <si>
    <t>Sản xuất vật liêệu xây dựng từ đát xét</t>
  </si>
  <si>
    <t>Công ty cổ phần xe khách sơn la</t>
  </si>
  <si>
    <t>Tổ 9- Phường Quyết Thắng, TP Sơn La</t>
  </si>
  <si>
    <t>Dịch Vụ</t>
  </si>
  <si>
    <t>Giao thông vận tải</t>
  </si>
  <si>
    <t>Công ty cổ phần xe khách sô 1 sơn la</t>
  </si>
  <si>
    <t>Công ty cổ phần xe khách số 2-9  sơn la</t>
  </si>
  <si>
    <t>Công ty coổ phần mía đường  Sơn La</t>
  </si>
  <si>
    <t>Thiị trấn Hát Lót, Huyện Mai Sơn, Sơn La</t>
  </si>
  <si>
    <t>Sản Xuất Đường</t>
  </si>
  <si>
    <t>CTy cổ phần giống bò sữa Mộc Châu</t>
  </si>
  <si>
    <t>Nhà máy sữa UHT2</t>
  </si>
  <si>
    <t>Chế biến sữa và các sản phẩm từ sữa</t>
  </si>
  <si>
    <t>Công ty TNHH đầu tư và xây dựng Sông Lam</t>
  </si>
  <si>
    <t>Tổ 7 -Phường Tô Hiệu - TP Sơn La- Tỉnh Sơn La</t>
  </si>
  <si>
    <t xml:space="preserve"> SX các sản phẩm phi kim loại</t>
  </si>
  <si>
    <t>SCT trình 2017</t>
  </si>
  <si>
    <t>EVN</t>
  </si>
  <si>
    <t>SCT_ID</t>
  </si>
  <si>
    <t>dn.sonla.013</t>
  </si>
  <si>
    <t>dn.sonla.014</t>
  </si>
  <si>
    <t>dn.sonla.010</t>
  </si>
  <si>
    <t>dn.sonla.009</t>
  </si>
  <si>
    <t>dn.sonla.008</t>
  </si>
  <si>
    <t>dn.sonla.007</t>
  </si>
  <si>
    <t>dn.sonla.006</t>
  </si>
  <si>
    <t>dn.sonla.005</t>
  </si>
  <si>
    <t>dn.sonla.004</t>
  </si>
  <si>
    <t>dn.sonla.003</t>
  </si>
  <si>
    <t>dn.sonla.015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</si>
  <si>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</si>
  <si>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</si>
  <si>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</si>
  <si>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</si>
  <si>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</si>
  <si>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</si>
  <si>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</si>
  <si>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</si>
  <si>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</si>
  <si>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</si>
  <si>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</si>
  <si>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</si>
  <si>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</si>
  <si>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</si>
  <si>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</si>
  <si>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</si>
  <si>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</si>
  <si>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</si>
  <si>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</si>
  <si>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</si>
  <si>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</si>
  <si>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</si>
  <si>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</si>
  <si>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</si>
  <si>
    <t>TinhTP_ID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</si>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</sst>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color rgb="FFFF0000"/>
      <name val="Times New Roman"/>
      <family val="1"/>
    </font>
    <font>
      <sz val="16"/>
      <color rgb="FF7030A0"/>
      <name val="Times New Roman"/>
      <family val="1"/>
    </font>
    <font>
      <sz val="10"/>
      <name val="MS Sans Serif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8" fillId="2" borderId="1" xfId="4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4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wrapText="1"/>
    </xf>
    <xf numFmtId="165" fontId="9" fillId="2" borderId="1" xfId="1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0" fontId="11" fillId="2" borderId="1" xfId="4" applyFont="1" applyFill="1" applyBorder="1" applyAlignment="1">
      <alignment horizontal="right" vertical="center" wrapText="1"/>
    </xf>
    <xf numFmtId="4" fontId="10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 shrinkToFit="1"/>
    </xf>
    <xf numFmtId="3" fontId="8" fillId="2" borderId="1" xfId="4" applyNumberFormat="1" applyFont="1" applyFill="1" applyBorder="1" applyAlignment="1">
      <alignment horizontal="center" vertical="center" wrapText="1"/>
    </xf>
    <xf numFmtId="165" fontId="9" fillId="2" borderId="1" xfId="1" applyNumberFormat="1" applyFont="1" applyFill="1" applyBorder="1" applyAlignment="1">
      <alignment horizontal="right" vertical="center" wrapText="1" shrinkToFit="1"/>
    </xf>
    <xf numFmtId="0" fontId="12" fillId="2" borderId="1" xfId="4" applyFont="1" applyFill="1" applyBorder="1" applyAlignment="1">
      <alignment horizontal="center" vertical="center" wrapText="1"/>
    </xf>
    <xf numFmtId="164" fontId="12" fillId="2" borderId="1" xfId="4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wrapText="1"/>
    </xf>
    <xf numFmtId="0" fontId="10" fillId="2" borderId="1" xfId="4" applyFont="1" applyFill="1" applyBorder="1" applyAlignment="1">
      <alignment horizontal="center" vertical="center" wrapText="1"/>
    </xf>
    <xf numFmtId="0" fontId="13" fillId="0" borderId="1" xfId="5" quotePrefix="1" applyNumberFormat="1" applyBorder="1"/>
    <xf numFmtId="0" fontId="0" fillId="0" borderId="1" xfId="0" applyBorder="1"/>
    <xf numFmtId="3" fontId="0" fillId="0" borderId="1" xfId="0" applyNumberFormat="1" applyBorder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vertical="center" wrapText="1"/>
    </xf>
    <xf numFmtId="165" fontId="5" fillId="0" borderId="2" xfId="1" applyNumberFormat="1" applyFont="1" applyFill="1" applyBorder="1" applyAlignment="1">
      <alignment horizontal="right" vertical="center" wrapText="1"/>
    </xf>
    <xf numFmtId="165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6">
    <cellStyle name="Comma" xfId="1" builtinId="3"/>
    <cellStyle name="Normal" xfId="0" builtinId="0"/>
    <cellStyle name="Normal 2" xfId="2"/>
    <cellStyle name="Normal 2 2 3" xfId="4"/>
    <cellStyle name="Normal 3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tabSelected="1" topLeftCell="L1" zoomScale="70" zoomScaleNormal="70" workbookViewId="0">
      <selection activeCell="A34" sqref="A21:XFD34"/>
    </sheetView>
  </sheetViews>
  <sheetFormatPr defaultRowHeight="48.75" customHeight="1" x14ac:dyDescent="0.25"/>
  <cols>
    <col min="2" max="2" width="30.140625" bestFit="1" customWidth="1"/>
    <col min="3" max="3" width="13" hidden="1" customWidth="1"/>
    <col min="4" max="4" width="73.85546875" bestFit="1" customWidth="1"/>
    <col min="5" max="5" width="12.7109375" customWidth="1"/>
    <col min="6" max="6" width="16.8554687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140625" customWidth="1"/>
    <col min="12" max="12" width="13.85546875" customWidth="1"/>
    <col min="13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4" width="15.42578125" customWidth="1"/>
    <col min="25" max="25" width="13.7109375" customWidth="1"/>
    <col min="26" max="28" width="9.140625" customWidth="1"/>
    <col min="29" max="29" width="17.85546875" bestFit="1" customWidth="1"/>
    <col min="30" max="30" width="19.140625" customWidth="1"/>
  </cols>
  <sheetData>
    <row r="1" spans="1:30" s="1" customFormat="1" ht="48.75" customHeight="1" x14ac:dyDescent="0.25">
      <c r="A1" s="22" t="s">
        <v>0</v>
      </c>
      <c r="B1" s="23" t="s">
        <v>63</v>
      </c>
      <c r="C1" s="24" t="s">
        <v>64</v>
      </c>
      <c r="D1" s="24" t="s">
        <v>65</v>
      </c>
      <c r="E1" s="25" t="s">
        <v>66</v>
      </c>
      <c r="F1" s="26" t="s">
        <v>67</v>
      </c>
      <c r="G1" s="27" t="s">
        <v>68</v>
      </c>
      <c r="H1" s="27" t="s">
        <v>69</v>
      </c>
      <c r="I1" s="27" t="s">
        <v>70</v>
      </c>
      <c r="J1" s="27" t="s">
        <v>71</v>
      </c>
      <c r="K1" s="28" t="s">
        <v>72</v>
      </c>
      <c r="L1" s="28" t="s">
        <v>73</v>
      </c>
      <c r="M1" s="28" t="s">
        <v>74</v>
      </c>
      <c r="N1" s="28" t="s">
        <v>75</v>
      </c>
      <c r="O1" s="28" t="s">
        <v>76</v>
      </c>
      <c r="P1" s="28" t="s">
        <v>77</v>
      </c>
      <c r="Q1" s="28" t="s">
        <v>78</v>
      </c>
      <c r="R1" s="28" t="s">
        <v>79</v>
      </c>
      <c r="S1" s="28" t="s">
        <v>80</v>
      </c>
      <c r="T1" s="28" t="s">
        <v>81</v>
      </c>
      <c r="U1" s="28" t="s">
        <v>82</v>
      </c>
      <c r="V1" s="26" t="s">
        <v>83</v>
      </c>
      <c r="W1" s="26" t="s">
        <v>84</v>
      </c>
      <c r="X1" s="26" t="s">
        <v>85</v>
      </c>
      <c r="Y1" s="29" t="s">
        <v>86</v>
      </c>
      <c r="Z1" s="30" t="s">
        <v>87</v>
      </c>
      <c r="AA1" s="30" t="s">
        <v>51</v>
      </c>
      <c r="AB1" s="30" t="s">
        <v>88</v>
      </c>
      <c r="AC1" s="30" t="s">
        <v>90</v>
      </c>
      <c r="AD1" s="30" t="s">
        <v>89</v>
      </c>
    </row>
    <row r="2" spans="1:30" ht="48.75" customHeight="1" x14ac:dyDescent="0.25">
      <c r="A2" s="2">
        <v>1</v>
      </c>
      <c r="B2" s="3" t="s">
        <v>2</v>
      </c>
      <c r="C2" s="2" t="s">
        <v>3</v>
      </c>
      <c r="D2" s="5" t="s">
        <v>4</v>
      </c>
      <c r="E2" s="6" t="s">
        <v>5</v>
      </c>
      <c r="F2" s="7">
        <v>1060000</v>
      </c>
      <c r="G2" s="8">
        <v>2300</v>
      </c>
      <c r="H2" s="20"/>
      <c r="I2" s="20"/>
      <c r="J2" s="9"/>
      <c r="K2" s="10"/>
      <c r="L2" s="10"/>
      <c r="M2" s="9"/>
      <c r="N2" s="9"/>
      <c r="O2" s="9"/>
      <c r="P2" s="9"/>
      <c r="Q2" s="9"/>
      <c r="R2" s="9"/>
      <c r="S2" s="9"/>
      <c r="T2" s="9"/>
      <c r="U2" s="9"/>
      <c r="V2" s="21" t="e">
        <f>#REF!*F2+#REF!*G2+#REF!*H2+#REF!*I2+#REF!*J2+#REF!*K2+#REF!*L2+#REF!*M2+#REF!*N2+#REF!*O2+#REF!*P2+#REF!*Q2+#REF!*R2+#REF!*S2+#REF!*T2+#REF!*U2</f>
        <v>#REF!</v>
      </c>
      <c r="W2" s="20">
        <v>1889</v>
      </c>
      <c r="X2" s="20">
        <f>IF(Y2="EVN",V2,W2)</f>
        <v>1889</v>
      </c>
      <c r="Y2" s="18" t="s">
        <v>49</v>
      </c>
      <c r="Z2" s="20">
        <v>31</v>
      </c>
      <c r="AA2" s="20">
        <v>55</v>
      </c>
      <c r="AB2" s="20">
        <v>5</v>
      </c>
      <c r="AC2" s="19">
        <v>2610</v>
      </c>
      <c r="AD2" s="19" t="s">
        <v>52</v>
      </c>
    </row>
    <row r="3" spans="1:30" ht="48.75" customHeight="1" x14ac:dyDescent="0.25">
      <c r="A3" s="2">
        <f>A2+1</f>
        <v>2</v>
      </c>
      <c r="B3" s="11" t="s">
        <v>6</v>
      </c>
      <c r="C3" s="2" t="s">
        <v>3</v>
      </c>
      <c r="D3" s="5" t="s">
        <v>7</v>
      </c>
      <c r="E3" s="6" t="s">
        <v>5</v>
      </c>
      <c r="F3" s="7">
        <v>1061858</v>
      </c>
      <c r="G3" s="8">
        <v>3739</v>
      </c>
      <c r="H3" s="20"/>
      <c r="I3" s="20"/>
      <c r="J3" s="9"/>
      <c r="K3" s="10"/>
      <c r="L3" s="10">
        <v>11.12</v>
      </c>
      <c r="M3" s="9"/>
      <c r="N3" s="9"/>
      <c r="O3" s="9"/>
      <c r="P3" s="9"/>
      <c r="Q3" s="9"/>
      <c r="R3" s="9"/>
      <c r="S3" s="9"/>
      <c r="T3" s="9"/>
      <c r="U3" s="9"/>
      <c r="V3" s="21" t="e">
        <f>#REF!*F3+#REF!*G3+#REF!*H3+#REF!*I3+#REF!*J3+#REF!*K3+#REF!*L3+#REF!*M3+#REF!*N3+#REF!*O3+#REF!*P3+#REF!*Q3+#REF!*R3+#REF!*S3+#REF!*T3+#REF!*U3</f>
        <v>#REF!</v>
      </c>
      <c r="W3" s="20">
        <v>2979</v>
      </c>
      <c r="X3" s="20">
        <f t="shared" ref="X3:X20" si="0">IF(Y3="EVN",V3,W3)</f>
        <v>2979</v>
      </c>
      <c r="Y3" s="18" t="s">
        <v>49</v>
      </c>
      <c r="Z3" s="20">
        <v>31</v>
      </c>
      <c r="AA3" s="20">
        <v>55</v>
      </c>
      <c r="AB3" s="20">
        <v>5</v>
      </c>
      <c r="AC3" s="19">
        <v>2611</v>
      </c>
      <c r="AD3" s="19" t="s">
        <v>53</v>
      </c>
    </row>
    <row r="4" spans="1:30" ht="48.75" customHeight="1" x14ac:dyDescent="0.25">
      <c r="A4" s="2">
        <f>A3+1</f>
        <v>3</v>
      </c>
      <c r="B4" s="4" t="s">
        <v>8</v>
      </c>
      <c r="C4" s="2" t="s">
        <v>3</v>
      </c>
      <c r="D4" s="2" t="s">
        <v>9</v>
      </c>
      <c r="E4" s="2" t="s">
        <v>10</v>
      </c>
      <c r="F4" s="7">
        <v>1204800</v>
      </c>
      <c r="G4" s="8">
        <v>4242</v>
      </c>
      <c r="H4" s="20"/>
      <c r="I4" s="20"/>
      <c r="J4" s="9"/>
      <c r="K4" s="10"/>
      <c r="L4" s="10">
        <v>40.6</v>
      </c>
      <c r="M4" s="9"/>
      <c r="N4" s="9"/>
      <c r="O4" s="9"/>
      <c r="P4" s="9"/>
      <c r="Q4" s="9"/>
      <c r="R4" s="9"/>
      <c r="S4" s="9"/>
      <c r="T4" s="9"/>
      <c r="U4" s="9"/>
      <c r="V4" s="21" t="e">
        <f>#REF!*F4+#REF!*G4+#REF!*H4+#REF!*I4+#REF!*J4+#REF!*K4+#REF!*L4+#REF!*M4+#REF!*N4+#REF!*O4+#REF!*P4+#REF!*Q4+#REF!*R4+#REF!*S4+#REF!*T4+#REF!*U4</f>
        <v>#REF!</v>
      </c>
      <c r="W4" s="20">
        <v>3403</v>
      </c>
      <c r="X4" s="20">
        <f t="shared" si="0"/>
        <v>3403</v>
      </c>
      <c r="Y4" s="18" t="s">
        <v>49</v>
      </c>
      <c r="Z4" s="20">
        <v>31</v>
      </c>
      <c r="AA4" s="20">
        <v>55</v>
      </c>
      <c r="AB4" s="20">
        <v>5</v>
      </c>
      <c r="AC4" s="19">
        <v>770</v>
      </c>
      <c r="AD4" s="19" t="s">
        <v>54</v>
      </c>
    </row>
    <row r="5" spans="1:30" ht="48.75" customHeight="1" x14ac:dyDescent="0.25">
      <c r="A5" s="2">
        <f>A4+1</f>
        <v>4</v>
      </c>
      <c r="B5" s="4" t="s">
        <v>11</v>
      </c>
      <c r="C5" s="2" t="s">
        <v>3</v>
      </c>
      <c r="D5" s="2" t="s">
        <v>9</v>
      </c>
      <c r="E5" s="2" t="s">
        <v>10</v>
      </c>
      <c r="F5" s="7">
        <v>602200</v>
      </c>
      <c r="G5" s="8">
        <v>2532</v>
      </c>
      <c r="H5" s="20"/>
      <c r="I5" s="20"/>
      <c r="J5" s="9"/>
      <c r="K5" s="10"/>
      <c r="L5" s="10">
        <v>16.23</v>
      </c>
      <c r="M5" s="9"/>
      <c r="N5" s="9"/>
      <c r="O5" s="9"/>
      <c r="P5" s="9"/>
      <c r="Q5" s="9"/>
      <c r="R5" s="9"/>
      <c r="S5" s="9"/>
      <c r="T5" s="9"/>
      <c r="U5" s="9"/>
      <c r="V5" s="21" t="e">
        <f>#REF!*F5+#REF!*G5+#REF!*H5+#REF!*I5+#REF!*J5+#REF!*K5+#REF!*L5+#REF!*M5+#REF!*N5+#REF!*O5+#REF!*P5+#REF!*Q5+#REF!*R5+#REF!*S5+#REF!*T5+#REF!*U5</f>
        <v>#REF!</v>
      </c>
      <c r="W5" s="20">
        <v>2006</v>
      </c>
      <c r="X5" s="20">
        <f t="shared" si="0"/>
        <v>2006</v>
      </c>
      <c r="Y5" s="18" t="s">
        <v>49</v>
      </c>
      <c r="Z5" s="20">
        <v>31</v>
      </c>
      <c r="AA5" s="20">
        <v>55</v>
      </c>
      <c r="AB5" s="20">
        <v>5</v>
      </c>
      <c r="AC5" s="19">
        <v>771</v>
      </c>
      <c r="AD5" s="19" t="s">
        <v>55</v>
      </c>
    </row>
    <row r="6" spans="1:30" ht="48.75" customHeight="1" x14ac:dyDescent="0.25">
      <c r="A6" s="2">
        <f t="shared" ref="A6:A11" si="1">A5+1</f>
        <v>5</v>
      </c>
      <c r="B6" s="4" t="s">
        <v>12</v>
      </c>
      <c r="C6" s="2" t="s">
        <v>3</v>
      </c>
      <c r="D6" s="2" t="s">
        <v>13</v>
      </c>
      <c r="E6" s="2" t="s">
        <v>10</v>
      </c>
      <c r="F6" s="7">
        <v>584313</v>
      </c>
      <c r="G6" s="8">
        <v>2470</v>
      </c>
      <c r="H6" s="20"/>
      <c r="I6" s="20"/>
      <c r="J6" s="9"/>
      <c r="K6" s="10"/>
      <c r="L6" s="10">
        <v>14.55</v>
      </c>
      <c r="M6" s="9"/>
      <c r="N6" s="9"/>
      <c r="O6" s="9"/>
      <c r="P6" s="9"/>
      <c r="Q6" s="9"/>
      <c r="R6" s="9"/>
      <c r="S6" s="9"/>
      <c r="T6" s="9"/>
      <c r="U6" s="9"/>
      <c r="V6" s="21" t="e">
        <f>#REF!*F6+#REF!*G6+#REF!*H6+#REF!*I6+#REF!*J6+#REF!*K6+#REF!*L6+#REF!*M6+#REF!*N6+#REF!*O6+#REF!*P6+#REF!*Q6+#REF!*R6+#REF!*S6+#REF!*T6+#REF!*U6</f>
        <v>#REF!</v>
      </c>
      <c r="W6" s="20">
        <v>1955</v>
      </c>
      <c r="X6" s="20">
        <f t="shared" si="0"/>
        <v>1955</v>
      </c>
      <c r="Y6" s="18" t="s">
        <v>49</v>
      </c>
      <c r="Z6" s="20">
        <v>31</v>
      </c>
      <c r="AA6" s="20">
        <v>55</v>
      </c>
      <c r="AB6" s="20">
        <v>5</v>
      </c>
      <c r="AC6" s="19">
        <v>772</v>
      </c>
      <c r="AD6" s="19" t="s">
        <v>56</v>
      </c>
    </row>
    <row r="7" spans="1:30" ht="48.75" customHeight="1" x14ac:dyDescent="0.25">
      <c r="A7" s="2">
        <f t="shared" si="1"/>
        <v>6</v>
      </c>
      <c r="B7" s="4" t="s">
        <v>14</v>
      </c>
      <c r="C7" s="2" t="s">
        <v>3</v>
      </c>
      <c r="D7" s="2" t="s">
        <v>15</v>
      </c>
      <c r="E7" s="2" t="s">
        <v>10</v>
      </c>
      <c r="F7" s="7">
        <v>511380</v>
      </c>
      <c r="G7" s="8">
        <v>1980</v>
      </c>
      <c r="H7" s="20"/>
      <c r="I7" s="20"/>
      <c r="J7" s="9"/>
      <c r="K7" s="10"/>
      <c r="L7" s="10">
        <v>12.86</v>
      </c>
      <c r="M7" s="9"/>
      <c r="N7" s="9"/>
      <c r="O7" s="9"/>
      <c r="P7" s="9"/>
      <c r="Q7" s="9"/>
      <c r="R7" s="9"/>
      <c r="S7" s="9"/>
      <c r="T7" s="9"/>
      <c r="U7" s="9"/>
      <c r="V7" s="21" t="e">
        <f>#REF!*F7+#REF!*G7+#REF!*H7+#REF!*I7+#REF!*J7+#REF!*K7+#REF!*L7+#REF!*M7+#REF!*N7+#REF!*O7+#REF!*P7+#REF!*Q7+#REF!*R7+#REF!*S7+#REF!*T7+#REF!*U7</f>
        <v>#REF!</v>
      </c>
      <c r="W7" s="20">
        <v>1575</v>
      </c>
      <c r="X7" s="20">
        <f t="shared" si="0"/>
        <v>1575</v>
      </c>
      <c r="Y7" s="18" t="s">
        <v>49</v>
      </c>
      <c r="Z7" s="20">
        <v>31</v>
      </c>
      <c r="AA7" s="20">
        <v>55</v>
      </c>
      <c r="AB7" s="20">
        <v>5</v>
      </c>
      <c r="AC7" s="19">
        <v>773</v>
      </c>
      <c r="AD7" s="19" t="s">
        <v>57</v>
      </c>
    </row>
    <row r="8" spans="1:30" ht="48.75" customHeight="1" x14ac:dyDescent="0.25">
      <c r="A8" s="2">
        <f t="shared" si="1"/>
        <v>7</v>
      </c>
      <c r="B8" s="11" t="s">
        <v>16</v>
      </c>
      <c r="C8" s="2" t="s">
        <v>3</v>
      </c>
      <c r="D8" s="2" t="s">
        <v>17</v>
      </c>
      <c r="E8" s="2" t="s">
        <v>10</v>
      </c>
      <c r="F8" s="7">
        <v>1021017</v>
      </c>
      <c r="G8" s="8">
        <v>2828</v>
      </c>
      <c r="H8" s="20"/>
      <c r="I8" s="20"/>
      <c r="J8" s="9"/>
      <c r="K8" s="10"/>
      <c r="L8" s="10">
        <v>34.4</v>
      </c>
      <c r="M8" s="9"/>
      <c r="N8" s="9"/>
      <c r="O8" s="9"/>
      <c r="P8" s="9"/>
      <c r="Q8" s="9"/>
      <c r="R8" s="9"/>
      <c r="S8" s="9"/>
      <c r="T8" s="9"/>
      <c r="U8" s="9"/>
      <c r="V8" s="21" t="e">
        <f>#REF!*F8+#REF!*G8+#REF!*H8+#REF!*I8+#REF!*J8+#REF!*K8+#REF!*L8+#REF!*M8+#REF!*N8+#REF!*O8+#REF!*P8+#REF!*Q8+#REF!*R8+#REF!*S8+#REF!*T8+#REF!*U8</f>
        <v>#REF!</v>
      </c>
      <c r="W8" s="20">
        <v>3016</v>
      </c>
      <c r="X8" s="20">
        <f t="shared" si="0"/>
        <v>3016</v>
      </c>
      <c r="Y8" s="18" t="s">
        <v>49</v>
      </c>
      <c r="Z8" s="20">
        <v>31</v>
      </c>
      <c r="AA8" s="20">
        <v>55</v>
      </c>
      <c r="AB8" s="20">
        <v>5</v>
      </c>
      <c r="AC8" s="19">
        <v>774</v>
      </c>
      <c r="AD8" s="19" t="s">
        <v>58</v>
      </c>
    </row>
    <row r="9" spans="1:30" ht="48.75" customHeight="1" x14ac:dyDescent="0.25">
      <c r="A9" s="2">
        <f t="shared" si="1"/>
        <v>8</v>
      </c>
      <c r="B9" s="11" t="s">
        <v>18</v>
      </c>
      <c r="C9" s="2" t="s">
        <v>3</v>
      </c>
      <c r="D9" s="2" t="s">
        <v>19</v>
      </c>
      <c r="E9" s="2" t="s">
        <v>10</v>
      </c>
      <c r="F9" s="7">
        <v>612610</v>
      </c>
      <c r="G9" s="8">
        <v>1396</v>
      </c>
      <c r="H9" s="20"/>
      <c r="I9" s="20"/>
      <c r="J9" s="9"/>
      <c r="K9" s="10"/>
      <c r="L9" s="10">
        <v>20.64</v>
      </c>
      <c r="M9" s="9"/>
      <c r="N9" s="9"/>
      <c r="O9" s="9"/>
      <c r="P9" s="9"/>
      <c r="Q9" s="9"/>
      <c r="R9" s="9"/>
      <c r="S9" s="9"/>
      <c r="T9" s="9"/>
      <c r="U9" s="9"/>
      <c r="V9" s="21" t="e">
        <f>#REF!*F9+#REF!*G9+#REF!*H9+#REF!*I9+#REF!*J9+#REF!*K9+#REF!*L9+#REF!*M9+#REF!*N9+#REF!*O9+#REF!*P9+#REF!*Q9+#REF!*R9+#REF!*S9+#REF!*T9+#REF!*U9</f>
        <v>#REF!</v>
      </c>
      <c r="W9" s="20">
        <v>1509</v>
      </c>
      <c r="X9" s="20">
        <f t="shared" si="0"/>
        <v>1509</v>
      </c>
      <c r="Y9" s="18" t="s">
        <v>49</v>
      </c>
      <c r="Z9" s="20">
        <v>31</v>
      </c>
      <c r="AA9" s="20">
        <v>55</v>
      </c>
      <c r="AB9" s="20">
        <v>5</v>
      </c>
      <c r="AC9" s="19">
        <v>775</v>
      </c>
      <c r="AD9" s="19" t="s">
        <v>59</v>
      </c>
    </row>
    <row r="10" spans="1:30" ht="48.75" customHeight="1" x14ac:dyDescent="0.25">
      <c r="A10" s="2">
        <f t="shared" si="1"/>
        <v>9</v>
      </c>
      <c r="B10" s="11" t="s">
        <v>20</v>
      </c>
      <c r="C10" s="2" t="s">
        <v>3</v>
      </c>
      <c r="D10" s="2" t="s">
        <v>21</v>
      </c>
      <c r="E10" s="2" t="s">
        <v>10</v>
      </c>
      <c r="F10" s="7">
        <v>720300</v>
      </c>
      <c r="G10" s="8">
        <v>1486</v>
      </c>
      <c r="H10" s="20"/>
      <c r="I10" s="20"/>
      <c r="J10" s="9"/>
      <c r="K10" s="10"/>
      <c r="L10" s="10">
        <v>20.64</v>
      </c>
      <c r="M10" s="9"/>
      <c r="N10" s="9"/>
      <c r="O10" s="9"/>
      <c r="P10" s="9"/>
      <c r="Q10" s="9"/>
      <c r="R10" s="9"/>
      <c r="S10" s="9"/>
      <c r="T10" s="9"/>
      <c r="U10" s="9"/>
      <c r="V10" s="21" t="e">
        <f>#REF!*F10+#REF!*G10+#REF!*H10+#REF!*I10+#REF!*J10+#REF!*K10+#REF!*L10+#REF!*M10+#REF!*N10+#REF!*O10+#REF!*P10+#REF!*Q10+#REF!*R10+#REF!*S10+#REF!*T10+#REF!*U10</f>
        <v>#REF!</v>
      </c>
      <c r="W10" s="20">
        <v>1615</v>
      </c>
      <c r="X10" s="20">
        <f t="shared" si="0"/>
        <v>1615</v>
      </c>
      <c r="Y10" s="18" t="s">
        <v>49</v>
      </c>
      <c r="Z10" s="20">
        <v>31</v>
      </c>
      <c r="AA10" s="20">
        <v>55</v>
      </c>
      <c r="AB10" s="20">
        <v>5</v>
      </c>
      <c r="AC10" s="19">
        <v>776</v>
      </c>
      <c r="AD10" s="19" t="s">
        <v>60</v>
      </c>
    </row>
    <row r="11" spans="1:30" ht="48.75" customHeight="1" x14ac:dyDescent="0.25">
      <c r="A11" s="2">
        <f t="shared" si="1"/>
        <v>10</v>
      </c>
      <c r="B11" s="12" t="s">
        <v>22</v>
      </c>
      <c r="C11" s="2" t="s">
        <v>3</v>
      </c>
      <c r="D11" s="2" t="s">
        <v>23</v>
      </c>
      <c r="E11" s="13" t="s">
        <v>24</v>
      </c>
      <c r="F11" s="14">
        <v>39886000</v>
      </c>
      <c r="G11" s="8">
        <v>47365</v>
      </c>
      <c r="H11" s="20"/>
      <c r="I11" s="20"/>
      <c r="J11" s="9"/>
      <c r="K11" s="10"/>
      <c r="L11" s="10">
        <v>0.28050000000000003</v>
      </c>
      <c r="M11" s="9"/>
      <c r="N11" s="9"/>
      <c r="O11" s="9"/>
      <c r="P11" s="9"/>
      <c r="Q11" s="9"/>
      <c r="R11" s="9"/>
      <c r="S11" s="9"/>
      <c r="T11" s="9"/>
      <c r="U11" s="9"/>
      <c r="V11" s="21" t="e">
        <f>#REF!*F11+#REF!*G11+#REF!*H11+#REF!*I11+#REF!*J11+#REF!*K11+#REF!*L11+#REF!*M11+#REF!*N11+#REF!*O11+#REF!*P11+#REF!*Q11+#REF!*R11+#REF!*S11+#REF!*T11+#REF!*U11</f>
        <v>#REF!</v>
      </c>
      <c r="W11" s="20">
        <v>41678</v>
      </c>
      <c r="X11" s="20">
        <f t="shared" si="0"/>
        <v>41678</v>
      </c>
      <c r="Y11" s="18" t="s">
        <v>49</v>
      </c>
      <c r="Z11" s="20">
        <v>31</v>
      </c>
      <c r="AA11" s="20">
        <v>55</v>
      </c>
      <c r="AB11" s="20">
        <v>5</v>
      </c>
      <c r="AC11" s="19">
        <v>777</v>
      </c>
      <c r="AD11" s="19" t="s">
        <v>61</v>
      </c>
    </row>
    <row r="12" spans="1:30" ht="48.75" customHeight="1" x14ac:dyDescent="0.25">
      <c r="A12" s="15">
        <f>A11+1</f>
        <v>11</v>
      </c>
      <c r="B12" s="4" t="s">
        <v>25</v>
      </c>
      <c r="C12" s="2" t="s">
        <v>3</v>
      </c>
      <c r="D12" s="2" t="s">
        <v>26</v>
      </c>
      <c r="E12" s="13" t="s">
        <v>27</v>
      </c>
      <c r="F12" s="7">
        <v>20800000</v>
      </c>
      <c r="G12" s="16"/>
      <c r="H12" s="20"/>
      <c r="I12" s="20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21" t="e">
        <f>#REF!*F12+#REF!*G12+#REF!*H12+#REF!*I12+#REF!*J12+#REF!*K12+#REF!*L12+#REF!*M12+#REF!*N12+#REF!*O12+#REF!*P12+#REF!*Q12+#REF!*R12+#REF!*S12+#REF!*T12+#REF!*U12</f>
        <v>#REF!</v>
      </c>
      <c r="W12" s="20">
        <v>3216</v>
      </c>
      <c r="X12" s="20">
        <f t="shared" si="0"/>
        <v>3216</v>
      </c>
      <c r="Y12" s="18" t="s">
        <v>49</v>
      </c>
      <c r="Z12" s="20">
        <v>31</v>
      </c>
      <c r="AA12" s="20">
        <v>55</v>
      </c>
      <c r="AB12" s="20">
        <v>5</v>
      </c>
      <c r="AC12" s="19">
        <v>2612</v>
      </c>
      <c r="AD12" s="19" t="s">
        <v>62</v>
      </c>
    </row>
    <row r="13" spans="1:30" ht="48.75" customHeight="1" x14ac:dyDescent="0.25">
      <c r="A13" s="15">
        <v>12</v>
      </c>
      <c r="B13" s="4" t="s">
        <v>28</v>
      </c>
      <c r="C13" s="2" t="s">
        <v>3</v>
      </c>
      <c r="D13" s="2" t="s">
        <v>29</v>
      </c>
      <c r="E13" s="13" t="s">
        <v>30</v>
      </c>
      <c r="F13" s="7">
        <v>954189</v>
      </c>
      <c r="G13" s="16">
        <v>4497.3999999999996</v>
      </c>
      <c r="H13" s="20"/>
      <c r="I13" s="20"/>
      <c r="J13" s="16"/>
      <c r="K13" s="16"/>
      <c r="L13" s="16">
        <v>60.62</v>
      </c>
      <c r="M13" s="16"/>
      <c r="N13" s="16"/>
      <c r="O13" s="16"/>
      <c r="P13" s="16"/>
      <c r="Q13" s="16"/>
      <c r="R13" s="16"/>
      <c r="S13" s="16"/>
      <c r="T13" s="16"/>
      <c r="U13" s="16"/>
      <c r="V13" s="21" t="e">
        <f>#REF!*F13+#REF!*G13+#REF!*H13+#REF!*I13+#REF!*J13+#REF!*K13+#REF!*L13+#REF!*M13+#REF!*N13+#REF!*O13+#REF!*P13+#REF!*Q13+#REF!*R13+#REF!*S13+#REF!*T13+#REF!*U13</f>
        <v>#REF!</v>
      </c>
      <c r="W13" s="20">
        <v>3574</v>
      </c>
      <c r="X13" s="20">
        <f t="shared" si="0"/>
        <v>3574</v>
      </c>
      <c r="Y13" s="18" t="s">
        <v>49</v>
      </c>
      <c r="Z13" s="20">
        <v>31</v>
      </c>
      <c r="AA13" s="20">
        <v>55</v>
      </c>
      <c r="AB13" s="20">
        <v>5</v>
      </c>
      <c r="AC13" s="19"/>
      <c r="AD13" s="19"/>
    </row>
    <row r="14" spans="1:30" ht="48.75" customHeight="1" x14ac:dyDescent="0.25">
      <c r="A14" s="15">
        <v>13</v>
      </c>
      <c r="B14" s="4" t="s">
        <v>31</v>
      </c>
      <c r="C14" s="2" t="s">
        <v>3</v>
      </c>
      <c r="D14" s="2" t="s">
        <v>32</v>
      </c>
      <c r="E14" s="13" t="s">
        <v>33</v>
      </c>
      <c r="F14" s="7">
        <v>367566</v>
      </c>
      <c r="G14" s="16">
        <v>1294</v>
      </c>
      <c r="H14" s="20"/>
      <c r="I14" s="20"/>
      <c r="J14" s="16"/>
      <c r="K14" s="16"/>
      <c r="L14" s="16">
        <f>12.86</f>
        <v>12.86</v>
      </c>
      <c r="M14" s="16"/>
      <c r="N14" s="16"/>
      <c r="O14" s="16"/>
      <c r="P14" s="16"/>
      <c r="Q14" s="16"/>
      <c r="R14" s="16"/>
      <c r="S14" s="16"/>
      <c r="T14" s="16"/>
      <c r="U14" s="16"/>
      <c r="V14" s="21" t="e">
        <f>#REF!*F14+#REF!*G14+#REF!*H14+#REF!*I14+#REF!*J14+#REF!*K14+#REF!*L14+#REF!*M14+#REF!*N14+#REF!*O14+#REF!*P14+#REF!*Q14+#REF!*R14+#REF!*S14+#REF!*T14+#REF!*U14</f>
        <v>#REF!</v>
      </c>
      <c r="W14" s="20">
        <v>1038</v>
      </c>
      <c r="X14" s="20">
        <f t="shared" si="0"/>
        <v>1038</v>
      </c>
      <c r="Y14" s="18" t="s">
        <v>49</v>
      </c>
      <c r="Z14" s="20">
        <v>31</v>
      </c>
      <c r="AA14" s="20">
        <v>55</v>
      </c>
      <c r="AB14" s="20">
        <v>5</v>
      </c>
      <c r="AC14" s="20"/>
      <c r="AD14" s="20"/>
    </row>
    <row r="15" spans="1:30" ht="48.75" customHeight="1" x14ac:dyDescent="0.25">
      <c r="A15" s="15">
        <v>14</v>
      </c>
      <c r="B15" s="4" t="s">
        <v>34</v>
      </c>
      <c r="C15" s="2" t="s">
        <v>36</v>
      </c>
      <c r="D15" s="2" t="s">
        <v>35</v>
      </c>
      <c r="E15" s="13" t="s">
        <v>37</v>
      </c>
      <c r="F15" s="7"/>
      <c r="G15" s="16"/>
      <c r="H15" s="20"/>
      <c r="I15" s="20"/>
      <c r="J15" s="16"/>
      <c r="K15" s="16"/>
      <c r="L15" s="16">
        <v>1844000.5</v>
      </c>
      <c r="M15" s="16"/>
      <c r="N15" s="16"/>
      <c r="O15" s="16"/>
      <c r="P15" s="16">
        <f>24.6*1000</f>
        <v>24600</v>
      </c>
      <c r="Q15" s="16"/>
      <c r="R15" s="16"/>
      <c r="S15" s="16"/>
      <c r="T15" s="16"/>
      <c r="U15" s="16"/>
      <c r="V15" s="21">
        <f>L15*0.00088+P15*0.00083</f>
        <v>1643.1384399999999</v>
      </c>
      <c r="W15" s="20">
        <v>1645</v>
      </c>
      <c r="X15" s="20">
        <f t="shared" si="0"/>
        <v>1645</v>
      </c>
      <c r="Y15" s="18" t="s">
        <v>49</v>
      </c>
      <c r="Z15" s="20">
        <v>31</v>
      </c>
      <c r="AA15" s="20">
        <v>55</v>
      </c>
      <c r="AB15" s="20">
        <v>1</v>
      </c>
      <c r="AC15" s="20"/>
      <c r="AD15" s="20"/>
    </row>
    <row r="16" spans="1:30" ht="48.75" customHeight="1" x14ac:dyDescent="0.25">
      <c r="A16" s="15">
        <v>15</v>
      </c>
      <c r="B16" s="4" t="s">
        <v>38</v>
      </c>
      <c r="C16" s="2" t="s">
        <v>36</v>
      </c>
      <c r="D16" s="2" t="s">
        <v>35</v>
      </c>
      <c r="E16" s="13" t="s">
        <v>37</v>
      </c>
      <c r="F16" s="7"/>
      <c r="G16" s="16"/>
      <c r="H16" s="20"/>
      <c r="I16" s="20"/>
      <c r="J16" s="16"/>
      <c r="K16" s="16"/>
      <c r="L16" s="16">
        <f>1186.3*1000</f>
        <v>1186300</v>
      </c>
      <c r="M16" s="16"/>
      <c r="N16" s="16"/>
      <c r="O16" s="16"/>
      <c r="P16" s="16">
        <f>126.5*1000</f>
        <v>126500</v>
      </c>
      <c r="Q16" s="16"/>
      <c r="R16" s="16"/>
      <c r="S16" s="16"/>
      <c r="T16" s="16"/>
      <c r="U16" s="16"/>
      <c r="V16" s="21" t="e">
        <f>#REF!*F16+#REF!*G16+#REF!*H16+#REF!*I16+#REF!*J16+#REF!*K16+#REF!*L16+#REF!*M16+#REF!*N16+#REF!*O16+#REF!*P16+#REF!*Q16+#REF!*R16+#REF!*S16+#REF!*T16+#REF!*U16</f>
        <v>#REF!</v>
      </c>
      <c r="W16" s="20">
        <v>1149</v>
      </c>
      <c r="X16" s="20">
        <f t="shared" si="0"/>
        <v>1149</v>
      </c>
      <c r="Y16" s="18" t="s">
        <v>49</v>
      </c>
      <c r="Z16" s="20">
        <v>31</v>
      </c>
      <c r="AA16" s="20">
        <v>55</v>
      </c>
      <c r="AB16" s="20">
        <v>1</v>
      </c>
      <c r="AC16" s="20"/>
      <c r="AD16" s="20"/>
    </row>
    <row r="17" spans="1:30" ht="48.75" customHeight="1" x14ac:dyDescent="0.25">
      <c r="A17" s="15">
        <v>16</v>
      </c>
      <c r="B17" s="4" t="s">
        <v>39</v>
      </c>
      <c r="C17" s="2" t="s">
        <v>36</v>
      </c>
      <c r="D17" s="2" t="s">
        <v>35</v>
      </c>
      <c r="E17" s="13" t="s">
        <v>37</v>
      </c>
      <c r="F17" s="7"/>
      <c r="G17" s="16"/>
      <c r="H17" s="20"/>
      <c r="I17" s="20"/>
      <c r="J17" s="16"/>
      <c r="K17" s="16"/>
      <c r="L17" s="16">
        <f>1138.2*1000</f>
        <v>1138200</v>
      </c>
      <c r="M17" s="16"/>
      <c r="N17" s="16"/>
      <c r="O17" s="16"/>
      <c r="P17" s="16"/>
      <c r="Q17" s="16"/>
      <c r="R17" s="16"/>
      <c r="S17" s="16"/>
      <c r="T17" s="16"/>
      <c r="U17" s="16"/>
      <c r="V17" s="21" t="e">
        <f>#REF!*F17+#REF!*G17+#REF!*H17+#REF!*I17+#REF!*J17+#REF!*K17+#REF!*L17+#REF!*M17+#REF!*N17+#REF!*O17+#REF!*P17+#REF!*Q17+#REF!*R17+#REF!*S17+#REF!*T17+#REF!*U17</f>
        <v>#REF!</v>
      </c>
      <c r="W17" s="20">
        <v>1001</v>
      </c>
      <c r="X17" s="20">
        <f t="shared" si="0"/>
        <v>1001</v>
      </c>
      <c r="Y17" s="18" t="s">
        <v>49</v>
      </c>
      <c r="Z17" s="20">
        <v>31</v>
      </c>
      <c r="AA17" s="20">
        <v>55</v>
      </c>
      <c r="AB17" s="20">
        <v>1</v>
      </c>
      <c r="AC17" s="20"/>
      <c r="AD17" s="20"/>
    </row>
    <row r="18" spans="1:30" ht="48.75" customHeight="1" x14ac:dyDescent="0.25">
      <c r="A18" s="15">
        <v>17</v>
      </c>
      <c r="B18" s="4" t="s">
        <v>40</v>
      </c>
      <c r="C18" s="2" t="s">
        <v>1</v>
      </c>
      <c r="D18" s="2" t="s">
        <v>41</v>
      </c>
      <c r="E18" s="13" t="s">
        <v>42</v>
      </c>
      <c r="F18" s="7">
        <v>29520000</v>
      </c>
      <c r="G18" s="16"/>
      <c r="H18" s="20"/>
      <c r="I18" s="20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1" t="e">
        <f>#REF!*F18+#REF!*G18+#REF!*H18+#REF!*I18+#REF!*J18+#REF!*K18+#REF!*L18+#REF!*M18+#REF!*N18+#REF!*O18+#REF!*P18+#REF!*Q18+#REF!*R18+#REF!*S18+#REF!*T18+#REF!*U18</f>
        <v>#REF!</v>
      </c>
      <c r="W18" s="20">
        <v>4555</v>
      </c>
      <c r="X18" s="20">
        <f t="shared" si="0"/>
        <v>4555</v>
      </c>
      <c r="Y18" s="18" t="s">
        <v>49</v>
      </c>
      <c r="Z18" s="20">
        <v>31</v>
      </c>
      <c r="AA18" s="20">
        <v>55</v>
      </c>
      <c r="AB18" s="20">
        <v>5</v>
      </c>
      <c r="AC18" s="20"/>
      <c r="AD18" s="20"/>
    </row>
    <row r="19" spans="1:30" ht="48.75" customHeight="1" x14ac:dyDescent="0.3">
      <c r="A19" s="15">
        <v>18</v>
      </c>
      <c r="B19" s="17" t="s">
        <v>43</v>
      </c>
      <c r="C19" s="2" t="s">
        <v>1</v>
      </c>
      <c r="D19" s="17" t="s">
        <v>44</v>
      </c>
      <c r="E19" s="13" t="s">
        <v>45</v>
      </c>
      <c r="F19" s="7">
        <v>5031400</v>
      </c>
      <c r="G19" s="16"/>
      <c r="H19" s="20"/>
      <c r="I19" s="20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1" t="e">
        <f>#REF!*F19+#REF!*G19+#REF!*H19+#REF!*I19+#REF!*J19+#REF!*K19+#REF!*L19+#REF!*M19+#REF!*N19+#REF!*O19+#REF!*P19+#REF!*Q19+#REF!*R19+#REF!*S19+#REF!*T19+#REF!*U19</f>
        <v>#REF!</v>
      </c>
      <c r="W19" s="20">
        <v>776.34502000000009</v>
      </c>
      <c r="X19" s="20" t="e">
        <f t="shared" si="0"/>
        <v>#REF!</v>
      </c>
      <c r="Y19" s="18" t="s">
        <v>50</v>
      </c>
      <c r="Z19" s="20">
        <v>31</v>
      </c>
      <c r="AA19" s="20">
        <v>55</v>
      </c>
      <c r="AB19" s="20">
        <v>5</v>
      </c>
      <c r="AC19" s="20"/>
      <c r="AD19" s="20"/>
    </row>
    <row r="20" spans="1:30" ht="48.75" customHeight="1" x14ac:dyDescent="0.3">
      <c r="A20" s="15">
        <v>19</v>
      </c>
      <c r="B20" s="17" t="s">
        <v>46</v>
      </c>
      <c r="C20" s="2" t="s">
        <v>1</v>
      </c>
      <c r="D20" s="17" t="s">
        <v>47</v>
      </c>
      <c r="E20" s="13" t="s">
        <v>48</v>
      </c>
      <c r="F20" s="7">
        <v>20712400</v>
      </c>
      <c r="G20" s="16"/>
      <c r="H20" s="20"/>
      <c r="I20" s="2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1" t="e">
        <f>#REF!*F20+#REF!*G20+#REF!*H20+#REF!*I20+#REF!*J20+#REF!*K20+#REF!*L20+#REF!*M20+#REF!*N20+#REF!*O20+#REF!*P20+#REF!*Q20+#REF!*R20+#REF!*S20+#REF!*T20+#REF!*U20</f>
        <v>#REF!</v>
      </c>
      <c r="W20" s="20">
        <v>3195.9233200000003</v>
      </c>
      <c r="X20" s="20" t="e">
        <f t="shared" si="0"/>
        <v>#REF!</v>
      </c>
      <c r="Y20" s="18" t="s">
        <v>50</v>
      </c>
      <c r="Z20" s="20">
        <v>31</v>
      </c>
      <c r="AA20" s="20">
        <v>55</v>
      </c>
      <c r="AB20" s="20">
        <v>5</v>
      </c>
      <c r="AC20" s="20"/>
      <c r="AD20" s="2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2018-05-25T17:34:28Z</dcterms:modified>
</cp:coreProperties>
</file>