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Sheet1!$A$1:$AD$42</definedName>
  </definedNames>
  <calcPr calcId="162913"/>
</workbook>
</file>

<file path=xl/calcChain.xml><?xml version="1.0" encoding="utf-8"?>
<calcChain xmlns="http://schemas.openxmlformats.org/spreadsheetml/2006/main">
  <c r="X3" i="1" l="1"/>
  <c r="X6" i="1"/>
  <c r="X8" i="1"/>
  <c r="X13" i="1"/>
  <c r="X14" i="1"/>
  <c r="X15" i="1"/>
  <c r="X16" i="1"/>
  <c r="X17" i="1"/>
  <c r="X20" i="1"/>
  <c r="X21" i="1"/>
  <c r="X22" i="1"/>
  <c r="X24" i="1"/>
  <c r="X25" i="1"/>
  <c r="X27" i="1"/>
  <c r="X28" i="1"/>
  <c r="X29" i="1"/>
  <c r="X30" i="1"/>
  <c r="V28" i="1" l="1"/>
  <c r="V21" i="1"/>
  <c r="V12" i="1"/>
  <c r="X12" i="1" s="1"/>
  <c r="V22" i="1"/>
  <c r="V23" i="1"/>
  <c r="X23" i="1" s="1"/>
  <c r="V24" i="1"/>
  <c r="V25" i="1"/>
  <c r="V26" i="1"/>
  <c r="X26" i="1" s="1"/>
  <c r="V27" i="1"/>
  <c r="V29" i="1"/>
  <c r="V30" i="1"/>
  <c r="V31" i="1"/>
  <c r="X31" i="1" s="1"/>
  <c r="V32" i="1"/>
  <c r="X32" i="1" s="1"/>
  <c r="V33" i="1"/>
  <c r="X33" i="1" s="1"/>
  <c r="V34" i="1"/>
  <c r="X34" i="1" s="1"/>
  <c r="V35" i="1"/>
  <c r="X35" i="1" s="1"/>
  <c r="V20" i="1" l="1"/>
  <c r="V2" i="1" l="1"/>
  <c r="X2" i="1" s="1"/>
  <c r="V3" i="1" l="1"/>
  <c r="V8" i="1" l="1"/>
  <c r="V11" i="1"/>
  <c r="X11" i="1" s="1"/>
  <c r="V10" i="1"/>
  <c r="X10" i="1" s="1"/>
  <c r="V13" i="1"/>
  <c r="V14" i="1"/>
  <c r="V15" i="1"/>
  <c r="V16" i="1"/>
  <c r="V17" i="1"/>
  <c r="V18" i="1"/>
  <c r="X18" i="1" s="1"/>
  <c r="V19" i="1"/>
  <c r="X19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" i="1"/>
  <c r="X4" i="1" s="1"/>
  <c r="V5" i="1"/>
  <c r="X5" i="1" s="1"/>
  <c r="V6" i="1"/>
  <c r="V7" i="1"/>
  <c r="X7" i="1" s="1"/>
  <c r="V9" i="1"/>
  <c r="X9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<sst xmlns="http://schemas.openxmlformats.org/spreadsheetml/2006/main" count="260" uniqueCount="174">
  <si>
    <t>STT</t>
  </si>
  <si>
    <t>Công nghiệp</t>
  </si>
  <si>
    <t>KCN Đồng Văn 2, huyện Duy Tiên, tỉnh Hà Nam; Đt 0351 625 1600; Fax 0351 625 1601</t>
  </si>
  <si>
    <t>Sản xuất Thức ăn chăn nuôi</t>
  </si>
  <si>
    <t>Chi nhánh TCT CP Dệt May Hà Nội</t>
  </si>
  <si>
    <t>KCN Đồng Văn II, huyện Duy Tiên, tỉnh Hà Nam ĐT 0914117890 Fax 035 16262194</t>
  </si>
  <si>
    <t>Sản xuất sợi dệt may</t>
  </si>
  <si>
    <t>Công ty cổ phần Casablanca Việt Nam</t>
  </si>
  <si>
    <t>KCN Châu Sơn, TP Phủ Lý,tỉnh Hà Nam ĐT 0226 3 846 916</t>
  </si>
  <si>
    <t>Túi xách siêu thị xuất khẩu</t>
  </si>
  <si>
    <t>KCN Đồng Văn, huyện Duy Tiên, tỉnh Hà Nam ĐT 03513836840 Fax 03513582628</t>
  </si>
  <si>
    <t>Sản xuất thức ăn gia súc, gia cầm và thủy sản</t>
  </si>
  <si>
    <t>Công ty CP HACERA</t>
  </si>
  <si>
    <t>Cụm CN Tây Nam, TP Phủ Lý, tỉnh  Hà Nam ĐT 0983 380 205</t>
  </si>
  <si>
    <t>Khai thác đá, cát, sỏi, đất sét</t>
  </si>
  <si>
    <t>KCN Đồng Văn, huyện Duy Tiên, tỉnh Hà Nam ĐT 0917 526 181</t>
  </si>
  <si>
    <t>Sản xuất plastic và cao su tổng hợp dạng nguyên sinh</t>
  </si>
  <si>
    <t>Công ty Cổ phần xi măng  Vissai Hà Nam ( gồm cả hai dây chuyền )</t>
  </si>
  <si>
    <t>thôn Nam Công, xã Thanh Tân, xã Thanh Thủy, huyện Thanh Liêm, tình Hà Nam</t>
  </si>
  <si>
    <t>Sản xuất xi măng, clinker</t>
  </si>
  <si>
    <t>Xã Thanh Nghị, huyệnThanh Liêm, tỉnh Hà Nam ĐT 02263 888 631</t>
  </si>
  <si>
    <t>Sản xuất clinker và xi măng Pooclang hỗn hợp</t>
  </si>
  <si>
    <t>Công ty xi măng Thành Thắng Group</t>
  </si>
  <si>
    <t>Xã Thanh Nghị, huyện Thanh Liêm, tỉnh Hà Nam ĐT 0226 3 888 828</t>
  </si>
  <si>
    <t>Công ty CP xi măng Vicem Bút Sơn</t>
  </si>
  <si>
    <t>Xã Thanh Sơn, huyện Kim Bảng, tỉnh Hà Nam ĐT 02263 851 323 Fax 02263 851 320</t>
  </si>
  <si>
    <t>thôn Bồng Lạng, Xã Thanh Nghị, huyện Thanh Liêm, tỉnh Hà Nam ĐT 02263 757 666 Fax 02263 757 999</t>
  </si>
  <si>
    <t>Công ty Friesland Campina Hà Nam</t>
  </si>
  <si>
    <t>Cụm CN Tây Nam, TP Phủ Lý, tỉnh Hà Nam ĐT 0226 384 6776- 0978258252</t>
  </si>
  <si>
    <t>Chế biến sữa và các sản phẩm từ sữa</t>
  </si>
  <si>
    <t>Công ty Honda Việt Nam (Chi nhánh Hà Nam)</t>
  </si>
  <si>
    <t>KCN Đồng Văn II, huyện Duy Tiên, tỉnh Hà Nam ĐT 02263 966 666</t>
  </si>
  <si>
    <t>Sản xuất mô tô, xe máy và các phụ tùng ô tô xe máy</t>
  </si>
  <si>
    <t>Công ty TNHH Dệt Đài Nguyên</t>
  </si>
  <si>
    <t>KCN Đồng Văn II, huyện Duy Tiên, tỉnh Hà Nam ĐT 01688 336 340</t>
  </si>
  <si>
    <t>Dệt kim, se sợi và các sản phẩm may mặc</t>
  </si>
  <si>
    <t>Công ty Dệt Hà Nam</t>
  </si>
  <si>
    <t>KCN Châu Sơn, TP Phủ Lý, tỉnh Hà Nam ĐT 0913 521 453</t>
  </si>
  <si>
    <t xml:space="preserve">Sản xuất sợi, dệt vải </t>
  </si>
  <si>
    <t>Công ty Dệt may Châu Giang</t>
  </si>
  <si>
    <t>Xã Hòa Hậu, huyện Lý Nhân, tỉnh Hà Nam ĐT 0977 934 703</t>
  </si>
  <si>
    <t>Sản xuất sợi, các sản phẩm dệt, may ( trừ đồ da)</t>
  </si>
  <si>
    <t>Công ty TNHH Đồng Kỹ thuật Korea Việt Nam</t>
  </si>
  <si>
    <t xml:space="preserve">KCN Đồng Văn I, huyện Duy Tiên, tỉnh Hà Nam ĐT 0226 3 577 001 Fax 0226 3 577 007 </t>
  </si>
  <si>
    <t>Sản xuất dây điện từ và các loại đồng kỹ thuật</t>
  </si>
  <si>
    <t xml:space="preserve"> Đường D3, khu G, KCN Hòa Mạc,huyện Duy Tiên, tỉnh Hà Nam ĐT 0226 3 587 550 Fax 02263 587 553</t>
  </si>
  <si>
    <t>Sản xuất  dao kéo, dụng cụ cầm tay và đồ kim loại thông dụng</t>
  </si>
  <si>
    <t>Công ty TNHH Dream Plastic</t>
  </si>
  <si>
    <t>Lô C, KCN Châu Sơn, TP Phủ Lý, tỉnh Hà Nam ĐT 02263 530 115</t>
  </si>
  <si>
    <t>Sản xuất đồ chơi trẻ em và các sản phẩm khác từ nhựa</t>
  </si>
  <si>
    <t>Công ty TNHH Finetek Việt Nam</t>
  </si>
  <si>
    <t>Lô A1-3, đường N2, khu A, KCN Hòa Mạc, huyện Duy Tiên, tỉnh Hà Nam ĐT 02263 555 595</t>
  </si>
  <si>
    <t>Sản xuất linh kiện điện tử</t>
  </si>
  <si>
    <t>Công ty TNHH hệ thống dây dẫn Sumi Việt Nam</t>
  </si>
  <si>
    <t>Lô B1-KCN Đồng Văn II, huyện Duy Tiên, tỉnh Hà Nam ĐT 093 626 3116</t>
  </si>
  <si>
    <t>Dây cáp điện</t>
  </si>
  <si>
    <t>Công ty TNHH một thành viên Dệt 19/5 Hà Nội</t>
  </si>
  <si>
    <t>KCN Đồng Văn, huyện Duy Tiên, Hà Nam ĐT 0904 750 112</t>
  </si>
  <si>
    <t>Dệt vải và các sản phẩm từ vải</t>
  </si>
  <si>
    <t>Công ty TNHH MTV Quỳnh Hằng</t>
  </si>
  <si>
    <t>Lô C, KCN Đồng Văn I, huyện Duy Tiên, tỉnh Hà Nam; ĐT 093 640 7548</t>
  </si>
  <si>
    <t>Sản xuất các sản phẩm từ plastic</t>
  </si>
  <si>
    <t>Công ty TNHH Nhựa Đông Á</t>
  </si>
  <si>
    <t>KCN Châu Sơn, TP Phủ Lý, tỉnh Hà Nam ĐT 0906 246 588</t>
  </si>
  <si>
    <t>Sản xuất sản phẩm khác từ nhựa</t>
  </si>
  <si>
    <t>Công ty TNHH Number One Hà Nam</t>
  </si>
  <si>
    <t>KCN Kiện Kê, huyện Thanh Liêm,Hà Nam ĐT 0898 760 066</t>
  </si>
  <si>
    <t>Sản xuất đồ uống giải khát và thực phẩm</t>
  </si>
  <si>
    <t>Công ty TNHH Quang Quân</t>
  </si>
  <si>
    <t>KCN Đồng Văn, huyện Duy Tiên, tỉnh Hà Nam; ĐT 03512 474363</t>
  </si>
  <si>
    <t>Sản xuất bao bì nhựa</t>
  </si>
  <si>
    <t>Công ty TNHH Showa Denko Rare - Earth Việt Nam</t>
  </si>
  <si>
    <t>KCN Đồng Văn II, huyện Duy Tiên, tỉnh Hà Nam ĐT 0226 62 62 110 Fax 0226 6262 111</t>
  </si>
  <si>
    <t>Các sản phẩm từ chất khoáng phi kim loại khác chưa phân vào đâu</t>
  </si>
  <si>
    <t>Công ty TNHH Sợi Long Vân</t>
  </si>
  <si>
    <t>KCN Châu Sơn, TP Phủ Lý, tỉnh Hà Nam ĐT 0987 551 469</t>
  </si>
  <si>
    <t>Sản xuất sợi, dệt vải</t>
  </si>
  <si>
    <t>Công ty Cổ phần Đầu tư Công nghệ và Thương mại Hà Nam</t>
  </si>
  <si>
    <t>Lê Lợi, phường Châu Sơn, TP Phủ Lý, tỉnh Hà Nam ĐT 0913 202 314</t>
  </si>
  <si>
    <t>Công ty TNHH Tân Thủy</t>
  </si>
  <si>
    <t>thông Tân Hưng, xã Thanh Tân, huyện Thanh Liêm, tỉnh Hà Nam ĐT 0913590426</t>
  </si>
  <si>
    <t>Sản xuất vật liệu xây dựng</t>
  </si>
  <si>
    <t>Công ty Cổ phần Bia Sài Gòn- Phủ Lý</t>
  </si>
  <si>
    <t>thôn Quang Trung, xã Thanh Hà, Thanh Liêm, Hà Nam ĐT 0226 3 790 354</t>
  </si>
  <si>
    <t>Sản xuất bia</t>
  </si>
  <si>
    <t>Công ty TNHH Nittoku Việt Nam</t>
  </si>
  <si>
    <t>CCN Thi Sơn, Kim Bảng, Hà Nam</t>
  </si>
  <si>
    <t>Sản xuất gia công màng giấy và sản phẩm từ giất</t>
  </si>
  <si>
    <t>Công ty CP GreenFeed Việt Nam- Chi nhánh Hà Nam</t>
  </si>
  <si>
    <t>Lô E, KCN Đồng Văn 2, huyện Duy tiên, tỉnh Hà Nam ĐT 0226 3 577 888 Fax 0226 3 577 889</t>
  </si>
  <si>
    <t>Thức ăn chăn nuôi gia súc, gia cầm</t>
  </si>
  <si>
    <t>Công ty TNHH Essa Hi - Tech</t>
  </si>
  <si>
    <t>Lô N2-1, KCN Đồng Văn 2, Duy Tiên, Hà Nam</t>
  </si>
  <si>
    <t>Màn hình cảm ứng điện thoại</t>
  </si>
  <si>
    <t>Công ty CP APPE JV Việt Nam</t>
  </si>
  <si>
    <t>Km 50, Quốc lộ 1A, xã Tiên Tân, TP Phủ Lý, tỉnh Hà Nam</t>
  </si>
  <si>
    <t>Chế biến thực phẩm</t>
  </si>
  <si>
    <t>Công ty TNHH JY Plastic</t>
  </si>
  <si>
    <t>CCN Bình Lục, Trung Lương, Bình Lục, Hà Nam</t>
  </si>
  <si>
    <t>Sản xuất các sản phẩm từ kim loại</t>
  </si>
  <si>
    <t>Khu CN Hoà Mạc - huyện Duy Tiên - tỉnh Hà Nam.</t>
  </si>
  <si>
    <t>Công ty cổ phần tư vấn xây dựng Điện lực miền Bắc</t>
  </si>
  <si>
    <t>Số nhà 195 Đ.Trần Phú, P.Liên Bảo, TP.Vĩnh Yên, T.Vĩnh Phúc,VN</t>
  </si>
  <si>
    <t>Khai thác, lọc phân phối nước</t>
  </si>
  <si>
    <t>FrieslandCampina Hanam</t>
  </si>
  <si>
    <t>Cụm CN Tây Nam - Phủ Lý - Hà Nam</t>
  </si>
  <si>
    <t>Thương mại</t>
  </si>
  <si>
    <t>Bán buôn, bán lẻ</t>
  </si>
  <si>
    <t>Cty CP đầu tư công nghệ &amp; Thương mại Ha Nam</t>
  </si>
  <si>
    <t>Lê Lợi Phường Châu Sơn TP Phủ Lý Tỉnh Hà Nam</t>
  </si>
  <si>
    <t>Sản xuất sợi</t>
  </si>
  <si>
    <t>Công ty TNHH Việt Phương Hà Nam</t>
  </si>
  <si>
    <t>KCN Đồng Văn, thị trấn Đồng Văn, H. Duy Tiên, T.Hà Nam, VN</t>
  </si>
  <si>
    <t>Sản xuất thức ăn chăn nuôi</t>
  </si>
  <si>
    <t>CN Công ty TNHH Cargill Việt Nam tại Hà Nam.</t>
  </si>
  <si>
    <t>Công ty CP dinh dưỡng Hồng Hà</t>
  </si>
  <si>
    <t>Công ty CP nhựa Châu Âu</t>
  </si>
  <si>
    <t>Công ty CP Xi măng Hoàng Long</t>
  </si>
  <si>
    <t>Công ty CP xi măng Xuân Thành</t>
  </si>
  <si>
    <t>Công ty TNHH Dorco Vina - CN Hà Nam</t>
  </si>
  <si>
    <t xml:space="preserve"> </t>
  </si>
  <si>
    <t>EVN</t>
  </si>
  <si>
    <t>SCT</t>
  </si>
  <si>
    <t>TinhTP_ID</t>
  </si>
  <si>
    <t>SCT_ID</t>
  </si>
  <si>
    <t>LinhVuc_ID</t>
  </si>
  <si>
    <t>Tai_Khoan</t>
  </si>
  <si>
    <t>Ma_DN</t>
  </si>
  <si>
    <t>dn.hanam.028</t>
  </si>
  <si>
    <t>dn.hanam.027</t>
  </si>
  <si>
    <t>dn.hanam.026</t>
  </si>
  <si>
    <t>dn.hanam.025</t>
  </si>
  <si>
    <t>dn.hanam.023</t>
  </si>
  <si>
    <t>dn.hanam.022</t>
  </si>
  <si>
    <t>dn.hanam.021</t>
  </si>
  <si>
    <t>dn.hanam.020</t>
  </si>
  <si>
    <t>dn.hanam.019</t>
  </si>
  <si>
    <t>dn.hanam.018</t>
  </si>
  <si>
    <t>dn.hanam.017</t>
  </si>
  <si>
    <t>dn.hanam.014</t>
  </si>
  <si>
    <t>dn.hanam.012</t>
  </si>
  <si>
    <t>dn.hanam.011</t>
  </si>
  <si>
    <t>dn.hanam.010</t>
  </si>
  <si>
    <t>dn.hanam.009</t>
  </si>
  <si>
    <t>dn.hanam.008</t>
  </si>
  <si>
    <t>dn.hanam.007</t>
  </si>
  <si>
    <t>dn.hanam.006</t>
  </si>
  <si>
    <t>dn.hanam.005</t>
  </si>
  <si>
    <t>dn.hanam.004</t>
  </si>
  <si>
    <t>dn.hanam.003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</si>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</sst>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8" fillId="0" borderId="1" xfId="5" applyFont="1" applyFill="1" applyBorder="1" applyAlignment="1">
      <alignment horizontal="center" vertical="center" wrapText="1"/>
    </xf>
    <xf numFmtId="0" fontId="8" fillId="0" borderId="1" xfId="5" applyFont="1" applyFill="1" applyBorder="1" applyAlignment="1">
      <alignment horizontal="left" vertical="top" wrapText="1"/>
    </xf>
    <xf numFmtId="0" fontId="4" fillId="2" borderId="1" xfId="5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3" fontId="4" fillId="2" borderId="1" xfId="5" applyNumberFormat="1" applyFont="1" applyFill="1" applyBorder="1" applyAlignment="1">
      <alignment horizontal="center" vertical="center" wrapText="1"/>
    </xf>
    <xf numFmtId="0" fontId="8" fillId="2" borderId="1" xfId="5" applyFont="1" applyFill="1" applyBorder="1" applyAlignment="1">
      <alignment horizontal="center" vertical="center" wrapText="1"/>
    </xf>
    <xf numFmtId="3" fontId="8" fillId="2" borderId="1" xfId="5" applyNumberFormat="1" applyFont="1" applyFill="1" applyBorder="1" applyAlignment="1">
      <alignment horizontal="center" vertical="center" wrapText="1"/>
    </xf>
    <xf numFmtId="0" fontId="8" fillId="2" borderId="1" xfId="5" applyFont="1" applyFill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0" fontId="4" fillId="0" borderId="1" xfId="5" applyFont="1" applyFill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 wrapText="1"/>
    </xf>
    <xf numFmtId="3" fontId="8" fillId="0" borderId="1" xfId="5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3" fontId="4" fillId="0" borderId="1" xfId="5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right" vertical="center" wrapText="1"/>
    </xf>
    <xf numFmtId="164" fontId="8" fillId="2" borderId="1" xfId="1" applyNumberFormat="1" applyFont="1" applyFill="1" applyBorder="1" applyAlignment="1">
      <alignment horizontal="right" vertical="center" wrapText="1"/>
    </xf>
    <xf numFmtId="164" fontId="10" fillId="2" borderId="1" xfId="1" applyNumberFormat="1" applyFont="1" applyFill="1" applyBorder="1" applyAlignment="1">
      <alignment horizontal="right" vertical="center" wrapText="1"/>
    </xf>
    <xf numFmtId="0" fontId="11" fillId="2" borderId="1" xfId="5" applyFont="1" applyFill="1" applyBorder="1" applyAlignment="1">
      <alignment horizontal="right" vertical="center" wrapText="1"/>
    </xf>
    <xf numFmtId="0" fontId="12" fillId="2" borderId="1" xfId="5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 wrapText="1"/>
    </xf>
    <xf numFmtId="3" fontId="0" fillId="0" borderId="0" xfId="0" applyNumberFormat="1"/>
    <xf numFmtId="3" fontId="10" fillId="0" borderId="1" xfId="1" applyNumberFormat="1" applyFont="1" applyFill="1" applyBorder="1" applyAlignment="1">
      <alignment horizontal="right" vertical="center" wrapText="1"/>
    </xf>
    <xf numFmtId="3" fontId="8" fillId="2" borderId="1" xfId="1" applyNumberFormat="1" applyFont="1" applyFill="1" applyBorder="1" applyAlignment="1">
      <alignment horizontal="right" vertical="center" wrapText="1"/>
    </xf>
    <xf numFmtId="3" fontId="4" fillId="0" borderId="1" xfId="1" applyNumberFormat="1" applyFont="1" applyFill="1" applyBorder="1" applyAlignment="1">
      <alignment horizontal="right" vertical="center" wrapText="1"/>
    </xf>
    <xf numFmtId="3" fontId="10" fillId="0" borderId="1" xfId="0" applyNumberFormat="1" applyFont="1" applyFill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 wrapText="1"/>
    </xf>
    <xf numFmtId="3" fontId="11" fillId="2" borderId="1" xfId="5" applyNumberFormat="1" applyFont="1" applyFill="1" applyBorder="1" applyAlignment="1">
      <alignment horizontal="right" vertical="center" wrapText="1"/>
    </xf>
    <xf numFmtId="164" fontId="10" fillId="0" borderId="2" xfId="1" applyNumberFormat="1" applyFont="1" applyFill="1" applyBorder="1" applyAlignment="1">
      <alignment horizontal="right" vertical="center" wrapText="1"/>
    </xf>
    <xf numFmtId="164" fontId="4" fillId="0" borderId="2" xfId="1" applyNumberFormat="1" applyFont="1" applyBorder="1" applyAlignment="1">
      <alignment horizontal="right" vertical="center" wrapText="1"/>
    </xf>
    <xf numFmtId="3" fontId="10" fillId="0" borderId="2" xfId="1" applyNumberFormat="1" applyFont="1" applyFill="1" applyBorder="1" applyAlignment="1">
      <alignment horizontal="right" vertical="center" wrapText="1"/>
    </xf>
    <xf numFmtId="0" fontId="11" fillId="2" borderId="2" xfId="5" applyFont="1" applyFill="1" applyBorder="1" applyAlignment="1">
      <alignment horizontal="right" vertical="center" wrapText="1"/>
    </xf>
    <xf numFmtId="3" fontId="0" fillId="0" borderId="1" xfId="0" applyNumberFormat="1" applyBorder="1"/>
    <xf numFmtId="0" fontId="10" fillId="2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1" xfId="5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left" vertical="center" wrapText="1"/>
    </xf>
    <xf numFmtId="3" fontId="4" fillId="3" borderId="1" xfId="5" applyNumberFormat="1" applyFont="1" applyFill="1" applyBorder="1" applyAlignment="1">
      <alignment horizontal="center" vertical="center" wrapText="1"/>
    </xf>
    <xf numFmtId="164" fontId="10" fillId="3" borderId="3" xfId="1" applyNumberFormat="1" applyFont="1" applyFill="1" applyBorder="1" applyAlignment="1">
      <alignment horizontal="right" vertical="center" wrapText="1"/>
    </xf>
    <xf numFmtId="164" fontId="4" fillId="3" borderId="3" xfId="1" applyNumberFormat="1" applyFont="1" applyFill="1" applyBorder="1" applyAlignment="1">
      <alignment horizontal="right" vertical="center" wrapText="1"/>
    </xf>
    <xf numFmtId="3" fontId="10" fillId="3" borderId="3" xfId="1" applyNumberFormat="1" applyFont="1" applyFill="1" applyBorder="1" applyAlignment="1">
      <alignment horizontal="right" vertical="center" wrapText="1"/>
    </xf>
    <xf numFmtId="0" fontId="11" fillId="3" borderId="3" xfId="5" applyFont="1" applyFill="1" applyBorder="1" applyAlignment="1">
      <alignment horizontal="right" vertical="center" wrapText="1"/>
    </xf>
    <xf numFmtId="0" fontId="10" fillId="3" borderId="1" xfId="5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center"/>
    </xf>
    <xf numFmtId="3" fontId="0" fillId="0" borderId="0" xfId="4" applyNumberFormat="1" applyFon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urrency" xfId="4" builtinId="4"/>
    <cellStyle name="Normal" xfId="0" builtinId="0"/>
    <cellStyle name="Normal 2" xfId="2"/>
    <cellStyle name="Normal 2 2 3" xfId="5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"/>
  <sheetViews>
    <sheetView tabSelected="1" topLeftCell="I37" zoomScale="70" zoomScaleNormal="70" workbookViewId="0">
      <selection activeCell="X45" sqref="X45"/>
    </sheetView>
  </sheetViews>
  <sheetFormatPr defaultRowHeight="48.75" customHeight="1" x14ac:dyDescent="0.25"/>
  <cols>
    <col min="2" max="2" width="21.42578125" customWidth="1"/>
    <col min="3" max="3" width="13" customWidth="1"/>
    <col min="4" max="4" width="13.28515625" customWidth="1"/>
    <col min="5" max="5" width="12.7109375" customWidth="1"/>
    <col min="6" max="6" width="14.5703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3.5703125" style="31" customWidth="1"/>
    <col min="13" max="15" width="9.140625" customWidth="1"/>
    <col min="16" max="16" width="12.42578125" customWidth="1"/>
    <col min="17" max="17" width="9.140625" customWidth="1"/>
    <col min="18" max="18" width="11.5703125" customWidth="1"/>
    <col min="19" max="19" width="9.140625" customWidth="1"/>
    <col min="20" max="20" width="16.140625" customWidth="1"/>
    <col min="21" max="21" width="12.42578125" customWidth="1"/>
    <col min="22" max="22" width="18.42578125" style="61" customWidth="1"/>
    <col min="23" max="23" width="17" customWidth="1"/>
    <col min="24" max="24" width="15.42578125" customWidth="1"/>
    <col min="25" max="28" width="9.140625" customWidth="1"/>
  </cols>
  <sheetData>
    <row r="1" spans="1:30" ht="39" customHeight="1" x14ac:dyDescent="0.25">
      <c r="A1" s="62" t="s">
        <v>0</v>
      </c>
      <c r="B1" s="63" t="s">
        <v>150</v>
      </c>
      <c r="C1" s="64" t="s">
        <v>151</v>
      </c>
      <c r="D1" s="64" t="s">
        <v>152</v>
      </c>
      <c r="E1" s="65" t="s">
        <v>153</v>
      </c>
      <c r="F1" s="66" t="s">
        <v>154</v>
      </c>
      <c r="G1" s="67" t="s">
        <v>155</v>
      </c>
      <c r="H1" s="67" t="s">
        <v>156</v>
      </c>
      <c r="I1" s="67" t="s">
        <v>157</v>
      </c>
      <c r="J1" s="67" t="s">
        <v>158</v>
      </c>
      <c r="K1" s="68" t="s">
        <v>159</v>
      </c>
      <c r="L1" s="68" t="s">
        <v>160</v>
      </c>
      <c r="M1" s="68" t="s">
        <v>161</v>
      </c>
      <c r="N1" s="68" t="s">
        <v>162</v>
      </c>
      <c r="O1" s="68" t="s">
        <v>163</v>
      </c>
      <c r="P1" s="68" t="s">
        <v>164</v>
      </c>
      <c r="Q1" s="68" t="s">
        <v>165</v>
      </c>
      <c r="R1" s="68" t="s">
        <v>166</v>
      </c>
      <c r="S1" s="68" t="s">
        <v>167</v>
      </c>
      <c r="T1" s="68" t="s">
        <v>168</v>
      </c>
      <c r="U1" s="68" t="s">
        <v>169</v>
      </c>
      <c r="V1" s="66" t="s">
        <v>171</v>
      </c>
      <c r="W1" s="66" t="s">
        <v>170</v>
      </c>
      <c r="X1" s="66" t="s">
        <v>172</v>
      </c>
      <c r="Y1" s="69" t="s">
        <v>173</v>
      </c>
      <c r="Z1" s="70" t="s">
        <v>123</v>
      </c>
      <c r="AA1" s="70" t="s">
        <v>124</v>
      </c>
      <c r="AB1" s="70" t="s">
        <v>125</v>
      </c>
      <c r="AC1" s="70" t="s">
        <v>126</v>
      </c>
      <c r="AD1" s="70" t="s">
        <v>127</v>
      </c>
    </row>
    <row r="2" spans="1:30" ht="48.75" customHeight="1" x14ac:dyDescent="0.25">
      <c r="A2">
        <v>1</v>
      </c>
      <c r="B2" s="1" t="s">
        <v>114</v>
      </c>
      <c r="C2" s="2" t="s">
        <v>2</v>
      </c>
      <c r="D2" s="3" t="s">
        <v>1</v>
      </c>
      <c r="E2" s="4" t="s">
        <v>3</v>
      </c>
      <c r="F2" s="22">
        <v>6425783</v>
      </c>
      <c r="G2" s="25"/>
      <c r="H2" s="6"/>
      <c r="L2" s="32">
        <v>102560</v>
      </c>
      <c r="N2" s="25"/>
      <c r="O2" s="28"/>
      <c r="P2" s="25"/>
      <c r="R2" s="28"/>
      <c r="S2" s="28"/>
      <c r="V2" s="58" t="e">
        <f>#REF!*F2+#REF!*G2+#REF!*H2+#REF!*I2+#REF!*J2+#REF!*K2+#REF!*L2+#REF!*M2+#REF!*N2+#REF!*O2+#REF!*P2+#REF!*Q2+#REF!*R2+#REF!*S2+#REF!*T2+#REF!*U2</f>
        <v>#REF!</v>
      </c>
      <c r="W2" s="71">
        <v>1081.7511169000002</v>
      </c>
      <c r="X2" s="45" t="e">
        <f>IF(Y2="EVN",V2,W2)</f>
        <v>#REF!</v>
      </c>
      <c r="Y2" s="43" t="s">
        <v>121</v>
      </c>
      <c r="Z2" s="3">
        <v>16</v>
      </c>
      <c r="AA2" s="3">
        <v>27</v>
      </c>
      <c r="AB2" s="3">
        <v>5</v>
      </c>
      <c r="AC2" s="3"/>
      <c r="AD2" s="3"/>
    </row>
    <row r="3" spans="1:30" ht="48.75" customHeight="1" x14ac:dyDescent="0.25">
      <c r="A3">
        <v>2</v>
      </c>
      <c r="B3" s="1" t="s">
        <v>4</v>
      </c>
      <c r="C3" s="7" t="s">
        <v>5</v>
      </c>
      <c r="D3" s="3" t="s">
        <v>1</v>
      </c>
      <c r="E3" s="8" t="s">
        <v>6</v>
      </c>
      <c r="F3" s="9">
        <v>32494315</v>
      </c>
      <c r="G3" s="25"/>
      <c r="H3" s="6"/>
      <c r="L3" s="32"/>
      <c r="N3" s="25"/>
      <c r="O3" s="28"/>
      <c r="P3" s="25"/>
      <c r="R3" s="28"/>
      <c r="S3" s="28"/>
      <c r="V3" s="58" t="e">
        <f>#REF!*F3+#REF!*G3+#REF!*H3+#REF!*I3+#REF!*J3+#REF!*K3+#REF!*L3+#REF!*M3+#REF!*N3+#REF!*O3+#REF!*P3+#REF!*Q3+#REF!*R3+#REF!*S3+#REF!*T3+#REF!*U3</f>
        <v>#REF!</v>
      </c>
      <c r="W3" s="71">
        <v>5005</v>
      </c>
      <c r="X3" s="45">
        <f t="shared" ref="X3:X42" si="0">IF(Y3="EVN",V3,W3)</f>
        <v>5005</v>
      </c>
      <c r="Y3" s="43" t="s">
        <v>122</v>
      </c>
      <c r="Z3" s="3">
        <v>16</v>
      </c>
      <c r="AA3" s="3">
        <v>27</v>
      </c>
      <c r="AB3" s="3">
        <v>5</v>
      </c>
      <c r="AC3" s="3" t="s">
        <v>146</v>
      </c>
      <c r="AD3" s="3">
        <v>596</v>
      </c>
    </row>
    <row r="4" spans="1:30" ht="48.75" customHeight="1" x14ac:dyDescent="0.25">
      <c r="A4">
        <v>3</v>
      </c>
      <c r="B4" s="1" t="s">
        <v>7</v>
      </c>
      <c r="C4" s="7" t="s">
        <v>8</v>
      </c>
      <c r="D4" s="3" t="s">
        <v>1</v>
      </c>
      <c r="E4" s="8" t="s">
        <v>9</v>
      </c>
      <c r="F4" s="9">
        <v>11889194</v>
      </c>
      <c r="G4" s="25"/>
      <c r="H4" s="6"/>
      <c r="L4" s="32">
        <v>48090</v>
      </c>
      <c r="N4" s="25"/>
      <c r="O4" s="28"/>
      <c r="P4" s="25"/>
      <c r="R4" s="28"/>
      <c r="S4" s="28"/>
      <c r="V4" s="58" t="e">
        <f>#REF!*F4+#REF!*G4+#REF!*H4+#REF!*I4+#REF!*J4+#REF!*K4+#REF!*L4+#REF!*M4+#REF!*N4+#REF!*O4+#REF!*P4+#REF!*Q4+#REF!*R4+#REF!*S4+#REF!*T4+#REF!*U4</f>
        <v>#REF!</v>
      </c>
      <c r="W4" s="71">
        <v>1876.8218342</v>
      </c>
      <c r="X4" s="45" t="e">
        <f t="shared" si="0"/>
        <v>#REF!</v>
      </c>
      <c r="Y4" s="43" t="s">
        <v>121</v>
      </c>
      <c r="Z4" s="3">
        <v>16</v>
      </c>
      <c r="AA4" s="3">
        <v>27</v>
      </c>
      <c r="AB4" s="3">
        <v>5</v>
      </c>
      <c r="AC4" s="3" t="s">
        <v>141</v>
      </c>
      <c r="AD4" s="3">
        <v>591</v>
      </c>
    </row>
    <row r="5" spans="1:30" ht="48.75" customHeight="1" x14ac:dyDescent="0.25">
      <c r="A5">
        <v>4</v>
      </c>
      <c r="B5" s="1" t="s">
        <v>115</v>
      </c>
      <c r="C5" s="7" t="s">
        <v>10</v>
      </c>
      <c r="D5" s="10" t="s">
        <v>1</v>
      </c>
      <c r="E5" s="4" t="s">
        <v>11</v>
      </c>
      <c r="F5" s="11">
        <v>8070000</v>
      </c>
      <c r="G5" s="25">
        <v>401</v>
      </c>
      <c r="H5" s="6"/>
      <c r="L5" s="32">
        <v>47005</v>
      </c>
      <c r="N5" s="25"/>
      <c r="O5" s="28"/>
      <c r="P5" s="25"/>
      <c r="R5" s="28"/>
      <c r="S5" s="28"/>
      <c r="V5" s="58" t="e">
        <f>#REF!*F5+#REF!*G5+#REF!*H5+#REF!*I5+#REF!*J5+#REF!*K5+#REF!*L5+#REF!*M5+#REF!*N5+#REF!*O5+#REF!*P5+#REF!*Q5+#REF!*R5+#REF!*S5+#REF!*T5+#REF!*U5</f>
        <v>#REF!</v>
      </c>
      <c r="W5" s="71">
        <v>1567.2654</v>
      </c>
      <c r="X5" s="45" t="e">
        <f t="shared" si="0"/>
        <v>#REF!</v>
      </c>
      <c r="Y5" s="43" t="s">
        <v>121</v>
      </c>
      <c r="Z5" s="3">
        <v>16</v>
      </c>
      <c r="AA5" s="3">
        <v>27</v>
      </c>
      <c r="AB5" s="3">
        <v>5</v>
      </c>
      <c r="AC5" s="3" t="s">
        <v>135</v>
      </c>
      <c r="AD5" s="3">
        <v>582</v>
      </c>
    </row>
    <row r="6" spans="1:30" ht="48.75" customHeight="1" x14ac:dyDescent="0.25">
      <c r="A6">
        <v>5</v>
      </c>
      <c r="B6" s="1" t="s">
        <v>12</v>
      </c>
      <c r="C6" s="7" t="s">
        <v>13</v>
      </c>
      <c r="D6" s="10" t="s">
        <v>1</v>
      </c>
      <c r="E6" s="8" t="s">
        <v>14</v>
      </c>
      <c r="F6" s="11">
        <v>20434393</v>
      </c>
      <c r="G6" s="25"/>
      <c r="H6" s="6"/>
      <c r="L6" s="32"/>
      <c r="N6" s="25">
        <v>0</v>
      </c>
      <c r="O6" s="28"/>
      <c r="P6" s="25">
        <v>0</v>
      </c>
      <c r="R6" s="28"/>
      <c r="S6" s="28"/>
      <c r="V6" s="58" t="e">
        <f>#REF!*F6+#REF!*G6+#REF!*H6+#REF!*I6+#REF!*J6+#REF!*K6+#REF!*L6+#REF!*M6+#REF!*N6+#REF!*O6+#REF!*P6+#REF!*Q6+#REF!*R6+#REF!*S6+#REF!*T6+#REF!*U6</f>
        <v>#REF!</v>
      </c>
      <c r="W6" s="71">
        <v>3153</v>
      </c>
      <c r="X6" s="45">
        <f t="shared" si="0"/>
        <v>3153</v>
      </c>
      <c r="Y6" s="43" t="s">
        <v>122</v>
      </c>
      <c r="Z6" s="3">
        <v>16</v>
      </c>
      <c r="AA6" s="3">
        <v>27</v>
      </c>
      <c r="AB6" s="3">
        <v>5</v>
      </c>
      <c r="AC6" s="3" t="s">
        <v>139</v>
      </c>
      <c r="AD6" s="3">
        <v>588</v>
      </c>
    </row>
    <row r="7" spans="1:30" ht="90" x14ac:dyDescent="0.25">
      <c r="A7">
        <v>6</v>
      </c>
      <c r="B7" s="1" t="s">
        <v>116</v>
      </c>
      <c r="C7" s="7" t="s">
        <v>15</v>
      </c>
      <c r="D7" s="10" t="s">
        <v>1</v>
      </c>
      <c r="E7" s="4" t="s">
        <v>16</v>
      </c>
      <c r="F7" s="11">
        <v>29591100</v>
      </c>
      <c r="G7" s="25">
        <v>0</v>
      </c>
      <c r="H7" s="6"/>
      <c r="L7" s="32">
        <v>87000</v>
      </c>
      <c r="N7" s="25">
        <v>0</v>
      </c>
      <c r="O7" s="28"/>
      <c r="P7" s="25">
        <v>0</v>
      </c>
      <c r="R7" s="28"/>
      <c r="S7" s="28"/>
      <c r="V7" s="58" t="e">
        <f>#REF!*F7+#REF!*G7+#REF!*H7+#REF!*I7+#REF!*J7+#REF!*K7+#REF!*L7+#REF!*M7+#REF!*N7+#REF!*O7+#REF!*P7+#REF!*Q7+#REF!*R7+#REF!*S7+#REF!*T7+#REF!*U7</f>
        <v>#REF!</v>
      </c>
      <c r="W7" s="71">
        <v>4642.466730000001</v>
      </c>
      <c r="X7" s="45" t="e">
        <f t="shared" si="0"/>
        <v>#REF!</v>
      </c>
      <c r="Y7" s="43" t="s">
        <v>121</v>
      </c>
      <c r="Z7" s="3">
        <v>16</v>
      </c>
      <c r="AA7" s="3">
        <v>27</v>
      </c>
      <c r="AB7" s="3">
        <v>5</v>
      </c>
      <c r="AC7" s="3" t="s">
        <v>134</v>
      </c>
      <c r="AD7" s="3">
        <v>581</v>
      </c>
    </row>
    <row r="8" spans="1:30" ht="48.75" customHeight="1" x14ac:dyDescent="0.25">
      <c r="A8">
        <v>7</v>
      </c>
      <c r="B8" s="10" t="s">
        <v>17</v>
      </c>
      <c r="C8" s="12" t="s">
        <v>18</v>
      </c>
      <c r="D8" s="10" t="s">
        <v>1</v>
      </c>
      <c r="E8" s="4" t="s">
        <v>19</v>
      </c>
      <c r="F8" s="11">
        <v>174501115</v>
      </c>
      <c r="G8" s="26">
        <v>304000</v>
      </c>
      <c r="H8" s="13"/>
      <c r="L8" s="33">
        <v>409000000</v>
      </c>
      <c r="N8" s="27"/>
      <c r="O8" s="28"/>
      <c r="P8" s="27"/>
      <c r="R8" s="28"/>
      <c r="S8" s="28"/>
      <c r="V8" s="58" t="e">
        <f>#REF!*F8+#REF!*G8+#REF!*H8+#REF!*I8+#REF!*J8+#REF!*K8+#REF!*L8+#REF!*M8+#REF!*N8+#REF!*O8+#REF!*P8+#REF!*Q8+#REF!*R8+#REF!*S8+#REF!*T8+#REF!*U8</f>
        <v>#REF!</v>
      </c>
      <c r="W8" s="71">
        <v>569246</v>
      </c>
      <c r="X8" s="45">
        <f t="shared" si="0"/>
        <v>569246</v>
      </c>
      <c r="Y8" s="43" t="s">
        <v>122</v>
      </c>
      <c r="Z8" s="3">
        <v>16</v>
      </c>
      <c r="AA8" s="3">
        <v>27</v>
      </c>
      <c r="AB8" s="3">
        <v>5</v>
      </c>
      <c r="AC8" s="3" t="s">
        <v>148</v>
      </c>
      <c r="AD8" s="3">
        <v>598</v>
      </c>
    </row>
    <row r="9" spans="1:30" ht="48.75" customHeight="1" x14ac:dyDescent="0.25">
      <c r="A9">
        <v>8</v>
      </c>
      <c r="B9" s="1" t="s">
        <v>117</v>
      </c>
      <c r="C9" s="7" t="s">
        <v>20</v>
      </c>
      <c r="D9" s="10" t="s">
        <v>1</v>
      </c>
      <c r="E9" s="4" t="s">
        <v>21</v>
      </c>
      <c r="F9" s="11">
        <v>59921316</v>
      </c>
      <c r="G9" s="25">
        <v>55103</v>
      </c>
      <c r="H9" s="6"/>
      <c r="L9" s="32">
        <v>406207071</v>
      </c>
      <c r="N9" s="25">
        <v>0</v>
      </c>
      <c r="O9" s="28"/>
      <c r="P9" s="25">
        <v>0</v>
      </c>
      <c r="R9" s="28"/>
      <c r="S9" s="28"/>
      <c r="V9" s="58" t="e">
        <f>#REF!*F9+#REF!*G9+#REF!*H9+#REF!*I9+#REF!*J9+#REF!*K9+#REF!*L9+#REF!*M9+#REF!*N9+#REF!*O9+#REF!*P9+#REF!*Q9+#REF!*R9+#REF!*S9+#REF!*T9+#REF!*U9</f>
        <v>#REF!</v>
      </c>
      <c r="W9" s="71">
        <v>405280.18153880001</v>
      </c>
      <c r="X9" s="45" t="e">
        <f t="shared" si="0"/>
        <v>#REF!</v>
      </c>
      <c r="Y9" s="43" t="s">
        <v>121</v>
      </c>
      <c r="Z9" s="3">
        <v>16</v>
      </c>
      <c r="AA9" s="3">
        <v>27</v>
      </c>
      <c r="AB9" s="3">
        <v>5</v>
      </c>
      <c r="AC9" s="3" t="s">
        <v>132</v>
      </c>
      <c r="AD9" s="3">
        <v>579</v>
      </c>
    </row>
    <row r="10" spans="1:30" ht="48.75" customHeight="1" x14ac:dyDescent="0.25">
      <c r="A10">
        <v>9</v>
      </c>
      <c r="B10" s="1" t="s">
        <v>22</v>
      </c>
      <c r="C10" s="7" t="s">
        <v>23</v>
      </c>
      <c r="D10" s="10" t="s">
        <v>1</v>
      </c>
      <c r="E10" s="8" t="s">
        <v>19</v>
      </c>
      <c r="F10" s="11">
        <v>122980300</v>
      </c>
      <c r="G10" s="25">
        <v>58430</v>
      </c>
      <c r="H10" s="6"/>
      <c r="L10" s="32">
        <v>179774</v>
      </c>
      <c r="N10" s="25"/>
      <c r="O10" s="28"/>
      <c r="P10" s="25"/>
      <c r="R10" s="28">
        <v>34</v>
      </c>
      <c r="S10" s="28"/>
      <c r="V10" s="58" t="e">
        <f>#REF!*F10+#REF!*G10+#REF!*H10+#REF!*I10+#REF!*J10+#REF!*K10+#REF!*L10+#REF!*M10+#REF!*N10+#REF!*O10+#REF!*P10+#REF!*Q10+#REF!*R10+#REF!*S10+#REF!*T10+#REF!*U10</f>
        <v>#REF!</v>
      </c>
      <c r="W10" s="71">
        <v>60035.092009999993</v>
      </c>
      <c r="X10" s="45" t="e">
        <f t="shared" si="0"/>
        <v>#REF!</v>
      </c>
      <c r="Y10" s="43" t="s">
        <v>121</v>
      </c>
      <c r="Z10" s="3">
        <v>16</v>
      </c>
      <c r="AA10" s="3">
        <v>27</v>
      </c>
      <c r="AB10" s="3">
        <v>5</v>
      </c>
      <c r="AC10" s="3" t="s">
        <v>149</v>
      </c>
      <c r="AD10" s="3">
        <v>599</v>
      </c>
    </row>
    <row r="11" spans="1:30" ht="48.75" customHeight="1" x14ac:dyDescent="0.25">
      <c r="A11">
        <v>10</v>
      </c>
      <c r="B11" s="1" t="s">
        <v>24</v>
      </c>
      <c r="C11" s="7" t="s">
        <v>25</v>
      </c>
      <c r="D11" s="10" t="s">
        <v>1</v>
      </c>
      <c r="E11" s="8" t="s">
        <v>21</v>
      </c>
      <c r="F11" s="11">
        <v>279926020</v>
      </c>
      <c r="G11" s="38">
        <v>370000</v>
      </c>
      <c r="H11" s="39"/>
      <c r="L11" s="40">
        <v>1894000</v>
      </c>
      <c r="N11" s="38">
        <v>0</v>
      </c>
      <c r="O11" s="41"/>
      <c r="P11" s="38">
        <v>6750</v>
      </c>
      <c r="R11" s="41"/>
      <c r="S11" s="41"/>
      <c r="V11" s="58" t="e">
        <f>#REF!*F11+#REF!*G11+#REF!*H11+#REF!*I11+#REF!*J11+#REF!*K11+#REF!*L11+#REF!*M11+#REF!*N11+#REF!*O11+#REF!*P11+#REF!*Q11+#REF!*R11+#REF!*S11+#REF!*T11+#REF!*U11</f>
        <v>#REF!</v>
      </c>
      <c r="W11" s="71">
        <v>303864.90738599992</v>
      </c>
      <c r="X11" s="45" t="e">
        <f t="shared" si="0"/>
        <v>#REF!</v>
      </c>
      <c r="Y11" s="43" t="s">
        <v>121</v>
      </c>
      <c r="Z11" s="3">
        <v>16</v>
      </c>
      <c r="AA11" s="3">
        <v>27</v>
      </c>
      <c r="AB11" s="3">
        <v>5</v>
      </c>
      <c r="AC11" s="3" t="s">
        <v>128</v>
      </c>
      <c r="AD11" s="3">
        <v>574</v>
      </c>
    </row>
    <row r="12" spans="1:30" ht="48.75" customHeight="1" x14ac:dyDescent="0.25">
      <c r="A12">
        <v>11</v>
      </c>
      <c r="B12" s="1" t="s">
        <v>118</v>
      </c>
      <c r="C12" s="7" t="s">
        <v>26</v>
      </c>
      <c r="D12" s="10" t="s">
        <v>1</v>
      </c>
      <c r="E12" s="4" t="s">
        <v>21</v>
      </c>
      <c r="F12" s="11">
        <v>172201686</v>
      </c>
      <c r="G12" s="32">
        <v>185395</v>
      </c>
      <c r="H12" s="36"/>
      <c r="I12" s="42"/>
      <c r="J12" s="42"/>
      <c r="K12" s="42"/>
      <c r="L12" s="32">
        <v>2296220</v>
      </c>
      <c r="M12" s="42"/>
      <c r="N12" s="32"/>
      <c r="O12" s="37"/>
      <c r="P12" s="32" t="s">
        <v>120</v>
      </c>
      <c r="Q12" s="42"/>
      <c r="R12" s="37"/>
      <c r="S12" s="37"/>
      <c r="T12" s="31"/>
      <c r="U12" s="31"/>
      <c r="V12" s="59">
        <f>F12*0.0001543+G12*0.7+(L12/1000)*0.88</f>
        <v>158367.89374979999</v>
      </c>
      <c r="W12" s="71">
        <v>158367.89374979999</v>
      </c>
      <c r="X12" s="45">
        <f t="shared" si="0"/>
        <v>158367.89374979999</v>
      </c>
      <c r="Y12" s="43" t="s">
        <v>121</v>
      </c>
      <c r="Z12" s="3">
        <v>16</v>
      </c>
      <c r="AA12" s="3">
        <v>27</v>
      </c>
      <c r="AB12" s="3">
        <v>5</v>
      </c>
      <c r="AC12" s="3" t="s">
        <v>131</v>
      </c>
      <c r="AD12" s="3">
        <v>577</v>
      </c>
    </row>
    <row r="13" spans="1:30" ht="48.75" customHeight="1" x14ac:dyDescent="0.25">
      <c r="A13" s="46">
        <v>12</v>
      </c>
      <c r="B13" s="47" t="s">
        <v>27</v>
      </c>
      <c r="C13" s="48" t="s">
        <v>28</v>
      </c>
      <c r="D13" s="49" t="s">
        <v>1</v>
      </c>
      <c r="E13" s="50" t="s">
        <v>29</v>
      </c>
      <c r="F13" s="51">
        <v>12136546</v>
      </c>
      <c r="G13" s="52">
        <v>0</v>
      </c>
      <c r="H13" s="53"/>
      <c r="I13" s="46"/>
      <c r="J13" s="46"/>
      <c r="K13" s="46"/>
      <c r="L13" s="54"/>
      <c r="M13" s="46"/>
      <c r="N13" s="52">
        <v>0</v>
      </c>
      <c r="O13" s="55"/>
      <c r="P13" s="52">
        <v>0</v>
      </c>
      <c r="Q13" s="46"/>
      <c r="R13" s="55"/>
      <c r="S13" s="55"/>
      <c r="T13" s="46"/>
      <c r="U13" s="46"/>
      <c r="V13" s="60" t="e">
        <f>#REF!*F13+#REF!*G13+#REF!*H13+#REF!*I13+#REF!*J13+#REF!*K13+#REF!*L13+#REF!*M13+#REF!*N13+#REF!*O13+#REF!*P13+#REF!*Q13+#REF!*R13+#REF!*S13+#REF!*T13+#REF!*U13</f>
        <v>#REF!</v>
      </c>
      <c r="W13" s="71">
        <v>1818</v>
      </c>
      <c r="X13" s="45">
        <f t="shared" si="0"/>
        <v>1818</v>
      </c>
      <c r="Y13" s="56" t="s">
        <v>122</v>
      </c>
      <c r="Z13" s="3">
        <v>16</v>
      </c>
      <c r="AA13" s="3">
        <v>27</v>
      </c>
      <c r="AB13" s="3">
        <v>5</v>
      </c>
      <c r="AC13" s="3" t="s">
        <v>130</v>
      </c>
      <c r="AD13" s="3">
        <v>576</v>
      </c>
    </row>
    <row r="14" spans="1:30" ht="48.75" customHeight="1" x14ac:dyDescent="0.25">
      <c r="A14">
        <v>13</v>
      </c>
      <c r="B14" s="1" t="s">
        <v>30</v>
      </c>
      <c r="C14" s="15" t="s">
        <v>31</v>
      </c>
      <c r="D14" s="3" t="s">
        <v>1</v>
      </c>
      <c r="E14" s="8" t="s">
        <v>32</v>
      </c>
      <c r="F14" s="9">
        <v>26039685</v>
      </c>
      <c r="G14" s="25"/>
      <c r="H14" s="16"/>
      <c r="L14" s="32">
        <v>8364</v>
      </c>
      <c r="N14" s="25"/>
      <c r="O14" s="28"/>
      <c r="P14" s="25">
        <v>165549</v>
      </c>
      <c r="R14" s="37">
        <v>746948</v>
      </c>
      <c r="S14" s="28"/>
      <c r="V14" s="58" t="e">
        <f>#REF!*F14+#REF!*G14+#REF!*H14+#REF!*I14+#REF!*J14+#REF!*K14+#REF!*L14+#REF!*M14+#REF!*N14+#REF!*O14+#REF!*P14+#REF!*Q14+#REF!*R14+#REF!*S14+#REF!*T14+#REF!*U14</f>
        <v>#REF!</v>
      </c>
      <c r="W14" s="71">
        <v>4821</v>
      </c>
      <c r="X14" s="45">
        <f t="shared" si="0"/>
        <v>4821</v>
      </c>
      <c r="Y14" s="43" t="s">
        <v>122</v>
      </c>
      <c r="Z14" s="3">
        <v>16</v>
      </c>
      <c r="AA14" s="3">
        <v>27</v>
      </c>
      <c r="AB14" s="3">
        <v>5</v>
      </c>
      <c r="AC14" s="3" t="s">
        <v>138</v>
      </c>
      <c r="AD14" s="3">
        <v>585</v>
      </c>
    </row>
    <row r="15" spans="1:30" ht="48.75" customHeight="1" x14ac:dyDescent="0.25">
      <c r="A15">
        <v>14</v>
      </c>
      <c r="B15" s="5" t="s">
        <v>33</v>
      </c>
      <c r="C15" s="14" t="s">
        <v>34</v>
      </c>
      <c r="D15" s="3" t="s">
        <v>1</v>
      </c>
      <c r="E15" s="4" t="s">
        <v>35</v>
      </c>
      <c r="F15" s="23">
        <v>32591423</v>
      </c>
      <c r="G15" s="16">
        <v>0</v>
      </c>
      <c r="H15" s="6"/>
      <c r="L15" s="34">
        <v>17984</v>
      </c>
      <c r="N15" s="16">
        <v>0</v>
      </c>
      <c r="O15" s="29"/>
      <c r="P15" s="16"/>
      <c r="R15" s="29">
        <v>71</v>
      </c>
      <c r="S15" s="29"/>
      <c r="V15" s="58" t="e">
        <f>#REF!*F15+#REF!*G15+#REF!*H15+#REF!*I15+#REF!*J15+#REF!*K15+#REF!*L15+#REF!*M15+#REF!*N15+#REF!*O15+#REF!*P15+#REF!*Q15+#REF!*R15+#REF!*S15+#REF!*T15+#REF!*U15</f>
        <v>#REF!</v>
      </c>
      <c r="W15" s="71">
        <v>5045</v>
      </c>
      <c r="X15" s="45">
        <f t="shared" si="0"/>
        <v>5045</v>
      </c>
      <c r="Y15" s="43" t="s">
        <v>122</v>
      </c>
      <c r="Z15" s="3">
        <v>16</v>
      </c>
      <c r="AA15" s="3">
        <v>27</v>
      </c>
      <c r="AB15" s="3">
        <v>5</v>
      </c>
      <c r="AC15" s="3"/>
      <c r="AD15" s="3"/>
    </row>
    <row r="16" spans="1:30" ht="48.75" customHeight="1" x14ac:dyDescent="0.25">
      <c r="A16">
        <v>15</v>
      </c>
      <c r="B16" s="1" t="s">
        <v>36</v>
      </c>
      <c r="C16" s="4" t="s">
        <v>37</v>
      </c>
      <c r="D16" s="3" t="s">
        <v>1</v>
      </c>
      <c r="E16" s="8" t="s">
        <v>38</v>
      </c>
      <c r="F16" s="9">
        <v>76168172</v>
      </c>
      <c r="G16" s="25">
        <v>0</v>
      </c>
      <c r="H16" s="6"/>
      <c r="L16" s="32"/>
      <c r="N16" s="25">
        <v>0</v>
      </c>
      <c r="O16" s="28"/>
      <c r="P16" s="25">
        <v>0</v>
      </c>
      <c r="R16" s="28"/>
      <c r="S16" s="28"/>
      <c r="V16" s="58" t="e">
        <f>#REF!*F16+#REF!*G16+#REF!*H16+#REF!*I16+#REF!*J16+#REF!*K16+#REF!*L16+#REF!*M16+#REF!*N16+#REF!*O16+#REF!*P16+#REF!*Q16+#REF!*R16+#REF!*S16+#REF!*T16+#REF!*U16</f>
        <v>#REF!</v>
      </c>
      <c r="W16" s="71">
        <v>11753</v>
      </c>
      <c r="X16" s="45">
        <f t="shared" si="0"/>
        <v>11753</v>
      </c>
      <c r="Y16" s="43" t="s">
        <v>122</v>
      </c>
      <c r="Z16" s="3">
        <v>16</v>
      </c>
      <c r="AA16" s="3">
        <v>27</v>
      </c>
      <c r="AB16" s="3">
        <v>5</v>
      </c>
      <c r="AC16" s="3" t="s">
        <v>145</v>
      </c>
      <c r="AD16" s="3">
        <v>595</v>
      </c>
    </row>
    <row r="17" spans="1:30" ht="48.75" customHeight="1" x14ac:dyDescent="0.25">
      <c r="A17">
        <v>16</v>
      </c>
      <c r="B17" s="1" t="s">
        <v>39</v>
      </c>
      <c r="C17" s="4" t="s">
        <v>40</v>
      </c>
      <c r="D17" s="3" t="s">
        <v>1</v>
      </c>
      <c r="E17" s="8" t="s">
        <v>41</v>
      </c>
      <c r="F17" s="9">
        <v>9013800</v>
      </c>
      <c r="G17" s="25">
        <v>12</v>
      </c>
      <c r="H17" s="6"/>
      <c r="L17" s="32"/>
      <c r="N17" s="25"/>
      <c r="O17" s="28"/>
      <c r="P17" s="25"/>
      <c r="R17" s="28"/>
      <c r="S17" s="28"/>
      <c r="V17" s="58" t="e">
        <f>#REF!*F17+#REF!*G17+#REF!*H17+#REF!*I17+#REF!*J17+#REF!*K17+#REF!*L17+#REF!*M17+#REF!*N17+#REF!*O17+#REF!*P17+#REF!*Q17+#REF!*R17+#REF!*S17+#REF!*T17+#REF!*U17</f>
        <v>#REF!</v>
      </c>
      <c r="W17" s="71">
        <v>1398</v>
      </c>
      <c r="X17" s="45">
        <f t="shared" si="0"/>
        <v>1398</v>
      </c>
      <c r="Y17" s="43" t="s">
        <v>122</v>
      </c>
      <c r="Z17" s="3">
        <v>16</v>
      </c>
      <c r="AA17" s="3">
        <v>27</v>
      </c>
      <c r="AB17" s="3">
        <v>5</v>
      </c>
      <c r="AC17" s="3" t="s">
        <v>133</v>
      </c>
      <c r="AD17" s="3">
        <v>580</v>
      </c>
    </row>
    <row r="18" spans="1:30" ht="48.75" customHeight="1" x14ac:dyDescent="0.25">
      <c r="A18">
        <v>17</v>
      </c>
      <c r="B18" s="1" t="s">
        <v>42</v>
      </c>
      <c r="C18" s="4" t="s">
        <v>43</v>
      </c>
      <c r="D18" s="3" t="s">
        <v>1</v>
      </c>
      <c r="E18" s="4" t="s">
        <v>44</v>
      </c>
      <c r="F18" s="9">
        <v>7051275</v>
      </c>
      <c r="G18" s="25">
        <v>0</v>
      </c>
      <c r="H18" s="6"/>
      <c r="L18" s="32">
        <v>3600</v>
      </c>
      <c r="N18" s="25">
        <v>0</v>
      </c>
      <c r="O18" s="28"/>
      <c r="P18" s="25">
        <v>0</v>
      </c>
      <c r="R18" s="28"/>
      <c r="S18" s="28"/>
      <c r="V18" s="58" t="e">
        <f>#REF!*F18+#REF!*G18+#REF!*H18+#REF!*I18+#REF!*J18+#REF!*K18+#REF!*L18+#REF!*M18+#REF!*N18+#REF!*O18+#REF!*P18+#REF!*Q18+#REF!*R18+#REF!*S18+#REF!*T18+#REF!*U18</f>
        <v>#REF!</v>
      </c>
      <c r="W18" s="71">
        <v>1091.1797325</v>
      </c>
      <c r="X18" s="45" t="e">
        <f t="shared" si="0"/>
        <v>#REF!</v>
      </c>
      <c r="Y18" s="43" t="s">
        <v>121</v>
      </c>
      <c r="Z18" s="3">
        <v>16</v>
      </c>
      <c r="AA18" s="3">
        <v>27</v>
      </c>
      <c r="AB18" s="3">
        <v>5</v>
      </c>
      <c r="AC18" s="3" t="s">
        <v>136</v>
      </c>
      <c r="AD18" s="3">
        <v>583</v>
      </c>
    </row>
    <row r="19" spans="1:30" ht="48.75" customHeight="1" x14ac:dyDescent="0.25">
      <c r="A19">
        <v>18</v>
      </c>
      <c r="B19" s="1" t="s">
        <v>119</v>
      </c>
      <c r="C19" s="17" t="s">
        <v>45</v>
      </c>
      <c r="D19" s="3" t="s">
        <v>1</v>
      </c>
      <c r="E19" s="4" t="s">
        <v>46</v>
      </c>
      <c r="F19" s="22">
        <v>25669630</v>
      </c>
      <c r="G19" s="25"/>
      <c r="H19" s="16"/>
      <c r="L19" s="32">
        <v>3800</v>
      </c>
      <c r="N19" s="25">
        <v>0</v>
      </c>
      <c r="O19" s="28"/>
      <c r="P19" s="25">
        <v>0</v>
      </c>
      <c r="R19" s="28"/>
      <c r="S19" s="28"/>
      <c r="V19" s="58" t="e">
        <f>#REF!*F19+#REF!*G19+#REF!*H19+#REF!*I19+#REF!*J19+#REF!*K19+#REF!*L19+#REF!*M19+#REF!*N19+#REF!*O19+#REF!*P19+#REF!*Q19+#REF!*R19+#REF!*S19+#REF!*T19+#REF!*U19</f>
        <v>#REF!</v>
      </c>
      <c r="W19" s="71">
        <v>3964.1679090000002</v>
      </c>
      <c r="X19" s="45" t="e">
        <f t="shared" si="0"/>
        <v>#REF!</v>
      </c>
      <c r="Y19" s="43" t="s">
        <v>121</v>
      </c>
      <c r="Z19" s="3">
        <v>16</v>
      </c>
      <c r="AA19" s="3">
        <v>27</v>
      </c>
      <c r="AB19" s="3">
        <v>5</v>
      </c>
      <c r="AC19" s="3"/>
      <c r="AD19" s="3"/>
    </row>
    <row r="20" spans="1:30" ht="48.75" customHeight="1" x14ac:dyDescent="0.25">
      <c r="A20">
        <v>19</v>
      </c>
      <c r="B20" s="1" t="s">
        <v>47</v>
      </c>
      <c r="C20" s="4" t="s">
        <v>48</v>
      </c>
      <c r="D20" s="3" t="s">
        <v>1</v>
      </c>
      <c r="E20" s="4" t="s">
        <v>49</v>
      </c>
      <c r="F20" s="9">
        <v>14568504</v>
      </c>
      <c r="G20" s="25"/>
      <c r="H20" s="18"/>
      <c r="L20" s="32">
        <v>15000</v>
      </c>
      <c r="N20" s="25">
        <v>11200</v>
      </c>
      <c r="O20" s="28"/>
      <c r="P20" s="25">
        <v>25681</v>
      </c>
      <c r="R20" s="28"/>
      <c r="S20" s="28"/>
      <c r="V20" s="58" t="e">
        <f>#REF!*F20+#REF!*G20+#REF!*H20+#REF!*I20+#REF!*J20+#REF!*K20+#REF!*L20+#REF!*M20+#REF!*N20+#REF!*O20+#REF!*P20+#REF!*Q20+#REF!*R20+#REF!*S20+#REF!*T20+#REF!*U20</f>
        <v>#REF!</v>
      </c>
      <c r="W20" s="71">
        <v>1134</v>
      </c>
      <c r="X20" s="45">
        <f t="shared" si="0"/>
        <v>1134</v>
      </c>
      <c r="Y20" s="43" t="s">
        <v>122</v>
      </c>
      <c r="Z20" s="3">
        <v>16</v>
      </c>
      <c r="AA20" s="3">
        <v>27</v>
      </c>
      <c r="AB20" s="3">
        <v>5</v>
      </c>
      <c r="AC20" s="3" t="s">
        <v>147</v>
      </c>
      <c r="AD20" s="3">
        <v>597</v>
      </c>
    </row>
    <row r="21" spans="1:30" ht="48.75" customHeight="1" x14ac:dyDescent="0.25">
      <c r="A21">
        <v>20</v>
      </c>
      <c r="B21" s="1" t="s">
        <v>50</v>
      </c>
      <c r="C21" s="14" t="s">
        <v>51</v>
      </c>
      <c r="D21" s="3" t="s">
        <v>1</v>
      </c>
      <c r="E21" s="4" t="s">
        <v>52</v>
      </c>
      <c r="F21" s="23">
        <v>11874746</v>
      </c>
      <c r="G21" s="25"/>
      <c r="H21" s="6"/>
      <c r="L21" s="32">
        <v>77592</v>
      </c>
      <c r="N21" s="25"/>
      <c r="O21" s="28" t="s">
        <v>120</v>
      </c>
      <c r="P21" s="25">
        <v>19152</v>
      </c>
      <c r="R21" s="37">
        <v>0</v>
      </c>
      <c r="S21" s="28"/>
      <c r="V21" s="58">
        <f>0.0001543*11874746+L21*0.00088+P21*0.00083</f>
        <v>1916.4504278000002</v>
      </c>
      <c r="W21" s="71">
        <v>1952</v>
      </c>
      <c r="X21" s="45">
        <f t="shared" si="0"/>
        <v>1952</v>
      </c>
      <c r="Y21" s="43" t="s">
        <v>122</v>
      </c>
      <c r="Z21" s="3">
        <v>16</v>
      </c>
      <c r="AA21" s="3">
        <v>27</v>
      </c>
      <c r="AB21" s="3">
        <v>5</v>
      </c>
      <c r="AC21" s="3"/>
      <c r="AD21" s="3"/>
    </row>
    <row r="22" spans="1:30" ht="48.75" customHeight="1" x14ac:dyDescent="0.25">
      <c r="A22">
        <v>21</v>
      </c>
      <c r="B22" s="1" t="s">
        <v>53</v>
      </c>
      <c r="C22" s="4" t="s">
        <v>54</v>
      </c>
      <c r="D22" s="3" t="s">
        <v>1</v>
      </c>
      <c r="E22" s="4" t="s">
        <v>55</v>
      </c>
      <c r="F22" s="9">
        <v>10102417</v>
      </c>
      <c r="G22" s="25">
        <v>0</v>
      </c>
      <c r="H22" s="6"/>
      <c r="L22" s="35"/>
      <c r="N22" s="25">
        <v>0</v>
      </c>
      <c r="O22" s="28"/>
      <c r="P22" s="25">
        <v>0</v>
      </c>
      <c r="R22" s="28"/>
      <c r="S22" s="28"/>
      <c r="V22" s="58" t="e">
        <f>#REF!*F22+#REF!*G22+#REF!*H22+#REF!*I22+#REF!*J22+#REF!*K22+#REF!*L22+#REF!*M22+#REF!*N22+#REF!*O22+#REF!*P22+#REF!*Q22+#REF!*R22+#REF!*S22+#REF!*T22+#REF!*U22</f>
        <v>#REF!</v>
      </c>
      <c r="W22" s="71">
        <v>1559</v>
      </c>
      <c r="X22" s="45">
        <f t="shared" si="0"/>
        <v>1559</v>
      </c>
      <c r="Y22" s="43" t="s">
        <v>122</v>
      </c>
      <c r="Z22" s="3">
        <v>16</v>
      </c>
      <c r="AA22" s="3">
        <v>27</v>
      </c>
      <c r="AB22" s="3">
        <v>5</v>
      </c>
      <c r="AC22" s="3" t="s">
        <v>137</v>
      </c>
      <c r="AD22" s="3">
        <v>584</v>
      </c>
    </row>
    <row r="23" spans="1:30" ht="48.75" customHeight="1" x14ac:dyDescent="0.25">
      <c r="A23">
        <v>22</v>
      </c>
      <c r="B23" s="1" t="s">
        <v>56</v>
      </c>
      <c r="C23" s="14" t="s">
        <v>57</v>
      </c>
      <c r="D23" s="3" t="s">
        <v>1</v>
      </c>
      <c r="E23" s="8" t="s">
        <v>58</v>
      </c>
      <c r="F23" s="9">
        <v>9948422</v>
      </c>
      <c r="G23" s="25"/>
      <c r="H23" s="6"/>
      <c r="L23" s="32"/>
      <c r="N23" s="25"/>
      <c r="O23" s="28"/>
      <c r="P23" s="25" t="s">
        <v>120</v>
      </c>
      <c r="R23" s="28"/>
      <c r="S23" s="28"/>
      <c r="V23" s="58" t="e">
        <f>#REF!*F23</f>
        <v>#REF!</v>
      </c>
      <c r="W23" s="71">
        <v>1535.0415146</v>
      </c>
      <c r="X23" s="45" t="e">
        <f t="shared" si="0"/>
        <v>#REF!</v>
      </c>
      <c r="Y23" s="43" t="s">
        <v>121</v>
      </c>
      <c r="Z23" s="3">
        <v>16</v>
      </c>
      <c r="AA23" s="3">
        <v>27</v>
      </c>
      <c r="AB23" s="3">
        <v>5</v>
      </c>
      <c r="AC23" s="3" t="s">
        <v>140</v>
      </c>
      <c r="AD23" s="3">
        <v>590</v>
      </c>
    </row>
    <row r="24" spans="1:30" ht="48.75" customHeight="1" x14ac:dyDescent="0.25">
      <c r="A24">
        <v>23</v>
      </c>
      <c r="B24" s="1" t="s">
        <v>59</v>
      </c>
      <c r="C24" s="17" t="s">
        <v>60</v>
      </c>
      <c r="D24" s="3" t="s">
        <v>1</v>
      </c>
      <c r="E24" s="4" t="s">
        <v>61</v>
      </c>
      <c r="F24" s="23">
        <v>8540484</v>
      </c>
      <c r="G24" s="25"/>
      <c r="H24" s="6"/>
      <c r="L24" s="32"/>
      <c r="N24" s="25"/>
      <c r="O24" s="28"/>
      <c r="P24" s="25"/>
      <c r="R24" s="28"/>
      <c r="S24" s="28"/>
      <c r="V24" s="58" t="e">
        <f>#REF!*F24+#REF!*G24+#REF!*H24+#REF!*I24+#REF!*J24+#REF!*K24+#REF!*L24+#REF!*M24+#REF!*N24+#REF!*O24+#REF!*P24+#REF!*Q24+#REF!*R24+#REF!*S24+#REF!*T24+#REF!*U24</f>
        <v>#REF!</v>
      </c>
      <c r="W24" s="71">
        <v>1318</v>
      </c>
      <c r="X24" s="45">
        <f t="shared" si="0"/>
        <v>1318</v>
      </c>
      <c r="Y24" s="43" t="s">
        <v>122</v>
      </c>
      <c r="Z24" s="3">
        <v>16</v>
      </c>
      <c r="AA24" s="3">
        <v>27</v>
      </c>
      <c r="AB24" s="3">
        <v>5</v>
      </c>
      <c r="AC24" s="3"/>
      <c r="AD24" s="3"/>
    </row>
    <row r="25" spans="1:30" ht="48.75" customHeight="1" x14ac:dyDescent="0.25">
      <c r="A25">
        <v>24</v>
      </c>
      <c r="B25" s="1" t="s">
        <v>62</v>
      </c>
      <c r="C25" s="4" t="s">
        <v>63</v>
      </c>
      <c r="D25" s="3" t="s">
        <v>1</v>
      </c>
      <c r="E25" s="4" t="s">
        <v>64</v>
      </c>
      <c r="F25" s="9">
        <v>10865765</v>
      </c>
      <c r="G25" s="25"/>
      <c r="H25" s="6"/>
      <c r="L25" s="32"/>
      <c r="N25" s="25"/>
      <c r="O25" s="28"/>
      <c r="P25" s="25"/>
      <c r="R25" s="28"/>
      <c r="S25" s="28"/>
      <c r="V25" s="58" t="e">
        <f>#REF!*F25+#REF!*G25+#REF!*H25+#REF!*I25+#REF!*J25+#REF!*K25+#REF!*L25+#REF!*M25+#REF!*N25+#REF!*O25+#REF!*P25+#REF!*Q25+#REF!*R25+#REF!*S25+#REF!*T25+#REF!*U25</f>
        <v>#REF!</v>
      </c>
      <c r="W25" s="71">
        <v>1667</v>
      </c>
      <c r="X25" s="45">
        <f t="shared" si="0"/>
        <v>1667</v>
      </c>
      <c r="Y25" s="43" t="s">
        <v>122</v>
      </c>
      <c r="Z25" s="3">
        <v>16</v>
      </c>
      <c r="AA25" s="3">
        <v>27</v>
      </c>
      <c r="AB25" s="3">
        <v>5</v>
      </c>
      <c r="AC25" s="3" t="s">
        <v>144</v>
      </c>
      <c r="AD25" s="3">
        <v>594</v>
      </c>
    </row>
    <row r="26" spans="1:30" ht="48.75" customHeight="1" x14ac:dyDescent="0.25">
      <c r="A26">
        <v>25</v>
      </c>
      <c r="B26" s="1" t="s">
        <v>65</v>
      </c>
      <c r="C26" s="4" t="s">
        <v>66</v>
      </c>
      <c r="D26" s="3" t="s">
        <v>1</v>
      </c>
      <c r="E26" s="4" t="s">
        <v>67</v>
      </c>
      <c r="F26" s="9">
        <v>33920100</v>
      </c>
      <c r="G26" s="25">
        <v>6</v>
      </c>
      <c r="H26" s="6"/>
      <c r="L26" s="32">
        <v>22000</v>
      </c>
      <c r="N26" s="25">
        <v>8800</v>
      </c>
      <c r="O26" s="28"/>
      <c r="P26" s="25"/>
      <c r="R26" s="28"/>
      <c r="S26" s="28"/>
      <c r="V26" s="58" t="e">
        <f>#REF!*F26+#REF!*G26+#REF!*H26+#REF!*I26+#REF!*J26+#REF!*K26+#REF!*L26+#REF!*M26+#REF!*N26+#REF!*O26+#REF!*P26+#REF!*Q26+#REF!*R26+#REF!*S26+#REF!*T26+#REF!*U26</f>
        <v>#REF!</v>
      </c>
      <c r="W26" s="71">
        <v>5265.7034299999996</v>
      </c>
      <c r="X26" s="45" t="e">
        <f t="shared" si="0"/>
        <v>#REF!</v>
      </c>
      <c r="Y26" s="43" t="s">
        <v>121</v>
      </c>
      <c r="Z26" s="3">
        <v>16</v>
      </c>
      <c r="AA26" s="3">
        <v>27</v>
      </c>
      <c r="AB26" s="3">
        <v>5</v>
      </c>
      <c r="AC26" s="3" t="s">
        <v>143</v>
      </c>
      <c r="AD26" s="3">
        <v>593</v>
      </c>
    </row>
    <row r="27" spans="1:30" ht="48.75" customHeight="1" x14ac:dyDescent="0.25">
      <c r="A27">
        <v>26</v>
      </c>
      <c r="B27" s="1" t="s">
        <v>68</v>
      </c>
      <c r="C27" s="14" t="s">
        <v>69</v>
      </c>
      <c r="D27" s="3" t="s">
        <v>1</v>
      </c>
      <c r="E27" s="4" t="s">
        <v>70</v>
      </c>
      <c r="F27" s="23">
        <v>6914134</v>
      </c>
      <c r="G27" s="25"/>
      <c r="H27" s="6"/>
      <c r="L27" s="32">
        <v>500</v>
      </c>
      <c r="N27" s="25">
        <v>500</v>
      </c>
      <c r="O27" s="28"/>
      <c r="P27" s="25">
        <v>2000</v>
      </c>
      <c r="R27" s="28">
        <v>96</v>
      </c>
      <c r="S27" s="28"/>
      <c r="V27" s="58" t="e">
        <f>#REF!*F27+#REF!*G27+#REF!*H27+#REF!*I27+#REF!*J27+#REF!*K27+#REF!*L27+#REF!*M27+#REF!*N27+#REF!*O27+#REF!*P27+#REF!*Q27+#REF!*R27+#REF!*S27+#REF!*T27+#REF!*U27</f>
        <v>#REF!</v>
      </c>
      <c r="W27" s="71">
        <v>1070</v>
      </c>
      <c r="X27" s="45">
        <f t="shared" si="0"/>
        <v>1070</v>
      </c>
      <c r="Y27" s="43" t="s">
        <v>122</v>
      </c>
      <c r="Z27" s="3">
        <v>16</v>
      </c>
      <c r="AA27" s="3">
        <v>27</v>
      </c>
      <c r="AB27" s="3">
        <v>5</v>
      </c>
      <c r="AC27" s="3"/>
      <c r="AD27" s="3"/>
    </row>
    <row r="28" spans="1:30" ht="48.75" customHeight="1" x14ac:dyDescent="0.25">
      <c r="A28">
        <v>27</v>
      </c>
      <c r="B28" s="1" t="s">
        <v>71</v>
      </c>
      <c r="C28" s="14" t="s">
        <v>72</v>
      </c>
      <c r="D28" s="3" t="s">
        <v>1</v>
      </c>
      <c r="E28" s="4" t="s">
        <v>73</v>
      </c>
      <c r="F28" s="9">
        <v>6972024</v>
      </c>
      <c r="G28" s="25">
        <v>392</v>
      </c>
      <c r="H28" s="6"/>
      <c r="L28" s="32">
        <v>175817</v>
      </c>
      <c r="N28" s="25">
        <v>0</v>
      </c>
      <c r="O28" s="28"/>
      <c r="P28" s="25">
        <v>0</v>
      </c>
      <c r="R28" s="28"/>
      <c r="S28" s="28"/>
      <c r="V28" s="58" t="e">
        <f>#REF!*F28+#REF!*G28+#REF!*H28+#REF!*I28+#REF!*J28+#REF!*K28+#REF!*L28+#REF!*M28+#REF!*N28+#REF!*O28+#REF!*P28+#REF!*Q28+#REF!*R28+#REF!*S28+#REF!*T28+#REF!*U28</f>
        <v>#REF!</v>
      </c>
      <c r="W28" s="71">
        <v>1442</v>
      </c>
      <c r="X28" s="45">
        <f t="shared" si="0"/>
        <v>1442</v>
      </c>
      <c r="Y28" s="43" t="s">
        <v>122</v>
      </c>
      <c r="Z28" s="3">
        <v>16</v>
      </c>
      <c r="AA28" s="3">
        <v>27</v>
      </c>
      <c r="AB28" s="3">
        <v>5</v>
      </c>
      <c r="AC28" s="3" t="s">
        <v>129</v>
      </c>
      <c r="AD28" s="3">
        <v>575</v>
      </c>
    </row>
    <row r="29" spans="1:30" ht="48.75" customHeight="1" x14ac:dyDescent="0.25">
      <c r="A29">
        <v>28</v>
      </c>
      <c r="B29" s="1" t="s">
        <v>74</v>
      </c>
      <c r="C29" s="7" t="s">
        <v>75</v>
      </c>
      <c r="D29" s="10" t="s">
        <v>1</v>
      </c>
      <c r="E29" s="8" t="s">
        <v>76</v>
      </c>
      <c r="F29" s="11">
        <v>42364028</v>
      </c>
      <c r="G29" s="25"/>
      <c r="H29" s="6"/>
      <c r="L29" s="32"/>
      <c r="N29" s="25"/>
      <c r="O29" s="28"/>
      <c r="P29" s="25"/>
      <c r="R29" s="28"/>
      <c r="S29" s="28"/>
      <c r="V29" s="58" t="e">
        <f>#REF!*F29+#REF!*G29+#REF!*H29+#REF!*I29+#REF!*J29+#REF!*K29+#REF!*L29+#REF!*M29+#REF!*N29+#REF!*O29+#REF!*P29+#REF!*Q29+#REF!*R29+#REF!*S29+#REF!*T29+#REF!*U29</f>
        <v>#REF!</v>
      </c>
      <c r="W29" s="71">
        <v>6537</v>
      </c>
      <c r="X29" s="45">
        <f t="shared" si="0"/>
        <v>6537</v>
      </c>
      <c r="Y29" s="43" t="s">
        <v>122</v>
      </c>
      <c r="Z29" s="3">
        <v>16</v>
      </c>
      <c r="AA29" s="3">
        <v>27</v>
      </c>
      <c r="AB29" s="3">
        <v>5</v>
      </c>
      <c r="AC29" s="3" t="s">
        <v>142</v>
      </c>
      <c r="AD29" s="3">
        <v>592</v>
      </c>
    </row>
    <row r="30" spans="1:30" ht="48.75" customHeight="1" x14ac:dyDescent="0.25">
      <c r="A30">
        <v>29</v>
      </c>
      <c r="B30" s="1" t="s">
        <v>77</v>
      </c>
      <c r="C30" s="7" t="s">
        <v>78</v>
      </c>
      <c r="D30" s="10" t="s">
        <v>1</v>
      </c>
      <c r="E30" s="8" t="s">
        <v>76</v>
      </c>
      <c r="F30" s="11">
        <v>14685086</v>
      </c>
      <c r="G30" s="25"/>
      <c r="H30" s="6"/>
      <c r="L30" s="32"/>
      <c r="N30" s="25"/>
      <c r="O30" s="28"/>
      <c r="P30" s="25"/>
      <c r="R30" s="28"/>
      <c r="S30" s="28"/>
      <c r="V30" s="58" t="e">
        <f>#REF!*F30+#REF!*G30+#REF!*H30+#REF!*I30+#REF!*J30+#REF!*K30+#REF!*L30+#REF!*M30+#REF!*N30+#REF!*O30+#REF!*P30+#REF!*Q30+#REF!*R30+#REF!*S30+#REF!*T30+#REF!*U30</f>
        <v>#REF!</v>
      </c>
      <c r="W30" s="71">
        <v>2266</v>
      </c>
      <c r="X30" s="45">
        <f t="shared" si="0"/>
        <v>2266</v>
      </c>
      <c r="Y30" s="43" t="s">
        <v>122</v>
      </c>
      <c r="Z30" s="3">
        <v>16</v>
      </c>
      <c r="AA30" s="3">
        <v>27</v>
      </c>
      <c r="AB30" s="3">
        <v>5</v>
      </c>
      <c r="AC30" s="3"/>
      <c r="AD30" s="3"/>
    </row>
    <row r="31" spans="1:30" ht="48.75" customHeight="1" x14ac:dyDescent="0.25">
      <c r="A31">
        <v>30</v>
      </c>
      <c r="B31" s="1" t="s">
        <v>79</v>
      </c>
      <c r="C31" s="7" t="s">
        <v>80</v>
      </c>
      <c r="D31" s="10" t="s">
        <v>1</v>
      </c>
      <c r="E31" s="8" t="s">
        <v>81</v>
      </c>
      <c r="F31" s="11">
        <v>7663687</v>
      </c>
      <c r="G31" s="25"/>
      <c r="H31" s="6"/>
      <c r="L31" s="32"/>
      <c r="N31" s="25"/>
      <c r="O31" s="28"/>
      <c r="P31" s="25"/>
      <c r="R31" s="28"/>
      <c r="S31" s="28"/>
      <c r="V31" s="58" t="e">
        <f>#REF!*F31+#REF!*G31+#REF!*H31+#REF!*I31+#REF!*J31+#REF!*K31+#REF!*L31+#REF!*M31+#REF!*N31+#REF!*O31+#REF!*P31+#REF!*Q31+#REF!*R31+#REF!*S31+#REF!*T31+#REF!*U31</f>
        <v>#REF!</v>
      </c>
      <c r="W31" s="71">
        <v>1182.5069041000002</v>
      </c>
      <c r="X31" s="45" t="e">
        <f t="shared" si="0"/>
        <v>#REF!</v>
      </c>
      <c r="Y31" s="43" t="s">
        <v>121</v>
      </c>
      <c r="Z31" s="3">
        <v>16</v>
      </c>
      <c r="AA31" s="3">
        <v>27</v>
      </c>
      <c r="AB31" s="3">
        <v>5</v>
      </c>
      <c r="AC31" s="3"/>
      <c r="AD31" s="3"/>
    </row>
    <row r="32" spans="1:30" ht="48.75" customHeight="1" x14ac:dyDescent="0.25">
      <c r="A32">
        <v>31</v>
      </c>
      <c r="B32" s="1" t="s">
        <v>82</v>
      </c>
      <c r="C32" s="7" t="s">
        <v>83</v>
      </c>
      <c r="D32" s="10" t="s">
        <v>1</v>
      </c>
      <c r="E32" s="8" t="s">
        <v>84</v>
      </c>
      <c r="F32" s="11">
        <v>5642440</v>
      </c>
      <c r="G32" s="25"/>
      <c r="H32" s="6"/>
      <c r="L32" s="32">
        <v>30742</v>
      </c>
      <c r="N32" s="25">
        <v>5970</v>
      </c>
      <c r="O32" s="28"/>
      <c r="P32" s="25"/>
      <c r="R32" s="28"/>
      <c r="S32" s="28"/>
      <c r="U32">
        <v>21318</v>
      </c>
      <c r="V32" s="58" t="e">
        <f>#REF!*F32+#REF!*G32+#REF!*H32+#REF!*I32+#REF!*J32+#REF!*K32+#REF!*L32+#REF!*M32+#REF!*N32+#REF!*O32+#REF!*P32+#REF!*Q32+#REF!*R32+#REF!*S32+#REF!*T32+0.373*U32</f>
        <v>#REF!</v>
      </c>
      <c r="W32" s="71">
        <v>8854.9072519999991</v>
      </c>
      <c r="X32" s="45" t="e">
        <f t="shared" si="0"/>
        <v>#REF!</v>
      </c>
      <c r="Y32" s="43" t="s">
        <v>121</v>
      </c>
      <c r="Z32" s="3">
        <v>16</v>
      </c>
      <c r="AA32" s="3">
        <v>27</v>
      </c>
      <c r="AB32" s="3">
        <v>5</v>
      </c>
      <c r="AC32" s="3"/>
      <c r="AD32" s="3"/>
    </row>
    <row r="33" spans="1:30" ht="48.75" customHeight="1" x14ac:dyDescent="0.25">
      <c r="A33">
        <v>32</v>
      </c>
      <c r="B33" s="1" t="s">
        <v>85</v>
      </c>
      <c r="C33" s="7" t="s">
        <v>86</v>
      </c>
      <c r="D33" s="10" t="s">
        <v>1</v>
      </c>
      <c r="E33" s="8" t="s">
        <v>87</v>
      </c>
      <c r="F33" s="11">
        <v>6943952</v>
      </c>
      <c r="G33" s="25">
        <v>5</v>
      </c>
      <c r="H33" s="6"/>
      <c r="L33" s="32"/>
      <c r="N33" s="25"/>
      <c r="O33" s="28"/>
      <c r="P33" s="25"/>
      <c r="R33" s="28"/>
      <c r="S33" s="28">
        <v>26</v>
      </c>
      <c r="V33" s="58" t="e">
        <f>#REF!*F33+#REF!*G33+#REF!*H33+#REF!*I33+#REF!*J33+#REF!*K33+#REF!*L33+#REF!*M33+#REF!*N33+#REF!*O33+#REF!*P33+#REF!*Q33+#REF!*R33+#REF!*S33+#REF!*T33+#REF!*U33</f>
        <v>#REF!</v>
      </c>
      <c r="W33" s="71">
        <v>1103.2917935999999</v>
      </c>
      <c r="X33" s="45" t="e">
        <f t="shared" si="0"/>
        <v>#REF!</v>
      </c>
      <c r="Y33" s="43" t="s">
        <v>121</v>
      </c>
      <c r="Z33" s="3">
        <v>16</v>
      </c>
      <c r="AA33" s="3">
        <v>27</v>
      </c>
      <c r="AB33" s="3">
        <v>5</v>
      </c>
      <c r="AC33" s="3"/>
      <c r="AD33" s="3"/>
    </row>
    <row r="34" spans="1:30" ht="48.75" customHeight="1" x14ac:dyDescent="0.25">
      <c r="A34">
        <v>33</v>
      </c>
      <c r="B34" s="1" t="s">
        <v>88</v>
      </c>
      <c r="C34" s="7" t="s">
        <v>89</v>
      </c>
      <c r="D34" s="10" t="s">
        <v>1</v>
      </c>
      <c r="E34" s="8" t="s">
        <v>90</v>
      </c>
      <c r="F34" s="11">
        <v>4801650</v>
      </c>
      <c r="G34" s="25">
        <v>1702848</v>
      </c>
      <c r="H34" s="6"/>
      <c r="L34" s="32">
        <v>29001</v>
      </c>
      <c r="N34" s="25"/>
      <c r="O34" s="28"/>
      <c r="P34" s="25">
        <v>34000</v>
      </c>
      <c r="R34" s="28"/>
      <c r="S34" s="28"/>
      <c r="V34" s="58" t="e">
        <f>#REF!*F34+#REF!*G34+#REF!*H34+#REF!*I34+#REF!*J34+#REF!*K34+#REF!*L34+#REF!*M34+#REF!*N34+#REF!*O34+#REF!*P34+#REF!*Q34+#REF!*R34+#REF!*S34+#REF!*T34+#REF!*U34</f>
        <v>#REF!</v>
      </c>
      <c r="W34" s="71">
        <v>1192788.2354749998</v>
      </c>
      <c r="X34" s="45" t="e">
        <f t="shared" si="0"/>
        <v>#REF!</v>
      </c>
      <c r="Y34" s="43" t="s">
        <v>121</v>
      </c>
      <c r="Z34" s="3">
        <v>16</v>
      </c>
      <c r="AA34" s="3">
        <v>27</v>
      </c>
      <c r="AB34" s="3">
        <v>5</v>
      </c>
      <c r="AC34" s="3"/>
      <c r="AD34" s="3"/>
    </row>
    <row r="35" spans="1:30" ht="48.75" customHeight="1" x14ac:dyDescent="0.25">
      <c r="A35">
        <v>34</v>
      </c>
      <c r="B35" s="1" t="s">
        <v>91</v>
      </c>
      <c r="C35" s="7" t="s">
        <v>92</v>
      </c>
      <c r="D35" s="10" t="s">
        <v>1</v>
      </c>
      <c r="E35" s="8" t="s">
        <v>93</v>
      </c>
      <c r="F35" s="11">
        <v>7732573</v>
      </c>
      <c r="G35" s="25"/>
      <c r="H35" s="6"/>
      <c r="L35" s="32">
        <v>1000</v>
      </c>
      <c r="N35" s="25"/>
      <c r="O35" s="28"/>
      <c r="P35" s="25"/>
      <c r="R35" s="28">
        <v>250</v>
      </c>
      <c r="S35" s="28"/>
      <c r="V35" s="58" t="e">
        <f>#REF!*F35+#REF!*G35+#REF!*H35+#REF!*I35+#REF!*J35+#REF!*K35+#REF!*L35+#REF!*M35+#REF!*N35+#REF!*O35+#REF!*P35+#REF!*Q35+#REF!*R35+#REF!*S35+#REF!*T35+#REF!*U35</f>
        <v>#REF!</v>
      </c>
      <c r="W35" s="71">
        <v>1194.2410139000001</v>
      </c>
      <c r="X35" s="45" t="e">
        <f t="shared" si="0"/>
        <v>#REF!</v>
      </c>
      <c r="Y35" s="43" t="s">
        <v>121</v>
      </c>
      <c r="Z35" s="3">
        <v>16</v>
      </c>
      <c r="AA35" s="3">
        <v>27</v>
      </c>
      <c r="AB35" s="3">
        <v>5</v>
      </c>
      <c r="AC35" s="3"/>
      <c r="AD35" s="3"/>
    </row>
    <row r="36" spans="1:30" ht="48.75" customHeight="1" x14ac:dyDescent="0.25">
      <c r="A36">
        <v>35</v>
      </c>
      <c r="B36" s="1" t="s">
        <v>94</v>
      </c>
      <c r="C36" s="7" t="s">
        <v>95</v>
      </c>
      <c r="D36" s="10" t="s">
        <v>1</v>
      </c>
      <c r="E36" s="8" t="s">
        <v>96</v>
      </c>
      <c r="F36" s="11">
        <v>6841616</v>
      </c>
      <c r="G36" s="25"/>
      <c r="H36" s="6"/>
      <c r="L36" s="32"/>
      <c r="N36" s="25"/>
      <c r="O36" s="28"/>
      <c r="P36" s="25"/>
      <c r="R36" s="28"/>
      <c r="S36" s="28"/>
      <c r="V36" s="58" t="e">
        <f>#REF!*F36+#REF!*G36+#REF!*H36+#REF!*I36+#REF!*J36+#REF!*K36+#REF!*L36+#REF!*M36+#REF!*N36+#REF!*O36+#REF!*P36+#REF!*Q36+#REF!*R36+#REF!*S36+#REF!*T36+#REF!*U36</f>
        <v>#REF!</v>
      </c>
      <c r="W36" s="71">
        <v>1055.6613488</v>
      </c>
      <c r="X36" s="45" t="e">
        <f t="shared" si="0"/>
        <v>#REF!</v>
      </c>
      <c r="Y36" s="43" t="s">
        <v>121</v>
      </c>
      <c r="Z36" s="3">
        <v>16</v>
      </c>
      <c r="AA36" s="3">
        <v>27</v>
      </c>
      <c r="AB36" s="3">
        <v>5</v>
      </c>
      <c r="AC36" s="3"/>
      <c r="AD36" s="3"/>
    </row>
    <row r="37" spans="1:30" ht="48.75" customHeight="1" x14ac:dyDescent="0.25">
      <c r="A37">
        <v>36</v>
      </c>
      <c r="B37" s="1" t="s">
        <v>97</v>
      </c>
      <c r="C37" s="7" t="s">
        <v>98</v>
      </c>
      <c r="D37" s="10" t="s">
        <v>1</v>
      </c>
      <c r="E37" s="8" t="s">
        <v>99</v>
      </c>
      <c r="F37" s="11">
        <v>7874240</v>
      </c>
      <c r="G37" s="25"/>
      <c r="H37" s="6"/>
      <c r="L37" s="32"/>
      <c r="N37" s="25"/>
      <c r="O37" s="28"/>
      <c r="P37" s="25"/>
      <c r="R37" s="28"/>
      <c r="S37" s="28"/>
      <c r="V37" s="58" t="e">
        <f>#REF!*F37+#REF!*G37+#REF!*H37+#REF!*I37+#REF!*J37+#REF!*K37+#REF!*L37+#REF!*M37+#REF!*N37+#REF!*O37+#REF!*P37+#REF!*Q37+#REF!*R37+#REF!*S37+#REF!*T37+#REF!*U37</f>
        <v>#REF!</v>
      </c>
      <c r="W37" s="71">
        <v>1214.995232</v>
      </c>
      <c r="X37" s="45" t="e">
        <f t="shared" si="0"/>
        <v>#REF!</v>
      </c>
      <c r="Y37" s="44" t="s">
        <v>121</v>
      </c>
      <c r="Z37" s="3">
        <v>16</v>
      </c>
      <c r="AA37" s="3">
        <v>27</v>
      </c>
      <c r="AB37" s="3">
        <v>5</v>
      </c>
      <c r="AC37" s="3"/>
      <c r="AD37" s="3"/>
    </row>
    <row r="38" spans="1:30" ht="48.75" customHeight="1" x14ac:dyDescent="0.25">
      <c r="A38">
        <v>37</v>
      </c>
      <c r="B38" s="1" t="s">
        <v>50</v>
      </c>
      <c r="C38" s="7" t="s">
        <v>100</v>
      </c>
      <c r="D38" s="10" t="s">
        <v>1</v>
      </c>
      <c r="E38" s="8" t="s">
        <v>96</v>
      </c>
      <c r="F38" s="11">
        <v>11874746</v>
      </c>
      <c r="G38" s="25"/>
      <c r="H38" s="6"/>
      <c r="L38" s="32"/>
      <c r="N38" s="25"/>
      <c r="O38" s="28"/>
      <c r="P38" s="25"/>
      <c r="R38" s="28"/>
      <c r="S38" s="28"/>
      <c r="V38" s="58" t="e">
        <f>#REF!*F38+#REF!*G38+#REF!*H38+#REF!*I38+#REF!*J38+#REF!*K38+#REF!*L38+#REF!*M38+#REF!*N38+#REF!*O38+#REF!*P38+#REF!*Q38+#REF!*R38+#REF!*S38+#REF!*T38+#REF!*U38</f>
        <v>#REF!</v>
      </c>
      <c r="W38" s="71">
        <v>1832.2733078000001</v>
      </c>
      <c r="X38" s="45" t="e">
        <f t="shared" si="0"/>
        <v>#REF!</v>
      </c>
      <c r="Y38" s="44" t="s">
        <v>121</v>
      </c>
      <c r="Z38" s="3">
        <v>16</v>
      </c>
      <c r="AA38" s="3">
        <v>27</v>
      </c>
      <c r="AB38" s="3">
        <v>5</v>
      </c>
      <c r="AC38" s="3"/>
      <c r="AD38" s="3"/>
    </row>
    <row r="39" spans="1:30" ht="48.75" customHeight="1" x14ac:dyDescent="0.25">
      <c r="A39">
        <v>38</v>
      </c>
      <c r="B39" s="1" t="s">
        <v>101</v>
      </c>
      <c r="C39" s="7" t="s">
        <v>102</v>
      </c>
      <c r="D39" s="1" t="s">
        <v>1</v>
      </c>
      <c r="E39" s="19" t="s">
        <v>103</v>
      </c>
      <c r="F39" s="20">
        <v>31930441</v>
      </c>
      <c r="G39" s="25"/>
      <c r="H39" s="16"/>
      <c r="L39" s="32"/>
      <c r="N39" s="25"/>
      <c r="O39" s="30"/>
      <c r="P39" s="25"/>
      <c r="R39" s="30"/>
      <c r="S39" s="30"/>
      <c r="V39" s="58" t="e">
        <f>#REF!*F39+#REF!*G39+#REF!*H39+#REF!*I39+#REF!*J39+#REF!*K39+#REF!*L39+#REF!*M39+#REF!*N39+#REF!*O39+#REF!*P39+#REF!*Q39+#REF!*R39+#REF!*S39+#REF!*T39+#REF!*U39</f>
        <v>#REF!</v>
      </c>
      <c r="W39" s="71">
        <v>4926.8670463000008</v>
      </c>
      <c r="X39" s="45" t="e">
        <f t="shared" si="0"/>
        <v>#REF!</v>
      </c>
      <c r="Y39" s="44" t="s">
        <v>121</v>
      </c>
      <c r="Z39" s="3">
        <v>16</v>
      </c>
      <c r="AA39" s="3">
        <v>27</v>
      </c>
      <c r="AB39" s="3">
        <v>5</v>
      </c>
      <c r="AC39" s="3"/>
      <c r="AD39" s="3"/>
    </row>
    <row r="40" spans="1:30" ht="48.75" customHeight="1" x14ac:dyDescent="0.25">
      <c r="A40" s="46">
        <v>39</v>
      </c>
      <c r="B40" s="47" t="s">
        <v>104</v>
      </c>
      <c r="C40" s="57" t="s">
        <v>105</v>
      </c>
      <c r="D40" s="47" t="s">
        <v>106</v>
      </c>
      <c r="E40" s="19" t="s">
        <v>107</v>
      </c>
      <c r="F40" s="20">
        <v>12136546</v>
      </c>
      <c r="G40" s="25"/>
      <c r="H40" s="16"/>
      <c r="L40" s="32"/>
      <c r="N40" s="25"/>
      <c r="O40" s="30"/>
      <c r="P40" s="25"/>
      <c r="R40" s="30"/>
      <c r="S40" s="30"/>
      <c r="V40" s="58" t="e">
        <f>#REF!*F40+#REF!*G40+#REF!*H40+#REF!*I40+#REF!*J40+#REF!*K40+#REF!*L40+#REF!*M40+#REF!*N40+#REF!*O40+#REF!*P40+#REF!*Q40+#REF!*R40+#REF!*S40+#REF!*T40+#REF!*U40</f>
        <v>#REF!</v>
      </c>
      <c r="W40" s="71">
        <v>1872.6690478</v>
      </c>
      <c r="X40" s="45" t="e">
        <f t="shared" si="0"/>
        <v>#REF!</v>
      </c>
      <c r="Y40" s="43" t="s">
        <v>121</v>
      </c>
      <c r="Z40" s="3">
        <v>16</v>
      </c>
      <c r="AA40" s="3">
        <v>27</v>
      </c>
      <c r="AB40" s="3">
        <v>6</v>
      </c>
      <c r="AC40" s="3"/>
      <c r="AD40" s="3"/>
    </row>
    <row r="41" spans="1:30" ht="48.75" customHeight="1" x14ac:dyDescent="0.25">
      <c r="A41">
        <v>40</v>
      </c>
      <c r="B41" s="1" t="s">
        <v>108</v>
      </c>
      <c r="C41" s="7" t="s">
        <v>109</v>
      </c>
      <c r="D41" s="1" t="s">
        <v>1</v>
      </c>
      <c r="E41" s="19" t="s">
        <v>110</v>
      </c>
      <c r="F41" s="20">
        <v>14685086</v>
      </c>
      <c r="G41" s="25"/>
      <c r="H41" s="16"/>
      <c r="L41" s="32"/>
      <c r="N41" s="25"/>
      <c r="O41" s="30"/>
      <c r="P41" s="25"/>
      <c r="R41" s="30"/>
      <c r="S41" s="30"/>
      <c r="V41" s="58" t="e">
        <f>#REF!*F41+#REF!*G41+#REF!*H41+#REF!*I41+#REF!*J41+#REF!*K41+#REF!*L41+#REF!*M41+#REF!*N41+#REF!*O41+#REF!*P41+#REF!*Q41+#REF!*R41+#REF!*S41+#REF!*T41+#REF!*U41</f>
        <v>#REF!</v>
      </c>
      <c r="W41" s="71">
        <v>2265.9087698000003</v>
      </c>
      <c r="X41" s="45" t="e">
        <f t="shared" si="0"/>
        <v>#REF!</v>
      </c>
      <c r="Y41" s="44" t="s">
        <v>121</v>
      </c>
      <c r="Z41" s="3">
        <v>16</v>
      </c>
      <c r="AA41" s="3">
        <v>27</v>
      </c>
      <c r="AB41" s="3">
        <v>5</v>
      </c>
      <c r="AC41" s="3"/>
      <c r="AD41" s="3"/>
    </row>
    <row r="42" spans="1:30" ht="48.75" customHeight="1" x14ac:dyDescent="0.25">
      <c r="A42">
        <v>42</v>
      </c>
      <c r="B42" s="1" t="s">
        <v>111</v>
      </c>
      <c r="C42" s="21" t="s">
        <v>112</v>
      </c>
      <c r="D42" s="10" t="s">
        <v>1</v>
      </c>
      <c r="E42" s="4" t="s">
        <v>113</v>
      </c>
      <c r="F42" s="24">
        <v>4955737</v>
      </c>
      <c r="G42" s="25">
        <v>516</v>
      </c>
      <c r="H42" s="6"/>
      <c r="L42" s="32">
        <v>59400</v>
      </c>
      <c r="N42" s="25"/>
      <c r="O42" s="28"/>
      <c r="P42" s="25"/>
      <c r="R42" s="28"/>
      <c r="S42" s="28"/>
      <c r="V42" s="58" t="e">
        <f>#REF!*F42+#REF!*G42+#REF!*H42+#REF!*I42+#REF!*J42+#REF!*K42+#REF!*L42+#REF!*M42+#REF!*N42+#REF!*O42+#REF!*P42+#REF!*Q42+#REF!*R42+#REF!*S42+#REF!*T42+#REF!*U42</f>
        <v>#REF!</v>
      </c>
      <c r="W42" s="71">
        <v>1178.1422190999999</v>
      </c>
      <c r="X42" s="45" t="e">
        <f t="shared" si="0"/>
        <v>#REF!</v>
      </c>
      <c r="Y42" s="44" t="s">
        <v>121</v>
      </c>
      <c r="Z42" s="3">
        <v>16</v>
      </c>
      <c r="AA42" s="3">
        <v>27</v>
      </c>
      <c r="AB42" s="3">
        <v>5</v>
      </c>
      <c r="AC42" s="3"/>
      <c r="AD42" s="3"/>
    </row>
  </sheetData>
  <autoFilter ref="A1:AD4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2018-05-25T16:33:16Z</dcterms:modified>
</cp:coreProperties>
</file>