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Dev\Costs\costs.net\costs.net.tests\Resources\"/>
    </mc:Choice>
  </mc:AlternateContent>
  <bookViews>
    <workbookView xWindow="0" yWindow="0" windowWidth="28800" windowHeight="12210"/>
  </bookViews>
  <sheets>
    <sheet name="COST ITEMS LIST" sheetId="2" r:id="rId1"/>
    <sheet name="FX" sheetId="3" r:id="rId2"/>
    <sheet name="Vendors" sheetId="4" r:id="rId3"/>
  </sheets>
  <calcPr calcId="171027"/>
</workbook>
</file>

<file path=xl/calcChain.xml><?xml version="1.0" encoding="utf-8"?>
<calcChain xmlns="http://schemas.openxmlformats.org/spreadsheetml/2006/main"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I15" i="2" l="1"/>
</calcChain>
</file>

<file path=xl/sharedStrings.xml><?xml version="1.0" encoding="utf-8"?>
<sst xmlns="http://schemas.openxmlformats.org/spreadsheetml/2006/main" count="101" uniqueCount="43">
  <si>
    <t>COST TYPE ITEMS LIST</t>
  </si>
  <si>
    <t>Vendor Name</t>
  </si>
  <si>
    <t>COST TYPE</t>
  </si>
  <si>
    <t>CONTENT TYPE</t>
  </si>
  <si>
    <t>COST ITEM</t>
  </si>
  <si>
    <t>Currency</t>
  </si>
  <si>
    <t>Match</t>
  </si>
  <si>
    <t>Local</t>
  </si>
  <si>
    <t>CAD</t>
  </si>
  <si>
    <t>Production</t>
  </si>
  <si>
    <t>VIDEO</t>
  </si>
  <si>
    <t>Art Department (Location /studio)</t>
  </si>
  <si>
    <t>Art Department (set dressing)</t>
  </si>
  <si>
    <t>Casting</t>
  </si>
  <si>
    <t>Crew Costs</t>
  </si>
  <si>
    <t>Equipment</t>
  </si>
  <si>
    <t>Photographer</t>
  </si>
  <si>
    <t>Post Production</t>
  </si>
  <si>
    <t>Retouching</t>
  </si>
  <si>
    <t>Agency Costs</t>
  </si>
  <si>
    <t>Foreign exchange loss/gain</t>
  </si>
  <si>
    <t>Insurance</t>
  </si>
  <si>
    <t>Offline costs</t>
  </si>
  <si>
    <t>Online costs</t>
  </si>
  <si>
    <t>Tax/importation tax</t>
  </si>
  <si>
    <t>TOTAL PRODUCTION COST</t>
  </si>
  <si>
    <t>FX</t>
  </si>
  <si>
    <t>Country</t>
  </si>
  <si>
    <t>Currency Code</t>
  </si>
  <si>
    <t>Rate against the $</t>
  </si>
  <si>
    <t>CANADA</t>
  </si>
  <si>
    <t>SOUTH AFRICA</t>
  </si>
  <si>
    <t>ZAR</t>
  </si>
  <si>
    <t>VENDORS</t>
  </si>
  <si>
    <t>Production Type</t>
  </si>
  <si>
    <t>Default Payment Type</t>
  </si>
  <si>
    <t>Vendor4</t>
  </si>
  <si>
    <t>PostProduction</t>
  </si>
  <si>
    <t>USD</t>
  </si>
  <si>
    <t>PP Music</t>
  </si>
  <si>
    <t>PP CGI</t>
  </si>
  <si>
    <t>PP Company</t>
  </si>
  <si>
    <t>Talent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</si>
</sst>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\ #,##0.00"/>
  </numFmts>
  <fonts count="2" x14ac:knownFonts="1">
    <font>
      <sz val="11"/>
      <color rgb="FF000000"/>
      <name val="Calibri"/>
      <family val="2"/>
    </font>
    <font>
      <sz val="28"/>
      <color rgb="FFFFFFFF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757171"/>
        <bgColor rgb="FF757171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0" fillId="0" borderId="0" xfId="0" applyNumberFormat="1" applyFill="1" applyAlignment="1" applyProtection="1">
      <protection locked="0"/>
    </xf>
    <xf numFmtId="16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3" sqref="F3:F14"/>
    </sheetView>
  </sheetViews>
  <sheetFormatPr defaultRowHeight="15" x14ac:dyDescent="0.25"/>
  <cols>
    <col min="1" max="1" width="9.125" customWidth="1"/>
    <col min="2" max="2" width="49.125" customWidth="1"/>
    <col min="3" max="3" width="15.375" customWidth="1"/>
    <col min="4" max="4" width="14.75" customWidth="1"/>
    <col min="5" max="5" width="31" customWidth="1"/>
    <col min="6" max="6" width="9.5" customWidth="1"/>
    <col min="7" max="7" width="12.375" customWidth="1"/>
    <col min="8" max="8" width="24.5" customWidth="1"/>
    <col min="9" max="9" width="16.125" customWidth="1"/>
  </cols>
  <sheetData>
    <row r="1" spans="1:9" ht="38.65" customHeight="1" x14ac:dyDescent="0.55000000000000004">
      <c r="A1" s="1"/>
      <c r="B1" s="1" t="s">
        <v>0</v>
      </c>
      <c r="C1" s="1"/>
      <c r="D1" s="1"/>
      <c r="E1" s="1"/>
      <c r="F1" s="1"/>
      <c r="G1" s="1"/>
      <c r="H1" s="1"/>
      <c r="I1" s="1"/>
    </row>
    <row r="2" spans="1:9" ht="15.2" customHeight="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ht="15.2" customHeight="1" x14ac:dyDescent="0.25">
      <c r="B3" s="2" t="s">
        <v>16</v>
      </c>
      <c r="C3" t="s">
        <v>9</v>
      </c>
      <c r="D3" t="s">
        <v>10</v>
      </c>
      <c r="E3" t="s">
        <v>11</v>
      </c>
      <c r="F3" s="2" t="s">
        <v>8</v>
      </c>
      <c r="G3">
        <f>MATCH('COST ITEMS LIST'!$F$3:$F$16,FX!$C$4:$C$5,0)</f>
        <v>1</v>
      </c>
      <c r="H3" s="2">
        <v>11231</v>
      </c>
      <c r="I3" s="3">
        <f>SUM(INDEX(FX!$D$4:$D$5,'COST ITEMS LIST'!$G3)*'COST ITEMS LIST'!$H$3:$H$16)</f>
        <v>8302.6290600000011</v>
      </c>
    </row>
    <row r="4" spans="1:9" ht="15.2" customHeight="1" x14ac:dyDescent="0.25">
      <c r="B4" s="2" t="s">
        <v>37</v>
      </c>
      <c r="C4" t="s">
        <v>9</v>
      </c>
      <c r="D4" t="s">
        <v>10</v>
      </c>
      <c r="E4" t="s">
        <v>12</v>
      </c>
      <c r="F4" s="2" t="s">
        <v>8</v>
      </c>
      <c r="G4">
        <f>MATCH('COST ITEMS LIST'!$F$3:$F$16,FX!$C$4:$C$5,0)</f>
        <v>1</v>
      </c>
      <c r="H4" s="2">
        <v>453</v>
      </c>
      <c r="I4" s="3">
        <f>SUM(INDEX(FX!$D$4:$D$5,'COST ITEMS LIST'!$G4)*'COST ITEMS LIST'!$H$3:$H$16)</f>
        <v>334.88478000000003</v>
      </c>
    </row>
    <row r="5" spans="1:9" ht="15.2" customHeight="1" x14ac:dyDescent="0.25">
      <c r="B5" s="2" t="s">
        <v>40</v>
      </c>
      <c r="C5" t="s">
        <v>9</v>
      </c>
      <c r="D5" t="s">
        <v>10</v>
      </c>
      <c r="E5" t="s">
        <v>13</v>
      </c>
      <c r="F5" s="2" t="s">
        <v>8</v>
      </c>
      <c r="G5">
        <f>MATCH('COST ITEMS LIST'!$F$3:$F$16,FX!$C$4:$C$5,0)</f>
        <v>1</v>
      </c>
      <c r="H5" s="2">
        <v>45354</v>
      </c>
      <c r="I5" s="3">
        <f>SUM(INDEX(FX!$D$4:$D$5,'COST ITEMS LIST'!$G5)*'COST ITEMS LIST'!$H$3:$H$16)</f>
        <v>33528.39804</v>
      </c>
    </row>
    <row r="6" spans="1:9" ht="15.2" customHeight="1" x14ac:dyDescent="0.25">
      <c r="B6" s="2" t="s">
        <v>37</v>
      </c>
      <c r="C6" t="s">
        <v>9</v>
      </c>
      <c r="D6" t="s">
        <v>10</v>
      </c>
      <c r="E6" t="s">
        <v>14</v>
      </c>
      <c r="F6" s="2" t="s">
        <v>8</v>
      </c>
      <c r="G6">
        <f>MATCH('COST ITEMS LIST'!$F$3:$F$16,FX!$C$4:$C$5,0)</f>
        <v>1</v>
      </c>
      <c r="H6" s="2">
        <v>453</v>
      </c>
      <c r="I6" s="3">
        <f>SUM(INDEX(FX!$D$4:$D$5,'COST ITEMS LIST'!$G6)*'COST ITEMS LIST'!$H$3:$H$16)</f>
        <v>334.88478000000003</v>
      </c>
    </row>
    <row r="7" spans="1:9" ht="15.2" customHeight="1" x14ac:dyDescent="0.25">
      <c r="B7" s="2" t="s">
        <v>37</v>
      </c>
      <c r="C7" t="s">
        <v>9</v>
      </c>
      <c r="D7" t="s">
        <v>10</v>
      </c>
      <c r="E7" t="s">
        <v>15</v>
      </c>
      <c r="F7" s="2" t="s">
        <v>8</v>
      </c>
      <c r="G7">
        <f>MATCH('COST ITEMS LIST'!$F$3:$F$16,FX!$C$4:$C$5,0)</f>
        <v>1</v>
      </c>
      <c r="H7" s="2">
        <v>453</v>
      </c>
      <c r="I7" s="3">
        <f>SUM(INDEX(FX!$D$4:$D$5,'COST ITEMS LIST'!$G7)*'COST ITEMS LIST'!$H$3:$H$16)</f>
        <v>334.88478000000003</v>
      </c>
    </row>
    <row r="8" spans="1:9" ht="15.2" customHeight="1" x14ac:dyDescent="0.25">
      <c r="B8" s="2" t="s">
        <v>37</v>
      </c>
      <c r="C8" t="s">
        <v>9</v>
      </c>
      <c r="D8" t="s">
        <v>10</v>
      </c>
      <c r="E8" t="s">
        <v>16</v>
      </c>
      <c r="F8" s="2" t="s">
        <v>8</v>
      </c>
      <c r="G8">
        <f>MATCH('COST ITEMS LIST'!$F$3:$F$16,FX!$C$4:$C$5,0)</f>
        <v>1</v>
      </c>
      <c r="H8" s="2">
        <v>7453</v>
      </c>
      <c r="I8" s="3">
        <f>SUM(INDEX(FX!$D$4:$D$5,'COST ITEMS LIST'!$G8)*'COST ITEMS LIST'!$H$3:$H$16)</f>
        <v>5509.70478</v>
      </c>
    </row>
    <row r="9" spans="1:9" ht="15.2" customHeight="1" x14ac:dyDescent="0.25">
      <c r="B9" s="2" t="s">
        <v>40</v>
      </c>
      <c r="C9" t="s">
        <v>17</v>
      </c>
      <c r="D9" t="s">
        <v>10</v>
      </c>
      <c r="E9" t="s">
        <v>18</v>
      </c>
      <c r="F9" s="2" t="s">
        <v>8</v>
      </c>
      <c r="G9">
        <f>MATCH('COST ITEMS LIST'!$F$3:$F$16,FX!$C$4:$C$5,0)</f>
        <v>1</v>
      </c>
      <c r="H9" s="2">
        <v>123</v>
      </c>
      <c r="I9" s="3">
        <f>SUM(INDEX(FX!$D$4:$D$5,'COST ITEMS LIST'!$G9)*'COST ITEMS LIST'!$H$3:$H$16)</f>
        <v>90.92898000000001</v>
      </c>
    </row>
    <row r="10" spans="1:9" ht="15.2" customHeight="1" x14ac:dyDescent="0.25">
      <c r="B10" s="2" t="s">
        <v>37</v>
      </c>
      <c r="C10" t="s">
        <v>19</v>
      </c>
      <c r="D10" t="s">
        <v>10</v>
      </c>
      <c r="E10" t="s">
        <v>20</v>
      </c>
      <c r="F10" s="2" t="s">
        <v>8</v>
      </c>
      <c r="G10">
        <f>MATCH('COST ITEMS LIST'!$F$3:$F$16,FX!$C$4:$C$5,0)</f>
        <v>1</v>
      </c>
      <c r="H10" s="2">
        <v>75637537</v>
      </c>
      <c r="I10" s="3">
        <f>SUM(INDEX(FX!$D$4:$D$5,'COST ITEMS LIST'!$G10)*'COST ITEMS LIST'!$H$3:$H$16)</f>
        <v>55915805.602620006</v>
      </c>
    </row>
    <row r="11" spans="1:9" ht="15.2" customHeight="1" x14ac:dyDescent="0.25">
      <c r="B11" s="2" t="s">
        <v>37</v>
      </c>
      <c r="C11" t="s">
        <v>19</v>
      </c>
      <c r="D11" t="s">
        <v>10</v>
      </c>
      <c r="E11" t="s">
        <v>21</v>
      </c>
      <c r="F11" s="2" t="s">
        <v>8</v>
      </c>
      <c r="G11">
        <f>MATCH('COST ITEMS LIST'!$F$3:$F$16,FX!$C$4:$C$5,0)</f>
        <v>1</v>
      </c>
      <c r="H11" s="2">
        <v>4534534</v>
      </c>
      <c r="I11" s="3">
        <f>SUM(INDEX(FX!$D$4:$D$5,'COST ITEMS LIST'!$G11)*'COST ITEMS LIST'!$H$3:$H$16)</f>
        <v>3352199.6048400002</v>
      </c>
    </row>
    <row r="12" spans="1:9" ht="15.2" customHeight="1" x14ac:dyDescent="0.25">
      <c r="B12" s="2" t="s">
        <v>37</v>
      </c>
      <c r="C12" t="s">
        <v>19</v>
      </c>
      <c r="D12" t="s">
        <v>10</v>
      </c>
      <c r="E12" t="s">
        <v>22</v>
      </c>
      <c r="F12" s="2" t="s">
        <v>8</v>
      </c>
      <c r="G12">
        <f>MATCH('COST ITEMS LIST'!$F$3:$F$16,FX!$C$4:$C$5,0)</f>
        <v>1</v>
      </c>
      <c r="H12" s="2">
        <v>123</v>
      </c>
      <c r="I12" s="3">
        <f>SUM(INDEX(FX!$D$4:$D$5,'COST ITEMS LIST'!$G12)*'COST ITEMS LIST'!$H$3:$H$16)</f>
        <v>90.92898000000001</v>
      </c>
    </row>
    <row r="13" spans="1:9" ht="15.2" customHeight="1" x14ac:dyDescent="0.25">
      <c r="B13" s="2" t="s">
        <v>37</v>
      </c>
      <c r="C13" t="s">
        <v>19</v>
      </c>
      <c r="D13" t="s">
        <v>10</v>
      </c>
      <c r="E13" t="s">
        <v>23</v>
      </c>
      <c r="F13" s="2" t="s">
        <v>8</v>
      </c>
      <c r="G13">
        <f>MATCH('COST ITEMS LIST'!$F$3:$F$16,FX!$C$4:$C$5,0)</f>
        <v>1</v>
      </c>
      <c r="H13" s="2">
        <v>753</v>
      </c>
      <c r="I13" s="3">
        <f>SUM(INDEX(FX!$D$4:$D$5,'COST ITEMS LIST'!$G13)*'COST ITEMS LIST'!$H$3:$H$16)</f>
        <v>556.66278</v>
      </c>
    </row>
    <row r="14" spans="1:9" ht="15.2" customHeight="1" x14ac:dyDescent="0.25">
      <c r="B14" s="2" t="s">
        <v>37</v>
      </c>
      <c r="C14" t="s">
        <v>19</v>
      </c>
      <c r="D14" t="s">
        <v>10</v>
      </c>
      <c r="E14" t="s">
        <v>24</v>
      </c>
      <c r="F14" s="2" t="s">
        <v>8</v>
      </c>
      <c r="G14">
        <f>MATCH('COST ITEMS LIST'!$F$3:$F$16,FX!$C$4:$C$5,0)</f>
        <v>1</v>
      </c>
      <c r="H14" s="2">
        <v>0</v>
      </c>
      <c r="I14" s="3">
        <f>SUM(INDEX(FX!$D$4:$D$5,'COST ITEMS LIST'!$G14)*'COST ITEMS LIST'!$H$3:$H$16)</f>
        <v>0</v>
      </c>
    </row>
    <row r="15" spans="1:9" ht="15.2" customHeight="1" x14ac:dyDescent="0.25">
      <c r="H15" t="s">
        <v>25</v>
      </c>
      <c r="I15" s="3">
        <f>SUBTOTAL(109,I3:I14)</f>
        <v>59317089.114420012</v>
      </c>
    </row>
  </sheetData>
  <dataValidations count="1">
    <dataValidation type="decimal" allowBlank="1" showInputMessage="1" showErrorMessage="1" sqref="H3:H14"/>
  </dataValidations>
  <pageMargins left="0.75" right="0.75" top="0.75" bottom="0.5" header="0.5" footer="0.75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Vendors!$B$4:$C$10</xm:f>
          </x14:formula1>
          <xm:sqref>B3:B14</xm:sqref>
        </x14:dataValidation>
        <x14:dataValidation type="list" allowBlank="1" showInputMessage="1" showErrorMessage="1">
          <x14:formula1>
            <xm:f>FX!$C$4:$C$5</xm:f>
          </x14:formula1>
          <xm:sqref>F3:F14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9.125" customWidth="1"/>
    <col min="2" max="2" width="14.5" customWidth="1"/>
    <col min="3" max="3" width="14.375" customWidth="1"/>
    <col min="4" max="4" width="17.125" customWidth="1"/>
  </cols>
  <sheetData>
    <row r="1" spans="1:4" ht="38.65" customHeight="1" x14ac:dyDescent="0.55000000000000004">
      <c r="A1" s="1"/>
      <c r="B1" s="1" t="s">
        <v>26</v>
      </c>
      <c r="C1" s="1"/>
      <c r="D1" s="1"/>
    </row>
    <row r="3" spans="1:4" ht="15.2" customHeight="1" x14ac:dyDescent="0.25">
      <c r="B3" t="s">
        <v>27</v>
      </c>
      <c r="C3" t="s">
        <v>28</v>
      </c>
      <c r="D3" t="s">
        <v>29</v>
      </c>
    </row>
    <row r="4" spans="1:4" ht="15.2" customHeight="1" x14ac:dyDescent="0.25">
      <c r="B4" t="s">
        <v>30</v>
      </c>
      <c r="C4" t="s">
        <v>8</v>
      </c>
      <c r="D4">
        <v>0.73926000000000003</v>
      </c>
    </row>
    <row r="5" spans="1:4" ht="15.2" customHeight="1" x14ac:dyDescent="0.25">
      <c r="B5" t="s">
        <v>31</v>
      </c>
      <c r="C5" t="s">
        <v>32</v>
      </c>
      <c r="D5">
        <v>7.0610000000000006E-2</v>
      </c>
    </row>
  </sheetData>
  <sheetProtection password="CE28" sheet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9.125" customWidth="1"/>
    <col min="2" max="2" width="22.75" customWidth="1"/>
    <col min="3" max="3" width="15.875" customWidth="1"/>
    <col min="4" max="4" width="20.75" customWidth="1"/>
  </cols>
  <sheetData>
    <row r="1" spans="1:4" ht="38.65" customHeight="1" x14ac:dyDescent="0.55000000000000004">
      <c r="A1" s="1"/>
      <c r="B1" s="1" t="s">
        <v>33</v>
      </c>
      <c r="C1" s="1"/>
      <c r="D1" s="1"/>
    </row>
    <row r="3" spans="1:4" ht="15.2" customHeight="1" x14ac:dyDescent="0.25">
      <c r="B3" t="s">
        <v>1</v>
      </c>
      <c r="C3" t="s">
        <v>34</v>
      </c>
      <c r="D3" t="s">
        <v>35</v>
      </c>
    </row>
    <row r="4" spans="1:4" ht="15.2" customHeight="1" x14ac:dyDescent="0.25">
      <c r="B4" t="s">
        <v>36</v>
      </c>
      <c r="C4" t="s">
        <v>37</v>
      </c>
      <c r="D4" t="s">
        <v>38</v>
      </c>
    </row>
    <row r="5" spans="1:4" ht="15.2" customHeight="1" x14ac:dyDescent="0.25">
      <c r="B5" t="s">
        <v>39</v>
      </c>
      <c r="C5" t="s">
        <v>37</v>
      </c>
      <c r="D5" t="s">
        <v>38</v>
      </c>
    </row>
    <row r="6" spans="1:4" ht="15.2" customHeight="1" x14ac:dyDescent="0.25">
      <c r="B6" t="s">
        <v>40</v>
      </c>
      <c r="C6" t="s">
        <v>37</v>
      </c>
    </row>
    <row r="7" spans="1:4" ht="15.2" customHeight="1" x14ac:dyDescent="0.25">
      <c r="B7" t="s">
        <v>41</v>
      </c>
      <c r="C7" t="s">
        <v>37</v>
      </c>
      <c r="D7" t="s">
        <v>38</v>
      </c>
    </row>
    <row r="8" spans="1:4" ht="15.2" customHeight="1" x14ac:dyDescent="0.25">
      <c r="B8" t="s">
        <v>16</v>
      </c>
      <c r="C8" t="s">
        <v>9</v>
      </c>
      <c r="D8" t="s">
        <v>38</v>
      </c>
    </row>
    <row r="9" spans="1:4" ht="15.2" customHeight="1" x14ac:dyDescent="0.25">
      <c r="B9" t="s">
        <v>13</v>
      </c>
      <c r="C9" t="s">
        <v>9</v>
      </c>
    </row>
    <row r="10" spans="1:4" ht="15.2" customHeight="1" x14ac:dyDescent="0.25">
      <c r="B10" t="s">
        <v>42</v>
      </c>
      <c r="C10" t="s">
        <v>9</v>
      </c>
      <c r="D10" t="s">
        <v>38</v>
      </c>
    </row>
  </sheetData>
  <sheetProtection password="CE28" sheet="1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ITEMS LIST</vt:lpstr>
      <vt:lpstr>FX</vt:lpstr>
      <vt:lpstr>Vendors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Nicoll</cp:lastModifiedBy>
  <dcterms:created xsi:type="dcterms:W3CDTF">2016-10-14T11:22:21Z</dcterms:created>
  <dcterms:modified xsi:type="dcterms:W3CDTF">2016-10-17T09:57:17Z</dcterms:modified>
</cp:coreProperties>
</file>