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mc:AlternateContent xmlns:mc="http://schemas.openxmlformats.org/markup-compatibility/2006">
    <mc:Choice Requires="x15">
      <x15ac:absPath xmlns:x15ac="http://schemas.microsoft.com/office/spreadsheetml/2010/11/ac" url="C:\Users\miklas.e\Box Sync\CCSW\AdCost\AdCost Renewal\Budget forms\corrected detailed budget forms\"/>
    </mc:Choice>
  </mc:AlternateContent>
  <workbookProtection workbookAlgorithmName="SHA-512" workbookHashValue="wvPlPTI8qZ+wVNsc59/jOJ+aSp8p1cmY4PHT/LWeurzGtdD9tbph3CB0ug61bVl4aQ2FHN5odK9BnQfAqv4xvw==" workbookSaltValue="Ic4CgUhG8268h11Fo4YAkw==" workbookSpinCount="100000" lockStructure="1"/>
  <bookViews>
    <workbookView xWindow="0" yWindow="0" windowWidth="19845" windowHeight="6105" activeTab="1"/>
  </bookViews>
  <sheets>
    <sheet name="Exchange Rates" sheetId="1" r:id="rId1"/>
    <sheet name="Summary" sheetId="12" r:id="rId2"/>
    <sheet name="Properties" sheetId="13" state="hidden" r:id="rId3"/>
    <sheet name="MDL Going to" sheetId="7" state="veryHidden" r:id="rId4"/>
    <sheet name="MDL Currency" sheetId="8" state="veryHidden" r:id="rId5"/>
    <sheet name="MDLMenuExtras" sheetId="9" state="veryHidden" r:id="rId6"/>
    <sheet name="MDLBid" sheetId="10" state="veryHidden" r:id="rId7"/>
  </sheets>
  <definedNames>
    <definedName name="_xlnm._FilterDatabase" localSheetId="0" hidden="1">'Exchange Rates'!$A$8:$M$65</definedName>
    <definedName name="AgencyCurrency">Summary!$J$8</definedName>
    <definedName name="StudioCurrency">Summary!$J$9</definedName>
  </definedNames>
  <calcPr calcId="171027" calcMode="manual"/>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5" i="1" l="1"/>
  <c r="H21" i="12" l="1"/>
  <c r="E9" i="1" l="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8" i="1"/>
  <c r="J9" i="12"/>
  <c r="J19" i="12"/>
  <c r="J20" i="12"/>
  <c r="J17" i="12"/>
  <c r="J16" i="12"/>
  <c r="J18" i="12"/>
  <c r="J8" i="12"/>
  <c r="I24" i="12" s="1"/>
  <c r="A5" i="1"/>
  <c r="A3" i="1"/>
  <c r="I37" i="12"/>
  <c r="H34" i="12"/>
  <c r="I34" i="12"/>
  <c r="I29" i="12"/>
  <c r="I26" i="12"/>
  <c r="H26" i="12"/>
  <c r="H23" i="12"/>
  <c r="I23" i="12"/>
  <c r="I15" i="12"/>
  <c r="H15" i="12"/>
  <c r="I35" i="12"/>
  <c r="I20" i="12"/>
  <c r="I16" i="12"/>
  <c r="I18" i="12"/>
  <c r="J21" i="12" l="1"/>
  <c r="I19" i="12"/>
  <c r="J27" i="12"/>
  <c r="J24" i="12"/>
  <c r="J35" i="12"/>
  <c r="I17" i="12"/>
  <c r="I27" i="12"/>
  <c r="I21" i="12" l="1"/>
  <c r="I30" i="12" s="1"/>
  <c r="I38" i="12" s="1"/>
  <c r="J30" i="12"/>
  <c r="J38" i="12" s="1"/>
</calcChain>
</file>

<file path=xl/sharedStrings.xml><?xml version="1.0" encoding="utf-8"?>
<sst xmlns="http://schemas.openxmlformats.org/spreadsheetml/2006/main" count="303" uniqueCount="292">
  <si>
    <t>EPCATS WORKBOOK</t>
  </si>
  <si>
    <t>RELEASE 4.1</t>
  </si>
  <si>
    <t>Exchange Rates</t>
  </si>
  <si>
    <t>Last updated:</t>
  </si>
  <si>
    <t>This Local Billing Currency is taken from the Briefing Specification sheet. 
If you need to change it, the button on the right will take you straight to that cell on the 'Briefing Specification' sheet.</t>
  </si>
  <si>
    <t>This exchange rate is from the table on the left and looks up the rate entered for the specified billing currency…</t>
  </si>
  <si>
    <t>Market</t>
  </si>
  <si>
    <t>ISO</t>
  </si>
  <si>
    <t>Rate</t>
  </si>
  <si>
    <t>USD</t>
  </si>
  <si>
    <t>EUR</t>
  </si>
  <si>
    <t>CZK</t>
  </si>
  <si>
    <t>DKK</t>
  </si>
  <si>
    <t>EGP</t>
  </si>
  <si>
    <t>Euro</t>
  </si>
  <si>
    <t>HUF</t>
  </si>
  <si>
    <t>ILS</t>
  </si>
  <si>
    <t>MAD</t>
  </si>
  <si>
    <t>PLN</t>
  </si>
  <si>
    <t>RON</t>
  </si>
  <si>
    <t>ZAR</t>
  </si>
  <si>
    <t>SEK</t>
  </si>
  <si>
    <t>CHF</t>
  </si>
  <si>
    <t>TRY</t>
  </si>
  <si>
    <t>GBP</t>
  </si>
  <si>
    <t>AED</t>
  </si>
  <si>
    <t>SAR</t>
  </si>
  <si>
    <t>HKD</t>
  </si>
  <si>
    <t>UAH</t>
  </si>
  <si>
    <t>CNY</t>
  </si>
  <si>
    <t>KZT</t>
  </si>
  <si>
    <t>PKR</t>
  </si>
  <si>
    <t>MDL</t>
  </si>
  <si>
    <t>MKD</t>
  </si>
  <si>
    <t>NGN</t>
  </si>
  <si>
    <t>LVL</t>
  </si>
  <si>
    <t>AUD</t>
  </si>
  <si>
    <t>KES</t>
  </si>
  <si>
    <t>NOK</t>
  </si>
  <si>
    <t>TND</t>
  </si>
  <si>
    <t>ARS</t>
  </si>
  <si>
    <t>BOB</t>
  </si>
  <si>
    <t>BRL</t>
  </si>
  <si>
    <t>CLP</t>
  </si>
  <si>
    <t>COP</t>
  </si>
  <si>
    <t>CRC</t>
  </si>
  <si>
    <t>DOP</t>
  </si>
  <si>
    <t>GTQ</t>
  </si>
  <si>
    <t>HNL</t>
  </si>
  <si>
    <t>MXN</t>
  </si>
  <si>
    <t>NIO</t>
  </si>
  <si>
    <t>PYG</t>
  </si>
  <si>
    <t>PAB</t>
  </si>
  <si>
    <t>PEN</t>
  </si>
  <si>
    <t>UYU</t>
  </si>
  <si>
    <t>VEF</t>
  </si>
  <si>
    <t>VEB</t>
  </si>
  <si>
    <t>INR</t>
  </si>
  <si>
    <t xml:space="preserve">This colour indicates cells that should be filled in </t>
  </si>
  <si>
    <t>This colour indicates cells that must not be filled and are protected</t>
  </si>
  <si>
    <t>Audio Quotation Summary Form</t>
  </si>
  <si>
    <t xml:space="preserve">Agency </t>
  </si>
  <si>
    <t>Brand/Product</t>
  </si>
  <si>
    <t>Date</t>
  </si>
  <si>
    <t>Project Title-Campaign</t>
  </si>
  <si>
    <t>Agency Currency</t>
  </si>
  <si>
    <t xml:space="preserve">Exch.Rate     </t>
  </si>
  <si>
    <t>ADCosts Number</t>
  </si>
  <si>
    <t>Studio Currency</t>
  </si>
  <si>
    <t>Audio Production Company</t>
  </si>
  <si>
    <t>Assets</t>
  </si>
  <si>
    <t>Cost in Bidding Currency</t>
  </si>
  <si>
    <t>Cost. in Ag. curr</t>
  </si>
  <si>
    <t>Estimate in $</t>
  </si>
  <si>
    <t>1.  STUDIO COSTS</t>
  </si>
  <si>
    <t>metadata mapping</t>
  </si>
  <si>
    <t>detailed bid mapping</t>
  </si>
  <si>
    <t>S1</t>
  </si>
  <si>
    <t>TALENT FEES</t>
  </si>
  <si>
    <t>Talent Fees</t>
  </si>
  <si>
    <t>S2</t>
  </si>
  <si>
    <t>VO RECORDING SESSIONS</t>
  </si>
  <si>
    <t>Vo Recording Sessions</t>
  </si>
  <si>
    <t>S3</t>
  </si>
  <si>
    <t>SOUND DESIGN &amp; FINAL MIX</t>
  </si>
  <si>
    <t>Sound Design &amp; Final Mix</t>
  </si>
  <si>
    <t>S4</t>
  </si>
  <si>
    <t>MUSIC COMPOSITION &amp; RECORDING SESSIONS</t>
  </si>
  <si>
    <t>Music Recording Sessions</t>
  </si>
  <si>
    <t>S5</t>
  </si>
  <si>
    <t>STUDIO MARK UP (if applicable)</t>
  </si>
  <si>
    <t>Studio Mark Up (if applicable)</t>
  </si>
  <si>
    <t xml:space="preserve">T1       TOTAL STUDIO COST </t>
  </si>
  <si>
    <r>
      <t xml:space="preserve">3. TAX/IMPORTATION FEES (when applicable)                                   </t>
    </r>
    <r>
      <rPr>
        <b/>
        <sz val="12"/>
        <rFont val="Calibri"/>
        <family val="2"/>
      </rPr>
      <t xml:space="preserve"> </t>
    </r>
  </si>
  <si>
    <t>T3</t>
  </si>
  <si>
    <t xml:space="preserve">4.  P&amp;G INSURANCE                                                          </t>
  </si>
  <si>
    <t>T4</t>
  </si>
  <si>
    <t>manual entry</t>
  </si>
  <si>
    <t>TOTAL AUDIO PRODUCTION COST</t>
  </si>
  <si>
    <t xml:space="preserve">  T1+T2+T3+T4</t>
  </si>
  <si>
    <t xml:space="preserve">Section below is not transferred to Adstream </t>
  </si>
  <si>
    <t xml:space="preserve">5. TALENT USAGE/BUYOUTS </t>
  </si>
  <si>
    <t>T5       TOTAL USAGE/BUYOUTS</t>
  </si>
  <si>
    <t>TOTAL AUDIO PRODUCTION COST w/ USAGE/BUYOUTS</t>
  </si>
  <si>
    <t xml:space="preserve">  T1+T2+T3+T4+T5 </t>
  </si>
  <si>
    <t>=SUM('Bid Details'!H21+'Bid Details'!H30+'Bid Details'!H33+'Bid Details'!H34)</t>
  </si>
  <si>
    <t>=SUM('Bid Details'!H18+'Bid Details'!H20)</t>
  </si>
  <si>
    <t>=SUM('Bid Details'!H19+'Bid Details'!H23)</t>
  </si>
  <si>
    <t>=SUM('Bid Details'!H22+'Bid Details'!H26+'Bid Details'!H27+'Bid Details'!H28+'Bid Details'!H29+'Bid Details'!H31+'Bid Details'!H32)</t>
  </si>
  <si>
    <t>=SUM('Bid Details'!H42+'Bid Details'!H43)</t>
  </si>
  <si>
    <t>='Bid Details'!H38</t>
  </si>
  <si>
    <t>='Bid Details'!H40</t>
  </si>
  <si>
    <t xml:space="preserve">ENTERING LOCAL EXCHANGE RATES
The EPCATS model works out the cost of your project by starting with the currency in which you actually bill P&amp;G.
This 'billing' currency is automatically converted to "P&amp;G dollars", for their own internal analysis, using the table on the left. This same dollar exchange rate is also to calculate any other currencies used.
The exchange rate used to convert your own local 'billing' currency in the table on the left, should come from P&amp;G.
However, if you have items anywhere in your bid that involve you paying for anything in another 'extra' currency, (billed on to P&amp;G in your own currency), then you need to enter -for that extra currency- the ACTUAL exchange rate paid by you for that extra currency.
This might occur if, for example, you use a production company from outside your own country.
But although this local exchange rate will be between your own currency and the 'extra' one, the ACTUAL rate needs to be entered as a dollar factor, in the table on the left, which requires a conversion calculation.
The calculator below will work out the figure you need to enter against your extra currency in the table to the left.
</t>
  </si>
  <si>
    <t>Name</t>
  </si>
  <si>
    <t>Value</t>
  </si>
  <si>
    <t>Content Type</t>
  </si>
  <si>
    <t>Audio</t>
  </si>
  <si>
    <t>Production</t>
  </si>
  <si>
    <t>All</t>
  </si>
  <si>
    <t>Format Type</t>
  </si>
  <si>
    <t>Summary</t>
  </si>
  <si>
    <t>Mapping Key</t>
  </si>
  <si>
    <t>AudioAllSummary</t>
  </si>
  <si>
    <t>DO NOT MODIFY THIS SHEET</t>
  </si>
  <si>
    <t>US Dollar</t>
  </si>
  <si>
    <t>Albanian Lek</t>
  </si>
  <si>
    <t>ALL</t>
  </si>
  <si>
    <t>Algerian Dinar</t>
  </si>
  <si>
    <t>DZD</t>
  </si>
  <si>
    <t>Angolan Kwanza</t>
  </si>
  <si>
    <t>AOA</t>
  </si>
  <si>
    <t>Argentine Peso</t>
  </si>
  <si>
    <t>Armenian Dram</t>
  </si>
  <si>
    <t>AMD</t>
  </si>
  <si>
    <t>Australian Dollar</t>
  </si>
  <si>
    <t>Azerbaijan Manat</t>
  </si>
  <si>
    <t>AZM</t>
  </si>
  <si>
    <t>Azerbaijan New Manat</t>
  </si>
  <si>
    <t>AZN</t>
  </si>
  <si>
    <t>Bahraini Dinar</t>
  </si>
  <si>
    <t>BHD</t>
  </si>
  <si>
    <t>Bangladeshi Taka</t>
  </si>
  <si>
    <t>BDT</t>
  </si>
  <si>
    <t>Barbados Dollar</t>
  </si>
  <si>
    <t>BBD</t>
  </si>
  <si>
    <t>Belarusian Ruble</t>
  </si>
  <si>
    <t>BYR</t>
  </si>
  <si>
    <t>Belize Dollar</t>
  </si>
  <si>
    <t>BZD</t>
  </si>
  <si>
    <t>Bolivian Boliviano</t>
  </si>
  <si>
    <t>Bosnian Mark</t>
  </si>
  <si>
    <t>BAM</t>
  </si>
  <si>
    <t>Brazilian Real</t>
  </si>
  <si>
    <t>British Pound</t>
  </si>
  <si>
    <t>Brunei Dollar</t>
  </si>
  <si>
    <t>BND</t>
  </si>
  <si>
    <t>Bulgarian Lev</t>
  </si>
  <si>
    <t>BGN</t>
  </si>
  <si>
    <t>Canadian Dollar</t>
  </si>
  <si>
    <t>CAD</t>
  </si>
  <si>
    <t>CFA Franc BEAC</t>
  </si>
  <si>
    <t>XAF</t>
  </si>
  <si>
    <t>Chilean Peso</t>
  </si>
  <si>
    <t>Chinese Yuan Renminbi</t>
  </si>
  <si>
    <t>Colombian Peso</t>
  </si>
  <si>
    <t>Congolese Franc</t>
  </si>
  <si>
    <t>CDF</t>
  </si>
  <si>
    <t>Costa Rican Colon</t>
  </si>
  <si>
    <t>Croatian Kuna</t>
  </si>
  <si>
    <t>HRK</t>
  </si>
  <si>
    <t>Cyprus Pound</t>
  </si>
  <si>
    <t>CYP</t>
  </si>
  <si>
    <t>Czech Koruna</t>
  </si>
  <si>
    <t>Danish Krone</t>
  </si>
  <si>
    <t>Dominican R. Peso</t>
  </si>
  <si>
    <t>Egyptian Pound</t>
  </si>
  <si>
    <t>El Salvador Colon</t>
  </si>
  <si>
    <t>SVC</t>
  </si>
  <si>
    <t>Estonian Kroon</t>
  </si>
  <si>
    <t>EEK</t>
  </si>
  <si>
    <t>Ethiopian Birr</t>
  </si>
  <si>
    <t>ETB</t>
  </si>
  <si>
    <t>Georgian Lari</t>
  </si>
  <si>
    <t>GEL</t>
  </si>
  <si>
    <t>Ghanaian Cedi</t>
  </si>
  <si>
    <t>GHC</t>
  </si>
  <si>
    <t>Ghanaian New Cedi</t>
  </si>
  <si>
    <t>GHS</t>
  </si>
  <si>
    <t>Guatemalan Quetzal</t>
  </si>
  <si>
    <t>Honduran Lempira</t>
  </si>
  <si>
    <t>Hong Kong Dollar</t>
  </si>
  <si>
    <t>Hungarian Forint</t>
  </si>
  <si>
    <t>Iceland Krona</t>
  </si>
  <si>
    <t>ISK</t>
  </si>
  <si>
    <t>Indian Rupee</t>
  </si>
  <si>
    <t>Indonesian Rupiah</t>
  </si>
  <si>
    <t>IDR</t>
  </si>
  <si>
    <t>Iranian Rial</t>
  </si>
  <si>
    <t>IRR</t>
  </si>
  <si>
    <t>Israeli New Shekel</t>
  </si>
  <si>
    <t>Jamaican Dollar</t>
  </si>
  <si>
    <t>JMD</t>
  </si>
  <si>
    <t>Japanese Yen</t>
  </si>
  <si>
    <t>JPY</t>
  </si>
  <si>
    <t>Jordanian Dinar</t>
  </si>
  <si>
    <t>JOD</t>
  </si>
  <si>
    <t>Kazakhstan Tenge</t>
  </si>
  <si>
    <t>Kenyan Shilling</t>
  </si>
  <si>
    <t>Kuwaiti Dinar</t>
  </si>
  <si>
    <t>KWD</t>
  </si>
  <si>
    <t>Latvian Lats</t>
  </si>
  <si>
    <t>Lebanese Pound</t>
  </si>
  <si>
    <t>LBP</t>
  </si>
  <si>
    <t>Libyan Dinar</t>
  </si>
  <si>
    <t>LYD</t>
  </si>
  <si>
    <t>Lithuanian Litas</t>
  </si>
  <si>
    <t>LTL</t>
  </si>
  <si>
    <t>Luxembourg Franc</t>
  </si>
  <si>
    <t>LUF</t>
  </si>
  <si>
    <t>Macedonian Denar</t>
  </si>
  <si>
    <t>Malawi Kwacha</t>
  </si>
  <si>
    <t>MWK</t>
  </si>
  <si>
    <t>Malaysian Ringgit</t>
  </si>
  <si>
    <t>MYR</t>
  </si>
  <si>
    <t>Maltese Lira</t>
  </si>
  <si>
    <t>MTL</t>
  </si>
  <si>
    <t>Mauritius Rupee</t>
  </si>
  <si>
    <t>MUR</t>
  </si>
  <si>
    <t>Mexican Peso</t>
  </si>
  <si>
    <t>Moldovan Leu</t>
  </si>
  <si>
    <t>Mongolian Tugrik</t>
  </si>
  <si>
    <t>MNT</t>
  </si>
  <si>
    <t>Moroccan Dirham</t>
  </si>
  <si>
    <t>Myanmar Kyat</t>
  </si>
  <si>
    <t>MMK</t>
  </si>
  <si>
    <t>New Zealand Dollar</t>
  </si>
  <si>
    <t>NZD</t>
  </si>
  <si>
    <t>Nicaraguan Cordoba Oro</t>
  </si>
  <si>
    <t>Nigerian Naira</t>
  </si>
  <si>
    <t>Norwegian Kroner</t>
  </si>
  <si>
    <t>Omani Rial</t>
  </si>
  <si>
    <t>OMR</t>
  </si>
  <si>
    <t>Pakistan Rupee</t>
  </si>
  <si>
    <t>Panamanian Balboa</t>
  </si>
  <si>
    <t>Paraguay Guarani</t>
  </si>
  <si>
    <t>Peruvian Nuevo Sol</t>
  </si>
  <si>
    <t>Philippine Peso</t>
  </si>
  <si>
    <t>PHP</t>
  </si>
  <si>
    <t>Polish Zloty</t>
  </si>
  <si>
    <t>Qatari Rial</t>
  </si>
  <si>
    <t>QAR</t>
  </si>
  <si>
    <t>Romanian New Lei</t>
  </si>
  <si>
    <t>Saudi Riyal</t>
  </si>
  <si>
    <t>Serbian Dinar</t>
  </si>
  <si>
    <t>RSD</t>
  </si>
  <si>
    <t>Singapore Dollar</t>
  </si>
  <si>
    <t>SGD</t>
  </si>
  <si>
    <t>Slovak Koruna</t>
  </si>
  <si>
    <t>SKK</t>
  </si>
  <si>
    <t>Slovenian Tolar</t>
  </si>
  <si>
    <t>SIT</t>
  </si>
  <si>
    <t>South African Rand</t>
  </si>
  <si>
    <t>South-Korean Won</t>
  </si>
  <si>
    <t>KRW</t>
  </si>
  <si>
    <t>Sri Lanka Rupee</t>
  </si>
  <si>
    <t>LKR</t>
  </si>
  <si>
    <t>Swedish Krona</t>
  </si>
  <si>
    <t>Swiss Franc</t>
  </si>
  <si>
    <t>Syrian Pound</t>
  </si>
  <si>
    <t>SYP</t>
  </si>
  <si>
    <t>Taiwan Dollar</t>
  </si>
  <si>
    <t>TWD</t>
  </si>
  <si>
    <t>Tanzanian Shilling</t>
  </si>
  <si>
    <t>TZS</t>
  </si>
  <si>
    <t>Thai Baht</t>
  </si>
  <si>
    <t>THB</t>
  </si>
  <si>
    <t>Tunisian Dinar</t>
  </si>
  <si>
    <t>Turkish Lira</t>
  </si>
  <si>
    <t>Uganda Shilling</t>
  </si>
  <si>
    <t>UGX</t>
  </si>
  <si>
    <t>Ukraine Hryvnia</t>
  </si>
  <si>
    <t>Uruguayan Peso</t>
  </si>
  <si>
    <t>Utd. Arab Emir. Dirham</t>
  </si>
  <si>
    <t>Uzbekistan Som</t>
  </si>
  <si>
    <t>UZS</t>
  </si>
  <si>
    <t>Venezuelan Bolivar</t>
  </si>
  <si>
    <t>Venezuelan Bolivar Fuerte</t>
  </si>
  <si>
    <t>Vietnamese Dong</t>
  </si>
  <si>
    <t>VND</t>
  </si>
  <si>
    <t>Yemeni Rial</t>
  </si>
  <si>
    <t>YER</t>
  </si>
  <si>
    <t>(version Nov 1,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</si>
</sst>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_-;\-* #,##0.00_-;_-* &quot;-&quot;??_-;_-@_-"/>
    <numFmt numFmtId="164" formatCode="_(* #,##0_);_(* \(#,##0\);_(* &quot;-&quot;_);_(@_)"/>
    <numFmt numFmtId="165" formatCode="_(* #,##0.00_);_(* \(#,##0.00\);_(* &quot;-&quot;??_);_(@_)"/>
    <numFmt numFmtId="166" formatCode="_(&quot;$&quot;* #,##0_);_(&quot;$&quot;* \(#,##0\);_(&quot;$&quot;* &quot;-&quot;_);_(@_)"/>
    <numFmt numFmtId="167" formatCode="_(* #,##0_);_(* \(#,##0\);_(* &quot;-&quot;??_);_(@_)"/>
    <numFmt numFmtId="168" formatCode=";;;"/>
    <numFmt numFmtId="169" formatCode="_-* #,##0\ _€_-;\-* #,##0\ _€_-;_-* &quot;-&quot;\ _€_-;_-@_-"/>
    <numFmt numFmtId="170" formatCode="_-* #,##0.00\ _€_-;\-* #,##0.00\ _€_-;_-* &quot;-&quot;??\ _€_-;_-@_-"/>
    <numFmt numFmtId="171" formatCode="_-* #,##0.00000000_-;\-* #,##0.00000000_-;_-* &quot;-&quot;????????_-;_-@_-"/>
    <numFmt numFmtId="172" formatCode="0.00000000"/>
  </numFmts>
  <fonts count="32" x14ac:knownFonts="1">
    <font>
      <sz val="10"/>
      <name val="Arial"/>
    </font>
    <font>
      <b/>
      <sz val="10"/>
      <name val="Arial"/>
      <family val="2"/>
    </font>
    <font>
      <sz val="10"/>
      <name val="Arial"/>
      <family val="2"/>
    </font>
    <font>
      <sz val="11"/>
      <name val="Arial"/>
      <family val="2"/>
    </font>
    <font>
      <sz val="10"/>
      <color indexed="62"/>
      <name val="Arial"/>
      <family val="2"/>
    </font>
    <font>
      <b/>
      <sz val="14"/>
      <color indexed="10"/>
      <name val="Arial"/>
      <family val="2"/>
    </font>
    <font>
      <b/>
      <sz val="12"/>
      <color indexed="10"/>
      <name val="Arial"/>
      <family val="2"/>
    </font>
    <font>
      <sz val="10"/>
      <name val="Aharoni"/>
      <charset val="177"/>
    </font>
    <font>
      <sz val="10"/>
      <name val="Aharoni"/>
      <charset val="177"/>
    </font>
    <font>
      <sz val="10"/>
      <name val="Arial"/>
      <family val="2"/>
    </font>
    <font>
      <b/>
      <sz val="12"/>
      <name val="Calibri"/>
      <family val="2"/>
    </font>
    <font>
      <b/>
      <sz val="12"/>
      <name val="Calibri"/>
      <family val="2"/>
      <scheme val="minor"/>
    </font>
    <font>
      <sz val="12"/>
      <name val="Calibri"/>
      <family val="2"/>
      <scheme val="minor"/>
    </font>
    <font>
      <sz val="16"/>
      <name val="Calibri"/>
      <family val="2"/>
      <scheme val="minor"/>
    </font>
    <font>
      <sz val="11"/>
      <name val="Calibri"/>
      <family val="2"/>
      <scheme val="minor"/>
    </font>
    <font>
      <sz val="28"/>
      <color theme="0"/>
      <name val="Calibri Light"/>
      <family val="2"/>
    </font>
    <font>
      <sz val="18"/>
      <name val="Calibri"/>
      <family val="2"/>
      <scheme val="minor"/>
    </font>
    <font>
      <sz val="14"/>
      <name val="Calibri Light"/>
      <family val="2"/>
    </font>
    <font>
      <b/>
      <sz val="11"/>
      <name val="Calibri"/>
      <family val="2"/>
      <scheme val="minor"/>
    </font>
    <font>
      <sz val="14"/>
      <color indexed="8"/>
      <name val="Calibri Light"/>
      <family val="2"/>
    </font>
    <font>
      <sz val="12"/>
      <color theme="0"/>
      <name val="Calibri"/>
      <family val="2"/>
      <scheme val="minor"/>
    </font>
    <font>
      <sz val="18"/>
      <color theme="0"/>
      <name val="Calibri Light"/>
      <family val="2"/>
    </font>
    <font>
      <sz val="16"/>
      <color indexed="63"/>
      <name val="Calibri"/>
      <family val="2"/>
      <scheme val="minor"/>
    </font>
    <font>
      <sz val="10"/>
      <name val="Calibri"/>
      <family val="2"/>
      <scheme val="minor"/>
    </font>
    <font>
      <sz val="14"/>
      <name val="Calibri"/>
      <family val="2"/>
      <scheme val="minor"/>
    </font>
    <font>
      <sz val="11"/>
      <color indexed="63"/>
      <name val="Calibri"/>
      <family val="2"/>
      <scheme val="minor"/>
    </font>
    <font>
      <sz val="9"/>
      <name val="Arial"/>
      <family val="2"/>
    </font>
    <font>
      <sz val="14"/>
      <color theme="0"/>
      <name val="Calibri"/>
      <family val="2"/>
      <scheme val="minor"/>
    </font>
    <font>
      <sz val="12"/>
      <color rgb="FF92D050"/>
      <name val="Calibri"/>
      <family val="2"/>
      <scheme val="minor"/>
    </font>
    <font>
      <sz val="12"/>
      <color theme="0" tint="-0.14999847407452621"/>
      <name val="Calibri"/>
      <family val="2"/>
      <scheme val="minor"/>
    </font>
    <font>
      <b/>
      <sz val="12"/>
      <color rgb="FFFF0000"/>
      <name val="Calibri"/>
      <family val="2"/>
      <scheme val="minor"/>
    </font>
    <font>
      <b/>
      <u/>
      <sz val="14"/>
      <name val="Calibri Light"/>
      <family val="2"/>
    </font>
  </fonts>
  <fills count="21">
    <fill>
      <patternFill patternType="none"/>
    </fill>
    <fill>
      <patternFill patternType="gray125"/>
    </fill>
    <fill>
      <patternFill patternType="solid">
        <fgColor indexed="9"/>
        <bgColor indexed="64"/>
      </patternFill>
    </fill>
    <fill>
      <patternFill patternType="solid">
        <fgColor rgb="FFFFFF99"/>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theme="1"/>
        <bgColor indexed="64"/>
      </patternFill>
    </fill>
    <fill>
      <patternFill patternType="solid">
        <fgColor rgb="FFFFFF00"/>
        <bgColor indexed="64"/>
      </patternFill>
    </fill>
    <fill>
      <patternFill patternType="solid">
        <fgColor rgb="FF92D050"/>
        <bgColor indexed="64"/>
      </patternFill>
    </fill>
    <fill>
      <patternFill patternType="solid">
        <fgColor theme="5" tint="0.39997558519241921"/>
        <bgColor indexed="64"/>
      </patternFill>
    </fill>
    <fill>
      <patternFill patternType="solid">
        <fgColor rgb="FF0070C0"/>
        <bgColor indexed="64"/>
      </patternFill>
    </fill>
    <fill>
      <patternFill patternType="solid">
        <fgColor theme="0" tint="-0.34998626667073579"/>
        <bgColor indexed="64"/>
      </patternFill>
    </fill>
    <fill>
      <gradientFill degree="180">
        <stop position="0">
          <color rgb="FF7030A0"/>
        </stop>
        <stop position="1">
          <color rgb="FF002060"/>
        </stop>
      </gradientFill>
    </fill>
    <fill>
      <patternFill patternType="solid">
        <fgColor rgb="FF7030A0"/>
        <bgColor auto="1"/>
      </patternFill>
    </fill>
    <fill>
      <patternFill patternType="solid">
        <fgColor theme="8"/>
        <bgColor indexed="64"/>
      </patternFill>
    </fill>
    <fill>
      <patternFill patternType="solid">
        <fgColor theme="9"/>
        <bgColor indexed="64"/>
      </patternFill>
    </fill>
    <fill>
      <patternFill patternType="solid">
        <fgColor theme="1" tint="0.499984740745262"/>
        <bgColor indexed="64"/>
      </patternFill>
    </fill>
    <fill>
      <patternFill patternType="solid">
        <fgColor theme="1" tint="0.34998626667073579"/>
        <bgColor indexed="64"/>
      </patternFill>
    </fill>
    <fill>
      <patternFill patternType="solid">
        <fgColor rgb="FF00B0F0"/>
        <bgColor indexed="64"/>
      </patternFill>
    </fill>
  </fills>
  <borders count="14">
    <border>
      <left/>
      <right/>
      <top/>
      <bottom/>
      <diagonal/>
    </border>
    <border>
      <left style="medium">
        <color auto="1"/>
      </left>
      <right/>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bottom style="thin">
        <color theme="0" tint="-0.249977111117893"/>
      </bottom>
      <diagonal/>
    </border>
    <border>
      <left/>
      <right/>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diagonal/>
    </border>
    <border>
      <left/>
      <right/>
      <top style="thin">
        <color theme="0" tint="-0.249977111117893"/>
      </top>
      <bottom/>
      <diagonal/>
    </border>
    <border>
      <left/>
      <right style="thin">
        <color theme="0" tint="-0.249977111117893"/>
      </right>
      <top style="thin">
        <color theme="0" tint="-0.249977111117893"/>
      </top>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diagonal/>
    </border>
  </borders>
  <cellStyleXfs count="23">
    <xf numFmtId="0" fontId="0" fillId="0" borderId="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9"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70"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0" fontId="9" fillId="0" borderId="0"/>
    <xf numFmtId="0" fontId="2" fillId="0" borderId="0"/>
    <xf numFmtId="0" fontId="7"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8" fillId="0" borderId="0" applyFont="0" applyFill="0" applyBorder="0" applyAlignment="0" applyProtection="0"/>
    <xf numFmtId="9" fontId="7" fillId="0" borderId="0" applyFont="0" applyFill="0" applyBorder="0" applyAlignment="0" applyProtection="0"/>
    <xf numFmtId="0" fontId="2" fillId="0" borderId="0"/>
  </cellStyleXfs>
  <cellXfs count="160">
    <xf numFmtId="0" fontId="0" fillId="0" borderId="0" xfId="0"/>
    <xf numFmtId="0" fontId="0" fillId="0" borderId="0" xfId="0" applyFill="1" applyBorder="1" applyProtection="1"/>
    <xf numFmtId="0" fontId="0" fillId="0" borderId="0" xfId="0" applyProtection="1"/>
    <xf numFmtId="0" fontId="0" fillId="0" borderId="0" xfId="0" applyBorder="1" applyProtection="1"/>
    <xf numFmtId="0" fontId="0" fillId="0" borderId="0" xfId="0" applyAlignment="1" applyProtection="1">
      <alignment vertical="center"/>
    </xf>
    <xf numFmtId="0" fontId="3" fillId="0" borderId="0" xfId="0" applyFont="1" applyFill="1" applyBorder="1" applyAlignment="1" applyProtection="1">
      <alignment vertical="center"/>
    </xf>
    <xf numFmtId="0" fontId="0" fillId="0" borderId="0" xfId="0" applyFill="1" applyBorder="1" applyAlignment="1" applyProtection="1">
      <alignment vertical="center"/>
    </xf>
    <xf numFmtId="0" fontId="1" fillId="0" borderId="0" xfId="0" applyFont="1" applyFill="1" applyBorder="1" applyAlignment="1" applyProtection="1">
      <alignment vertical="center"/>
    </xf>
    <xf numFmtId="0" fontId="4" fillId="0" borderId="0" xfId="0" applyFont="1" applyFill="1" applyBorder="1" applyAlignment="1" applyProtection="1">
      <alignment vertical="center"/>
    </xf>
    <xf numFmtId="0" fontId="2" fillId="0" borderId="0" xfId="0" applyFont="1" applyFill="1" applyBorder="1" applyAlignment="1" applyProtection="1">
      <alignment horizontal="centerContinuous" vertical="center"/>
    </xf>
    <xf numFmtId="0" fontId="6" fillId="0" borderId="0" xfId="0" applyFont="1" applyFill="1" applyBorder="1" applyAlignment="1" applyProtection="1">
      <alignment vertical="center"/>
    </xf>
    <xf numFmtId="0" fontId="5" fillId="0" borderId="0" xfId="0" applyFont="1" applyFill="1" applyBorder="1" applyAlignment="1" applyProtection="1">
      <alignment vertical="center"/>
    </xf>
    <xf numFmtId="0" fontId="11" fillId="4" borderId="0" xfId="0" applyFont="1" applyFill="1" applyAlignment="1" applyProtection="1">
      <alignment vertical="center"/>
    </xf>
    <xf numFmtId="165" fontId="11" fillId="4" borderId="0" xfId="0" applyNumberFormat="1" applyFont="1" applyFill="1" applyAlignment="1" applyProtection="1">
      <alignment vertical="center"/>
    </xf>
    <xf numFmtId="0" fontId="12" fillId="7" borderId="0" xfId="0" applyFont="1" applyFill="1" applyAlignment="1" applyProtection="1">
      <alignment vertical="center"/>
      <protection hidden="1"/>
    </xf>
    <xf numFmtId="0" fontId="12" fillId="0" borderId="2" xfId="0" applyFont="1" applyFill="1" applyBorder="1" applyAlignment="1" applyProtection="1">
      <alignment vertical="center"/>
      <protection hidden="1"/>
    </xf>
    <xf numFmtId="0" fontId="12" fillId="0" borderId="3" xfId="0" applyFont="1" applyFill="1" applyBorder="1" applyAlignment="1" applyProtection="1">
      <alignment vertical="center"/>
      <protection hidden="1"/>
    </xf>
    <xf numFmtId="0" fontId="12" fillId="4" borderId="0" xfId="0" applyFont="1" applyFill="1" applyAlignment="1" applyProtection="1">
      <alignment vertical="center"/>
      <protection hidden="1"/>
    </xf>
    <xf numFmtId="0" fontId="12" fillId="5" borderId="2" xfId="0" applyFont="1" applyFill="1" applyBorder="1" applyAlignment="1" applyProtection="1">
      <alignment vertical="center"/>
      <protection hidden="1"/>
    </xf>
    <xf numFmtId="0" fontId="13" fillId="5" borderId="3" xfId="0" applyFont="1" applyFill="1" applyBorder="1" applyAlignment="1" applyProtection="1">
      <alignment vertical="center"/>
      <protection hidden="1"/>
    </xf>
    <xf numFmtId="0" fontId="14" fillId="7" borderId="0" xfId="0" applyFont="1" applyFill="1" applyAlignment="1" applyProtection="1">
      <alignment vertical="center"/>
      <protection hidden="1"/>
    </xf>
    <xf numFmtId="0" fontId="14" fillId="4" borderId="0" xfId="0" applyFont="1" applyFill="1" applyAlignment="1" applyProtection="1">
      <alignment vertical="center"/>
      <protection hidden="1"/>
    </xf>
    <xf numFmtId="0" fontId="14" fillId="7" borderId="0" xfId="0" applyFont="1" applyFill="1" applyBorder="1" applyAlignment="1" applyProtection="1">
      <alignment vertical="center"/>
      <protection hidden="1"/>
    </xf>
    <xf numFmtId="0" fontId="17" fillId="5" borderId="2" xfId="0" applyFont="1" applyFill="1" applyBorder="1" applyAlignment="1" applyProtection="1">
      <alignment vertical="center"/>
    </xf>
    <xf numFmtId="0" fontId="17" fillId="5" borderId="4" xfId="0" applyFont="1" applyFill="1" applyBorder="1" applyAlignment="1" applyProtection="1">
      <alignment vertical="center"/>
    </xf>
    <xf numFmtId="0" fontId="14" fillId="4" borderId="0" xfId="0" applyFont="1" applyFill="1" applyBorder="1" applyAlignment="1" applyProtection="1">
      <alignment vertical="center"/>
    </xf>
    <xf numFmtId="0" fontId="17" fillId="5" borderId="2" xfId="0" applyFont="1" applyFill="1" applyBorder="1" applyAlignment="1" applyProtection="1">
      <alignment vertical="center"/>
      <protection hidden="1"/>
    </xf>
    <xf numFmtId="0" fontId="17" fillId="5" borderId="4" xfId="0" applyFont="1" applyFill="1" applyBorder="1" applyAlignment="1" applyProtection="1">
      <alignment vertical="center"/>
      <protection hidden="1"/>
    </xf>
    <xf numFmtId="0" fontId="18" fillId="4" borderId="0" xfId="0" applyFont="1" applyFill="1" applyBorder="1" applyAlignment="1" applyProtection="1">
      <alignment vertical="center"/>
      <protection hidden="1"/>
    </xf>
    <xf numFmtId="0" fontId="19" fillId="5" borderId="2" xfId="0" applyFont="1" applyFill="1" applyBorder="1" applyAlignment="1" applyProtection="1">
      <alignment vertical="center"/>
      <protection hidden="1"/>
    </xf>
    <xf numFmtId="0" fontId="19" fillId="5" borderId="4" xfId="0" applyFont="1" applyFill="1" applyBorder="1" applyAlignment="1" applyProtection="1">
      <alignment vertical="center"/>
      <protection hidden="1"/>
    </xf>
    <xf numFmtId="0" fontId="17" fillId="16" borderId="2" xfId="0" applyFont="1" applyFill="1" applyBorder="1" applyAlignment="1" applyProtection="1">
      <alignment vertical="center"/>
      <protection hidden="1"/>
    </xf>
    <xf numFmtId="0" fontId="17" fillId="16" borderId="4" xfId="0" applyFont="1" applyFill="1" applyBorder="1" applyAlignment="1" applyProtection="1">
      <alignment vertical="center"/>
      <protection hidden="1"/>
    </xf>
    <xf numFmtId="0" fontId="19" fillId="5" borderId="2" xfId="16" applyFont="1" applyFill="1" applyBorder="1" applyAlignment="1" applyProtection="1">
      <alignment vertical="center"/>
      <protection hidden="1"/>
    </xf>
    <xf numFmtId="0" fontId="19" fillId="5" borderId="4" xfId="16" applyFont="1" applyFill="1" applyBorder="1" applyAlignment="1" applyProtection="1">
      <alignment vertical="center"/>
      <protection hidden="1"/>
    </xf>
    <xf numFmtId="0" fontId="17" fillId="17" borderId="2" xfId="0" applyFont="1" applyFill="1" applyBorder="1" applyAlignment="1" applyProtection="1">
      <alignment vertical="center"/>
      <protection hidden="1"/>
    </xf>
    <xf numFmtId="0" fontId="17" fillId="17" borderId="4" xfId="0" applyFont="1" applyFill="1" applyBorder="1" applyAlignment="1" applyProtection="1">
      <alignment vertical="center"/>
      <protection hidden="1"/>
    </xf>
    <xf numFmtId="0" fontId="17" fillId="5" borderId="2" xfId="0" applyFont="1" applyFill="1" applyBorder="1" applyAlignment="1" applyProtection="1">
      <protection hidden="1"/>
    </xf>
    <xf numFmtId="0" fontId="17" fillId="5" borderId="4" xfId="0" applyFont="1" applyFill="1" applyBorder="1" applyAlignment="1" applyProtection="1">
      <protection hidden="1"/>
    </xf>
    <xf numFmtId="0" fontId="17" fillId="7" borderId="0" xfId="0" applyFont="1" applyFill="1" applyBorder="1" applyAlignment="1" applyProtection="1">
      <alignment vertical="center"/>
      <protection hidden="1"/>
    </xf>
    <xf numFmtId="0" fontId="14" fillId="4" borderId="0" xfId="0" applyFont="1" applyFill="1" applyBorder="1" applyAlignment="1" applyProtection="1">
      <alignment vertical="center"/>
      <protection hidden="1"/>
    </xf>
    <xf numFmtId="0" fontId="12" fillId="10" borderId="2" xfId="0" applyFont="1" applyFill="1" applyBorder="1" applyAlignment="1" applyProtection="1">
      <alignment vertical="center"/>
      <protection hidden="1"/>
    </xf>
    <xf numFmtId="0" fontId="12" fillId="10" borderId="3" xfId="0" applyFont="1" applyFill="1" applyBorder="1" applyAlignment="1" applyProtection="1">
      <alignment vertical="center"/>
      <protection hidden="1"/>
    </xf>
    <xf numFmtId="0" fontId="12" fillId="10" borderId="4" xfId="0" applyFont="1" applyFill="1" applyBorder="1" applyAlignment="1" applyProtection="1">
      <alignment vertical="center"/>
      <protection hidden="1"/>
    </xf>
    <xf numFmtId="0" fontId="12" fillId="17" borderId="2" xfId="0" applyFont="1" applyFill="1" applyBorder="1" applyAlignment="1" applyProtection="1">
      <alignment horizontal="center" vertical="center"/>
      <protection hidden="1"/>
    </xf>
    <xf numFmtId="0" fontId="12" fillId="16" borderId="2" xfId="0" applyFont="1" applyFill="1" applyBorder="1" applyAlignment="1" applyProtection="1">
      <alignment horizontal="center" vertical="center"/>
      <protection hidden="1"/>
    </xf>
    <xf numFmtId="0" fontId="20" fillId="18" borderId="8" xfId="0" applyFont="1" applyFill="1" applyBorder="1" applyAlignment="1" applyProtection="1">
      <alignment horizontal="center" vertical="center"/>
      <protection hidden="1"/>
    </xf>
    <xf numFmtId="0" fontId="12" fillId="5" borderId="5" xfId="0" applyFont="1" applyFill="1" applyBorder="1" applyAlignment="1" applyProtection="1">
      <alignment vertical="center"/>
      <protection hidden="1"/>
    </xf>
    <xf numFmtId="0" fontId="12" fillId="5" borderId="6" xfId="0" applyFont="1" applyFill="1" applyBorder="1" applyAlignment="1" applyProtection="1">
      <alignment vertical="center"/>
      <protection hidden="1"/>
    </xf>
    <xf numFmtId="0" fontId="12" fillId="5" borderId="7" xfId="0" applyFont="1" applyFill="1" applyBorder="1" applyAlignment="1" applyProtection="1">
      <alignment vertical="center"/>
      <protection hidden="1"/>
    </xf>
    <xf numFmtId="0" fontId="12" fillId="5" borderId="3" xfId="0" applyFont="1" applyFill="1" applyBorder="1" applyAlignment="1" applyProtection="1">
      <alignment vertical="center"/>
      <protection hidden="1"/>
    </xf>
    <xf numFmtId="0" fontId="12" fillId="7" borderId="0" xfId="0" applyFont="1" applyFill="1" applyBorder="1" applyAlignment="1" applyProtection="1">
      <alignment vertical="center"/>
      <protection hidden="1"/>
    </xf>
    <xf numFmtId="0" fontId="12" fillId="7" borderId="0" xfId="0" applyFont="1" applyFill="1" applyBorder="1" applyAlignment="1" applyProtection="1">
      <alignment vertical="top"/>
      <protection hidden="1"/>
    </xf>
    <xf numFmtId="0" fontId="20" fillId="8" borderId="2" xfId="0" applyFont="1" applyFill="1" applyBorder="1" applyAlignment="1" applyProtection="1">
      <alignment vertical="center"/>
      <protection hidden="1"/>
    </xf>
    <xf numFmtId="0" fontId="20" fillId="8" borderId="3" xfId="0" applyFont="1" applyFill="1" applyBorder="1" applyAlignment="1" applyProtection="1">
      <alignment vertical="center"/>
      <protection hidden="1"/>
    </xf>
    <xf numFmtId="0" fontId="20" fillId="8" borderId="4" xfId="0" applyFont="1" applyFill="1" applyBorder="1" applyAlignment="1" applyProtection="1">
      <alignment vertical="center"/>
      <protection hidden="1"/>
    </xf>
    <xf numFmtId="165" fontId="12" fillId="8" borderId="8" xfId="0" applyNumberFormat="1" applyFont="1" applyFill="1" applyBorder="1" applyAlignment="1" applyProtection="1">
      <alignment horizontal="center" vertical="center"/>
      <protection hidden="1"/>
    </xf>
    <xf numFmtId="37" fontId="12" fillId="8" borderId="8" xfId="1" applyNumberFormat="1" applyFont="1" applyFill="1" applyBorder="1" applyAlignment="1" applyProtection="1">
      <alignment horizontal="center" vertical="center"/>
      <protection hidden="1"/>
    </xf>
    <xf numFmtId="0" fontId="11" fillId="4" borderId="0" xfId="0" applyFont="1" applyFill="1" applyBorder="1" applyAlignment="1" applyProtection="1">
      <alignment horizontal="left" vertical="center"/>
      <protection hidden="1"/>
    </xf>
    <xf numFmtId="0" fontId="11" fillId="4" borderId="0" xfId="0" applyFont="1" applyFill="1" applyAlignment="1" applyProtection="1">
      <alignment vertical="center"/>
      <protection hidden="1"/>
    </xf>
    <xf numFmtId="0" fontId="12" fillId="11" borderId="2" xfId="0" applyFont="1" applyFill="1" applyBorder="1" applyAlignment="1" applyProtection="1">
      <alignment vertical="center"/>
      <protection hidden="1"/>
    </xf>
    <xf numFmtId="0" fontId="12" fillId="11" borderId="3" xfId="0" applyFont="1" applyFill="1" applyBorder="1" applyAlignment="1" applyProtection="1">
      <alignment vertical="center"/>
      <protection hidden="1"/>
    </xf>
    <xf numFmtId="0" fontId="12" fillId="11" borderId="4" xfId="0" applyFont="1" applyFill="1" applyBorder="1" applyAlignment="1" applyProtection="1">
      <alignment vertical="center"/>
      <protection hidden="1"/>
    </xf>
    <xf numFmtId="0" fontId="21" fillId="15" borderId="10" xfId="0" applyFont="1" applyFill="1" applyBorder="1" applyAlignment="1" applyProtection="1">
      <alignment horizontal="left" vertical="top"/>
      <protection hidden="1"/>
    </xf>
    <xf numFmtId="0" fontId="21" fillId="15" borderId="10" xfId="0" applyFont="1" applyFill="1" applyBorder="1" applyAlignment="1" applyProtection="1">
      <alignment horizontal="left" vertical="top" wrapText="1"/>
      <protection hidden="1"/>
    </xf>
    <xf numFmtId="0" fontId="21" fillId="15" borderId="3" xfId="0" applyFont="1" applyFill="1" applyBorder="1" applyAlignment="1" applyProtection="1">
      <alignment horizontal="left" vertical="top"/>
      <protection hidden="1"/>
    </xf>
    <xf numFmtId="0" fontId="21" fillId="15" borderId="3" xfId="0" applyFont="1" applyFill="1" applyBorder="1" applyAlignment="1" applyProtection="1">
      <alignment horizontal="left" vertical="top" wrapText="1"/>
      <protection hidden="1"/>
    </xf>
    <xf numFmtId="0" fontId="21" fillId="15" borderId="4" xfId="0" applyFont="1" applyFill="1" applyBorder="1" applyAlignment="1" applyProtection="1">
      <alignment horizontal="left" vertical="top" wrapText="1"/>
      <protection hidden="1"/>
    </xf>
    <xf numFmtId="0" fontId="16" fillId="0" borderId="0" xfId="0" applyFont="1" applyAlignment="1" applyProtection="1">
      <alignment horizontal="left" vertical="top"/>
    </xf>
    <xf numFmtId="0" fontId="22" fillId="0" borderId="6" xfId="0" applyFont="1" applyFill="1" applyBorder="1" applyAlignment="1" applyProtection="1">
      <alignment horizontal="left" vertical="top"/>
    </xf>
    <xf numFmtId="0" fontId="23" fillId="0" borderId="6" xfId="0" applyFont="1" applyFill="1" applyBorder="1" applyAlignment="1" applyProtection="1">
      <alignment horizontal="left" vertical="top"/>
    </xf>
    <xf numFmtId="0" fontId="23" fillId="0" borderId="6" xfId="0" applyFont="1" applyBorder="1" applyAlignment="1" applyProtection="1">
      <alignment horizontal="left" vertical="top"/>
    </xf>
    <xf numFmtId="0" fontId="23" fillId="0" borderId="6" xfId="0" applyFont="1" applyBorder="1" applyAlignment="1" applyProtection="1">
      <alignment horizontal="left" vertical="top" wrapText="1"/>
    </xf>
    <xf numFmtId="14" fontId="22" fillId="0" borderId="6" xfId="0" applyNumberFormat="1" applyFont="1" applyFill="1" applyBorder="1" applyAlignment="1" applyProtection="1">
      <alignment horizontal="left" vertical="top"/>
    </xf>
    <xf numFmtId="0" fontId="23" fillId="0" borderId="0" xfId="0" applyFont="1" applyFill="1" applyBorder="1" applyAlignment="1" applyProtection="1">
      <alignment horizontal="left" vertical="top"/>
    </xf>
    <xf numFmtId="0" fontId="23" fillId="0" borderId="0" xfId="0" applyFont="1" applyFill="1" applyBorder="1" applyAlignment="1" applyProtection="1">
      <alignment horizontal="left" vertical="top" wrapText="1"/>
    </xf>
    <xf numFmtId="0" fontId="23" fillId="0" borderId="0" xfId="0" applyFont="1" applyAlignment="1" applyProtection="1">
      <alignment horizontal="left" vertical="top"/>
    </xf>
    <xf numFmtId="0" fontId="24" fillId="4" borderId="5" xfId="0" applyFont="1" applyFill="1" applyBorder="1" applyAlignment="1" applyProtection="1">
      <alignment horizontal="left" vertical="top"/>
    </xf>
    <xf numFmtId="0" fontId="23" fillId="4" borderId="6" xfId="0" applyFont="1" applyFill="1" applyBorder="1" applyAlignment="1" applyProtection="1">
      <alignment horizontal="left" vertical="top" wrapText="1"/>
    </xf>
    <xf numFmtId="168" fontId="23" fillId="0" borderId="1" xfId="0" applyNumberFormat="1" applyFont="1" applyFill="1" applyBorder="1" applyAlignment="1" applyProtection="1">
      <alignment horizontal="left" vertical="top"/>
    </xf>
    <xf numFmtId="0" fontId="14" fillId="4" borderId="2" xfId="0" applyFont="1" applyFill="1" applyBorder="1" applyAlignment="1" applyProtection="1">
      <alignment horizontal="left" vertical="top"/>
    </xf>
    <xf numFmtId="0" fontId="14" fillId="4" borderId="3" xfId="0" applyFont="1" applyFill="1" applyBorder="1" applyAlignment="1" applyProtection="1">
      <alignment horizontal="left" vertical="top" wrapText="1"/>
    </xf>
    <xf numFmtId="0" fontId="14" fillId="9" borderId="2" xfId="0" applyFont="1" applyFill="1" applyBorder="1" applyAlignment="1" applyProtection="1">
      <alignment horizontal="left" vertical="top"/>
    </xf>
    <xf numFmtId="0" fontId="25" fillId="9" borderId="3" xfId="0" applyFont="1" applyFill="1" applyBorder="1" applyAlignment="1" applyProtection="1">
      <alignment horizontal="left" vertical="top"/>
    </xf>
    <xf numFmtId="0" fontId="25" fillId="9" borderId="4" xfId="0" applyFont="1" applyFill="1" applyBorder="1" applyAlignment="1" applyProtection="1">
      <alignment horizontal="left" vertical="top"/>
    </xf>
    <xf numFmtId="0" fontId="14" fillId="0" borderId="0" xfId="0" applyFont="1" applyAlignment="1" applyProtection="1">
      <alignment horizontal="left" vertical="top"/>
    </xf>
    <xf numFmtId="0" fontId="23" fillId="0" borderId="0" xfId="0" applyFont="1" applyBorder="1" applyAlignment="1" applyProtection="1">
      <alignment horizontal="left" vertical="top"/>
    </xf>
    <xf numFmtId="0" fontId="16" fillId="0" borderId="0" xfId="0" applyFont="1" applyBorder="1" applyAlignment="1" applyProtection="1">
      <alignment horizontal="left" vertical="top"/>
    </xf>
    <xf numFmtId="0" fontId="0" fillId="2" borderId="0" xfId="0" applyFill="1" applyBorder="1" applyProtection="1"/>
    <xf numFmtId="0" fontId="0" fillId="2" borderId="0" xfId="0" applyFill="1" applyBorder="1" applyAlignment="1" applyProtection="1">
      <alignment vertical="center"/>
    </xf>
    <xf numFmtId="0" fontId="26" fillId="4" borderId="8" xfId="5" applyNumberFormat="1" applyFont="1" applyFill="1" applyBorder="1" applyAlignment="1" applyProtection="1">
      <alignment horizontal="center" vertical="center"/>
    </xf>
    <xf numFmtId="167" fontId="26" fillId="4" borderId="8" xfId="5" applyNumberFormat="1" applyFont="1" applyFill="1" applyBorder="1" applyAlignment="1" applyProtection="1">
      <alignment horizontal="center" vertical="center"/>
    </xf>
    <xf numFmtId="0" fontId="26" fillId="4" borderId="4" xfId="0" applyFont="1" applyFill="1" applyBorder="1" applyAlignment="1" applyProtection="1">
      <alignment horizontal="left" vertical="center"/>
    </xf>
    <xf numFmtId="0" fontId="26" fillId="4" borderId="11" xfId="0" applyFont="1" applyFill="1" applyBorder="1" applyAlignment="1" applyProtection="1">
      <alignment horizontal="left" vertical="center"/>
    </xf>
    <xf numFmtId="167" fontId="26" fillId="4" borderId="13" xfId="5" applyNumberFormat="1" applyFont="1" applyFill="1" applyBorder="1" applyAlignment="1" applyProtection="1">
      <alignment horizontal="center" vertical="center"/>
    </xf>
    <xf numFmtId="9" fontId="27" fillId="19" borderId="7" xfId="21" applyFont="1" applyFill="1" applyBorder="1" applyAlignment="1" applyProtection="1">
      <alignment horizontal="left" vertical="center"/>
    </xf>
    <xf numFmtId="9" fontId="27" fillId="19" borderId="12" xfId="21" applyFont="1" applyFill="1" applyBorder="1" applyAlignment="1" applyProtection="1">
      <alignment horizontal="center" vertical="center"/>
    </xf>
    <xf numFmtId="0" fontId="28" fillId="10" borderId="3" xfId="0" applyFont="1" applyFill="1" applyBorder="1" applyAlignment="1" applyProtection="1">
      <alignment vertical="center"/>
      <protection hidden="1"/>
    </xf>
    <xf numFmtId="0" fontId="28" fillId="10" borderId="4" xfId="0" applyFont="1" applyFill="1" applyBorder="1" applyAlignment="1" applyProtection="1">
      <alignment vertical="center"/>
      <protection hidden="1"/>
    </xf>
    <xf numFmtId="0" fontId="29" fillId="5" borderId="6" xfId="0" applyFont="1" applyFill="1" applyBorder="1" applyAlignment="1" applyProtection="1">
      <alignment vertical="center"/>
      <protection hidden="1"/>
    </xf>
    <xf numFmtId="0" fontId="29" fillId="5" borderId="3" xfId="0" applyFont="1" applyFill="1" applyBorder="1" applyAlignment="1" applyProtection="1">
      <alignment vertical="center"/>
      <protection hidden="1"/>
    </xf>
    <xf numFmtId="0" fontId="29" fillId="5" borderId="7" xfId="0" quotePrefix="1" applyFont="1" applyFill="1" applyBorder="1" applyAlignment="1" applyProtection="1">
      <alignment vertical="center" wrapText="1"/>
      <protection hidden="1"/>
    </xf>
    <xf numFmtId="0" fontId="29" fillId="5" borderId="4" xfId="0" quotePrefix="1" applyFont="1" applyFill="1" applyBorder="1" applyAlignment="1" applyProtection="1">
      <alignment vertical="center" wrapText="1"/>
      <protection hidden="1"/>
    </xf>
    <xf numFmtId="43" fontId="29" fillId="5" borderId="7" xfId="0" quotePrefix="1" applyNumberFormat="1" applyFont="1" applyFill="1" applyBorder="1" applyAlignment="1" applyProtection="1">
      <alignment vertical="center" wrapText="1"/>
      <protection hidden="1"/>
    </xf>
    <xf numFmtId="0" fontId="12" fillId="0" borderId="4" xfId="0" applyFont="1" applyFill="1" applyBorder="1" applyAlignment="1" applyProtection="1">
      <alignment vertical="center"/>
      <protection hidden="1"/>
    </xf>
    <xf numFmtId="0" fontId="13" fillId="5" borderId="4" xfId="0" applyFont="1" applyFill="1" applyBorder="1" applyAlignment="1" applyProtection="1">
      <alignment vertical="center"/>
      <protection hidden="1"/>
    </xf>
    <xf numFmtId="9" fontId="12" fillId="7" borderId="8" xfId="18" applyFont="1" applyFill="1" applyBorder="1" applyAlignment="1" applyProtection="1">
      <alignment horizontal="center" vertical="center"/>
      <protection hidden="1"/>
    </xf>
    <xf numFmtId="165" fontId="12" fillId="7" borderId="8" xfId="1" applyNumberFormat="1" applyFont="1" applyFill="1" applyBorder="1" applyAlignment="1" applyProtection="1">
      <alignment horizontal="center" vertical="center"/>
      <protection hidden="1"/>
    </xf>
    <xf numFmtId="4" fontId="12" fillId="5" borderId="8" xfId="1" applyNumberFormat="1" applyFont="1" applyFill="1" applyBorder="1" applyAlignment="1" applyProtection="1">
      <alignment horizontal="center" vertical="center"/>
      <protection hidden="1"/>
    </xf>
    <xf numFmtId="4" fontId="12" fillId="6" borderId="8" xfId="1" applyNumberFormat="1" applyFont="1" applyFill="1" applyBorder="1" applyAlignment="1" applyProtection="1">
      <alignment horizontal="center" vertical="center"/>
      <protection hidden="1"/>
    </xf>
    <xf numFmtId="4" fontId="12" fillId="7" borderId="8" xfId="1" applyNumberFormat="1" applyFont="1" applyFill="1" applyBorder="1" applyAlignment="1" applyProtection="1">
      <alignment horizontal="center" vertical="center"/>
      <protection locked="0" hidden="1"/>
    </xf>
    <xf numFmtId="0" fontId="1" fillId="0" borderId="0" xfId="22" applyFont="1"/>
    <xf numFmtId="0" fontId="2" fillId="0" borderId="0" xfId="22"/>
    <xf numFmtId="171" fontId="26" fillId="3" borderId="8" xfId="6" applyNumberFormat="1" applyFont="1" applyFill="1" applyBorder="1" applyAlignment="1" applyProtection="1">
      <alignment horizontal="center" vertical="center"/>
    </xf>
    <xf numFmtId="171" fontId="26" fillId="3" borderId="8" xfId="15" applyNumberFormat="1" applyFont="1" applyFill="1" applyBorder="1" applyAlignment="1">
      <alignment horizontal="center" wrapText="1"/>
    </xf>
    <xf numFmtId="171" fontId="26" fillId="3" borderId="8" xfId="6" applyNumberFormat="1" applyFont="1" applyFill="1" applyBorder="1" applyAlignment="1" applyProtection="1">
      <alignment horizontal="center" vertical="center" wrapText="1"/>
    </xf>
    <xf numFmtId="171" fontId="26" fillId="3" borderId="8" xfId="8" applyNumberFormat="1" applyFont="1" applyFill="1" applyBorder="1" applyAlignment="1" applyProtection="1">
      <alignment horizontal="center" vertical="center"/>
    </xf>
    <xf numFmtId="171" fontId="26" fillId="3" borderId="8" xfId="5" applyNumberFormat="1" applyFont="1" applyFill="1" applyBorder="1" applyAlignment="1" applyProtection="1">
      <alignment horizontal="center" vertical="center" wrapText="1"/>
    </xf>
    <xf numFmtId="171" fontId="26" fillId="3" borderId="8" xfId="5" applyNumberFormat="1" applyFont="1" applyFill="1" applyBorder="1" applyAlignment="1" applyProtection="1">
      <alignment horizontal="center" vertical="center"/>
    </xf>
    <xf numFmtId="171" fontId="26" fillId="3" borderId="13" xfId="5" applyNumberFormat="1" applyFont="1" applyFill="1" applyBorder="1" applyAlignment="1" applyProtection="1">
      <alignment horizontal="center" vertical="center" wrapText="1"/>
    </xf>
    <xf numFmtId="172" fontId="17" fillId="5" borderId="8" xfId="16" applyNumberFormat="1" applyFont="1" applyFill="1" applyBorder="1" applyAlignment="1" applyProtection="1">
      <alignment horizontal="center" vertical="center"/>
      <protection hidden="1"/>
    </xf>
    <xf numFmtId="9" fontId="11" fillId="20" borderId="5" xfId="21" applyFont="1" applyFill="1" applyBorder="1" applyAlignment="1" applyProtection="1">
      <alignment horizontal="center" vertical="center"/>
    </xf>
    <xf numFmtId="9" fontId="11" fillId="17" borderId="5" xfId="21" applyFont="1" applyFill="1" applyBorder="1" applyAlignment="1" applyProtection="1">
      <alignment horizontal="center" vertical="center"/>
    </xf>
    <xf numFmtId="0" fontId="30" fillId="0" borderId="2" xfId="0" applyFont="1" applyFill="1" applyBorder="1" applyAlignment="1" applyProtection="1">
      <alignment horizontal="center"/>
    </xf>
    <xf numFmtId="0" fontId="31" fillId="7" borderId="8" xfId="16" applyFont="1" applyFill="1" applyBorder="1" applyAlignment="1" applyProtection="1">
      <alignment horizontal="center" vertical="center"/>
      <protection locked="0" hidden="1"/>
    </xf>
    <xf numFmtId="0" fontId="23" fillId="7" borderId="5" xfId="0" applyFont="1" applyFill="1" applyBorder="1" applyAlignment="1" applyProtection="1">
      <alignment horizontal="left" vertical="top" indent="1"/>
    </xf>
    <xf numFmtId="0" fontId="23" fillId="7" borderId="6" xfId="0" applyFont="1" applyFill="1" applyBorder="1" applyAlignment="1" applyProtection="1">
      <alignment horizontal="left" vertical="top" indent="1"/>
    </xf>
    <xf numFmtId="0" fontId="23" fillId="7" borderId="3" xfId="0" applyFont="1" applyFill="1" applyBorder="1" applyAlignment="1" applyProtection="1">
      <alignment horizontal="left" vertical="top" indent="1"/>
    </xf>
    <xf numFmtId="0" fontId="23" fillId="7" borderId="4" xfId="0" applyFont="1" applyFill="1" applyBorder="1" applyAlignment="1" applyProtection="1">
      <alignment horizontal="left" vertical="top" indent="1"/>
    </xf>
    <xf numFmtId="0" fontId="14" fillId="7" borderId="2" xfId="0" applyFont="1" applyFill="1" applyBorder="1" applyAlignment="1" applyProtection="1">
      <alignment horizontal="left" vertical="top" indent="1"/>
    </xf>
    <xf numFmtId="0" fontId="14" fillId="7" borderId="3" xfId="0" applyFont="1" applyFill="1" applyBorder="1" applyAlignment="1" applyProtection="1">
      <alignment horizontal="left" vertical="top" indent="1"/>
    </xf>
    <xf numFmtId="0" fontId="14" fillId="7" borderId="4" xfId="0" applyFont="1" applyFill="1" applyBorder="1" applyAlignment="1" applyProtection="1">
      <alignment horizontal="left" vertical="top" indent="1"/>
    </xf>
    <xf numFmtId="0" fontId="0" fillId="0" borderId="0" xfId="0" applyFill="1" applyBorder="1" applyAlignment="1" applyProtection="1">
      <alignment horizontal="left" vertical="top" wrapText="1"/>
    </xf>
    <xf numFmtId="0" fontId="21" fillId="14" borderId="9" xfId="0" applyFont="1" applyFill="1" applyBorder="1" applyAlignment="1" applyProtection="1">
      <alignment horizontal="left" vertical="top"/>
      <protection hidden="1"/>
    </xf>
    <xf numFmtId="0" fontId="21" fillId="14" borderId="10" xfId="0" applyFont="1" applyFill="1" applyBorder="1" applyAlignment="1" applyProtection="1">
      <alignment horizontal="left" vertical="top"/>
      <protection hidden="1"/>
    </xf>
    <xf numFmtId="0" fontId="15" fillId="14" borderId="2" xfId="0" applyFont="1" applyFill="1" applyBorder="1" applyAlignment="1" applyProtection="1">
      <alignment horizontal="center" vertical="center"/>
      <protection hidden="1"/>
    </xf>
    <xf numFmtId="0" fontId="15" fillId="14" borderId="3" xfId="0" applyFont="1" applyFill="1" applyBorder="1" applyAlignment="1" applyProtection="1">
      <alignment horizontal="center" vertical="center"/>
      <protection hidden="1"/>
    </xf>
    <xf numFmtId="0" fontId="15" fillId="14" borderId="4" xfId="0" applyFont="1" applyFill="1" applyBorder="1" applyAlignment="1" applyProtection="1">
      <alignment horizontal="center" vertical="center"/>
      <protection hidden="1"/>
    </xf>
    <xf numFmtId="164" fontId="16" fillId="4" borderId="2" xfId="1" applyFont="1" applyFill="1" applyBorder="1" applyAlignment="1" applyProtection="1">
      <alignment horizontal="center" vertical="center"/>
      <protection hidden="1"/>
    </xf>
    <xf numFmtId="164" fontId="16" fillId="4" borderId="3" xfId="1" applyFont="1" applyFill="1" applyBorder="1" applyAlignment="1" applyProtection="1">
      <alignment horizontal="center" vertical="center"/>
      <protection hidden="1"/>
    </xf>
    <xf numFmtId="164" fontId="16" fillId="4" borderId="4" xfId="1" applyFont="1" applyFill="1" applyBorder="1" applyAlignment="1" applyProtection="1">
      <alignment horizontal="center" vertical="center"/>
      <protection hidden="1"/>
    </xf>
    <xf numFmtId="9" fontId="17" fillId="7" borderId="2" xfId="17" applyNumberFormat="1" applyFont="1" applyFill="1" applyBorder="1" applyAlignment="1" applyProtection="1">
      <alignment horizontal="left" vertical="center"/>
      <protection locked="0" hidden="1"/>
    </xf>
    <xf numFmtId="9" fontId="17" fillId="7" borderId="3" xfId="17" applyNumberFormat="1" applyFont="1" applyFill="1" applyBorder="1" applyAlignment="1" applyProtection="1">
      <alignment horizontal="left" vertical="center"/>
      <protection locked="0" hidden="1"/>
    </xf>
    <xf numFmtId="9" fontId="17" fillId="7" borderId="4" xfId="17" applyNumberFormat="1" applyFont="1" applyFill="1" applyBorder="1" applyAlignment="1" applyProtection="1">
      <alignment horizontal="left" vertical="center"/>
      <protection locked="0" hidden="1"/>
    </xf>
    <xf numFmtId="0" fontId="17" fillId="7" borderId="2" xfId="16" applyFont="1" applyFill="1" applyBorder="1" applyAlignment="1" applyProtection="1">
      <alignment horizontal="left" vertical="center"/>
      <protection locked="0" hidden="1"/>
    </xf>
    <xf numFmtId="0" fontId="17" fillId="7" borderId="4" xfId="16" applyFont="1" applyFill="1" applyBorder="1" applyAlignment="1" applyProtection="1">
      <alignment horizontal="left" vertical="center"/>
      <protection locked="0" hidden="1"/>
    </xf>
    <xf numFmtId="14" fontId="17" fillId="7" borderId="2" xfId="17" applyNumberFormat="1" applyFont="1" applyFill="1" applyBorder="1" applyAlignment="1" applyProtection="1">
      <alignment horizontal="left" vertical="center"/>
      <protection locked="0" hidden="1"/>
    </xf>
    <xf numFmtId="14" fontId="17" fillId="7" borderId="3" xfId="17" applyNumberFormat="1" applyFont="1" applyFill="1" applyBorder="1" applyAlignment="1" applyProtection="1">
      <alignment horizontal="left" vertical="center"/>
      <protection locked="0" hidden="1"/>
    </xf>
    <xf numFmtId="14" fontId="17" fillId="7" borderId="4" xfId="17" applyNumberFormat="1" applyFont="1" applyFill="1" applyBorder="1" applyAlignment="1" applyProtection="1">
      <alignment horizontal="left" vertical="center"/>
      <protection locked="0" hidden="1"/>
    </xf>
    <xf numFmtId="0" fontId="17" fillId="7" borderId="2" xfId="0" applyFont="1" applyFill="1" applyBorder="1" applyAlignment="1" applyProtection="1">
      <alignment horizontal="left" vertical="center"/>
      <protection locked="0" hidden="1"/>
    </xf>
    <xf numFmtId="0" fontId="17" fillId="7" borderId="3" xfId="0" applyFont="1" applyFill="1" applyBorder="1" applyAlignment="1" applyProtection="1">
      <alignment horizontal="left" vertical="center"/>
      <protection locked="0" hidden="1"/>
    </xf>
    <xf numFmtId="0" fontId="17" fillId="7" borderId="4" xfId="0" applyFont="1" applyFill="1" applyBorder="1" applyAlignment="1" applyProtection="1">
      <alignment horizontal="left" vertical="center"/>
      <protection locked="0" hidden="1"/>
    </xf>
    <xf numFmtId="0" fontId="20" fillId="12" borderId="2" xfId="0" applyFont="1" applyFill="1" applyBorder="1" applyAlignment="1" applyProtection="1">
      <alignment horizontal="left" vertical="center"/>
      <protection hidden="1"/>
    </xf>
    <xf numFmtId="0" fontId="20" fillId="12" borderId="3" xfId="0" applyFont="1" applyFill="1" applyBorder="1" applyAlignment="1" applyProtection="1">
      <alignment horizontal="left" vertical="center"/>
      <protection hidden="1"/>
    </xf>
    <xf numFmtId="0" fontId="20" fillId="12" borderId="4" xfId="0" applyFont="1" applyFill="1" applyBorder="1" applyAlignment="1" applyProtection="1">
      <alignment horizontal="left" vertical="center"/>
      <protection hidden="1"/>
    </xf>
    <xf numFmtId="0" fontId="12" fillId="13" borderId="2" xfId="0" applyFont="1" applyFill="1" applyBorder="1" applyAlignment="1" applyProtection="1">
      <alignment horizontal="left" vertical="center"/>
      <protection hidden="1"/>
    </xf>
    <xf numFmtId="0" fontId="12" fillId="13" borderId="3" xfId="0" applyFont="1" applyFill="1" applyBorder="1" applyAlignment="1" applyProtection="1">
      <alignment horizontal="left" vertical="center"/>
      <protection hidden="1"/>
    </xf>
    <xf numFmtId="0" fontId="12" fillId="13" borderId="4" xfId="0" applyFont="1" applyFill="1" applyBorder="1" applyAlignment="1" applyProtection="1">
      <alignment horizontal="left" vertical="center"/>
      <protection hidden="1"/>
    </xf>
    <xf numFmtId="0" fontId="12" fillId="10" borderId="2" xfId="0" applyFont="1" applyFill="1" applyBorder="1" applyAlignment="1" applyProtection="1">
      <alignment horizontal="left" vertical="center"/>
      <protection hidden="1"/>
    </xf>
    <xf numFmtId="0" fontId="12" fillId="10" borderId="3" xfId="0" applyFont="1" applyFill="1" applyBorder="1" applyAlignment="1" applyProtection="1">
      <alignment horizontal="left" vertical="center"/>
      <protection hidden="1"/>
    </xf>
  </cellXfs>
  <cellStyles count="23">
    <cellStyle name="Comma [0]" xfId="1" builtinId="6"/>
    <cellStyle name="Comma [0] 2" xfId="2"/>
    <cellStyle name="Comma [0] 2 2" xfId="3"/>
    <cellStyle name="Comma [0] 3" xfId="4"/>
    <cellStyle name="Comma 2" xfId="5"/>
    <cellStyle name="Comma 2 2" xfId="6"/>
    <cellStyle name="Comma 3" xfId="7"/>
    <cellStyle name="Comma 4" xfId="8"/>
    <cellStyle name="Comma 5" xfId="9"/>
    <cellStyle name="Currency [0] 2" xfId="10"/>
    <cellStyle name="Currency [0] 2 2" xfId="11"/>
    <cellStyle name="Normal" xfId="0" builtinId="0"/>
    <cellStyle name="Normal 2" xfId="12"/>
    <cellStyle name="Normal 2 2" xfId="13"/>
    <cellStyle name="Normal 2 2 2" xfId="22"/>
    <cellStyle name="Normal 3" xfId="14"/>
    <cellStyle name="Normal 4" xfId="15"/>
    <cellStyle name="Normal_BRIEFING SPEC" xfId="16"/>
    <cellStyle name="Percent" xfId="17" builtinId="5"/>
    <cellStyle name="Percent 2" xfId="18"/>
    <cellStyle name="Percent 2 2" xfId="19"/>
    <cellStyle name="Percent 3" xfId="20"/>
    <cellStyle name="Percent 3 2" xfId="21"/>
  </cellStyles>
  <dxfs count="9">
    <dxf>
      <font>
        <b/>
        <i val="0"/>
        <strike val="0"/>
        <condense val="0"/>
        <extend val="0"/>
        <outline val="0"/>
        <shadow val="0"/>
        <u val="none"/>
        <vertAlign val="baseline"/>
        <sz val="12"/>
        <color rgb="FFFF0000"/>
        <name val="Calibri"/>
        <scheme val="minor"/>
      </font>
      <fill>
        <patternFill patternType="none">
          <fgColor indexed="64"/>
          <bgColor auto="1"/>
        </patternFill>
      </fill>
      <alignment horizontal="center" vertical="bottom" textRotation="0" wrapText="0" indent="0" justifyLastLine="0" shrinkToFit="0" readingOrder="0"/>
      <border diagonalUp="0" diagonalDown="0" outline="0">
        <left/>
        <right/>
        <top style="thin">
          <color theme="0" tint="-0.249977111117893"/>
        </top>
        <bottom style="thin">
          <color theme="0" tint="-0.249977111117893"/>
        </bottom>
      </border>
      <protection locked="1" hidden="0"/>
    </dxf>
    <dxf>
      <font>
        <b/>
        <i val="0"/>
        <strike val="0"/>
        <condense val="0"/>
        <extend val="0"/>
        <outline val="0"/>
        <shadow val="0"/>
        <u val="none"/>
        <vertAlign val="baseline"/>
        <sz val="12"/>
        <color rgb="FFFF0000"/>
        <name val="Calibri"/>
        <scheme val="minor"/>
      </font>
      <numFmt numFmtId="171" formatCode="_-* #,##0.00000000_-;\-* #,##0.00000000_-;_-* &quot;-&quot;????????_-;_-@_-"/>
      <fill>
        <patternFill patternType="none">
          <fgColor indexed="64"/>
          <bgColor indexed="65"/>
        </patternFill>
      </fill>
      <alignment horizontal="center" vertical="bottom"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protection locked="1" hidden="0"/>
    </dxf>
    <dxf>
      <font>
        <b val="0"/>
        <i val="0"/>
        <strike val="0"/>
        <condense val="0"/>
        <extend val="0"/>
        <outline val="0"/>
        <shadow val="0"/>
        <u val="none"/>
        <vertAlign val="baseline"/>
        <sz val="9"/>
        <color auto="1"/>
        <name val="Arial"/>
        <scheme val="none"/>
      </font>
      <numFmt numFmtId="171" formatCode="_-* #,##0.00000000_-;\-* #,##0.00000000_-;_-* &quot;-&quot;????????_-;_-@_-"/>
      <fill>
        <patternFill patternType="solid">
          <fgColor indexed="64"/>
          <bgColor rgb="FFFFFF99"/>
        </patternFill>
      </fill>
      <alignment horizontal="center" vertical="center"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protection locked="1" hidden="0"/>
    </dxf>
    <dxf>
      <font>
        <b val="0"/>
        <i val="0"/>
        <strike val="0"/>
        <condense val="0"/>
        <extend val="0"/>
        <outline val="0"/>
        <shadow val="0"/>
        <u val="none"/>
        <vertAlign val="baseline"/>
        <sz val="9"/>
        <color auto="1"/>
        <name val="Arial"/>
        <scheme val="none"/>
      </font>
      <numFmt numFmtId="167" formatCode="_(* #,##0_);_(* \(#,##0\);_(* &quot;-&quot;??_);_(@_)"/>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protection locked="1" hidden="0"/>
    </dxf>
    <dxf>
      <font>
        <b val="0"/>
        <i val="0"/>
        <strike val="0"/>
        <condense val="0"/>
        <extend val="0"/>
        <outline val="0"/>
        <shadow val="0"/>
        <u val="none"/>
        <vertAlign val="baseline"/>
        <sz val="9"/>
        <color auto="1"/>
        <name val="Arial"/>
        <scheme val="none"/>
      </font>
      <fill>
        <patternFill patternType="solid">
          <fgColor indexed="64"/>
          <bgColor theme="0" tint="-4.9989318521683403E-2"/>
        </patternFill>
      </fill>
      <alignment horizontal="left" vertical="center" textRotation="0" wrapText="0" indent="0" justifyLastLine="0" shrinkToFit="0" readingOrder="0"/>
      <border diagonalUp="0" diagonalDown="0">
        <left/>
        <right style="thin">
          <color theme="0" tint="-0.249977111117893"/>
        </right>
        <top style="thin">
          <color theme="0" tint="-0.249977111117893"/>
        </top>
        <bottom style="thin">
          <color theme="0" tint="-0.249977111117893"/>
        </bottom>
        <vertical/>
        <horizontal/>
      </border>
      <protection locked="1" hidden="0"/>
    </dxf>
    <dxf>
      <border outline="0">
        <top style="thin">
          <color theme="0" tint="-0.249977111117893"/>
        </top>
      </border>
    </dxf>
    <dxf>
      <border outline="0">
        <left style="thin">
          <color theme="0" tint="-0.249977111117893"/>
        </left>
        <right style="thin">
          <color theme="0" tint="-0.249977111117893"/>
        </right>
        <top style="thin">
          <color theme="0" tint="-0.249977111117893"/>
        </top>
        <bottom style="thin">
          <color theme="0" tint="-0.249977111117893"/>
        </bottom>
      </border>
    </dxf>
    <dxf>
      <border outline="0">
        <bottom style="thin">
          <color theme="0" tint="-0.249977111117893"/>
        </bottom>
      </border>
    </dxf>
    <dxf>
      <font>
        <b val="0"/>
        <i val="0"/>
        <strike val="0"/>
        <condense val="0"/>
        <extend val="0"/>
        <outline val="0"/>
        <shadow val="0"/>
        <u val="none"/>
        <vertAlign val="baseline"/>
        <sz val="14"/>
        <color theme="0"/>
        <name val="Calibri"/>
        <scheme val="minor"/>
      </font>
      <fill>
        <patternFill patternType="solid">
          <fgColor indexed="64"/>
          <bgColor theme="1" tint="0.3499862666707357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protection locked="1" hidden="0"/>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ables/table1.xml><?xml version="1.0" encoding="utf-8"?>
<table xmlns="http://schemas.openxmlformats.org/spreadsheetml/2006/main" id="1" name="FX_Rates" displayName="FX_Rates" ref="A7:E115" totalsRowShown="0" headerRowDxfId="8" headerRowBorderDxfId="7" tableBorderDxfId="6" totalsRowBorderDxfId="5" headerRowCellStyle="Percent 3 2">
  <tableColumns count="5">
    <tableColumn id="1" name="Market" dataDxfId="4"/>
    <tableColumn id="2" name="ISO" dataDxfId="3" dataCellStyle="Comma 2"/>
    <tableColumn id="3" name="Rate" dataDxfId="2" dataCellStyle="Comma 2"/>
    <tableColumn id="5" name="Agency Currency" dataDxfId="1" dataCellStyle="Comma 2">
      <calculatedColumnFormula>IF(ISERROR(MATCH(FX_Rates[[#This Row],[ISO]],Summary!$H$8,0))," ",IF(MATCH(FX_Rates[[#This Row],[ISO]],Summary!$H$8,0),"Agency Currency"))</calculatedColumnFormula>
    </tableColumn>
    <tableColumn id="4" name="Studio Currency" dataDxfId="0">
      <calculatedColumnFormula>IF(ISERROR(MATCH(FX_Rates[[#This Row],[ISO]],Summary!$H$9,0))," ",IF(MATCH(FX_Rates[[#This Row],[ISO]],Summary!$H$9,0),"Studio Currency"))</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XFC115"/>
  <sheetViews>
    <sheetView showGridLines="0" topLeftCell="A16" workbookViewId="0">
      <selection activeCell="D5" sqref="D5"/>
    </sheetView>
  </sheetViews>
  <sheetFormatPr defaultColWidth="0" defaultRowHeight="12.75" x14ac:dyDescent="0.2"/>
  <cols>
    <col min="1" max="3" width="19" style="2" customWidth="1"/>
    <col min="4" max="4" width="19.42578125" style="2" customWidth="1"/>
    <col min="5" max="5" width="21.7109375" style="2" bestFit="1" customWidth="1"/>
    <col min="6" max="6" width="8.42578125" style="2" customWidth="1"/>
    <col min="7" max="10" width="23.42578125" style="2" customWidth="1"/>
    <col min="11" max="11" width="16.85546875" style="2" customWidth="1"/>
    <col min="12" max="19" width="0" style="2" hidden="1"/>
    <col min="20" max="16383" width="9.140625" style="2" hidden="1"/>
    <col min="16384" max="16384" width="7.7109375" style="2" customWidth="1"/>
  </cols>
  <sheetData>
    <row r="1" spans="1:14" s="68" customFormat="1" ht="23.25" x14ac:dyDescent="0.2">
      <c r="A1" s="133" t="s">
        <v>0</v>
      </c>
      <c r="B1" s="134"/>
      <c r="C1" s="134"/>
      <c r="D1" s="63" t="s">
        <v>1</v>
      </c>
      <c r="E1" s="63"/>
      <c r="F1" s="64"/>
      <c r="G1" s="65" t="s">
        <v>291</v>
      </c>
      <c r="H1" s="66"/>
      <c r="I1" s="66"/>
      <c r="J1" s="66"/>
      <c r="K1" s="67"/>
    </row>
    <row r="2" spans="1:14" s="76" customFormat="1" ht="23.25" x14ac:dyDescent="0.2">
      <c r="A2" s="69" t="s">
        <v>2</v>
      </c>
      <c r="B2" s="70"/>
      <c r="C2" s="70"/>
      <c r="D2" s="69" t="s">
        <v>3</v>
      </c>
      <c r="E2" s="71"/>
      <c r="F2" s="72"/>
      <c r="G2" s="73">
        <v>43040</v>
      </c>
      <c r="H2" s="74"/>
      <c r="I2" s="74"/>
      <c r="J2" s="75"/>
      <c r="K2" s="75"/>
      <c r="L2" s="68"/>
      <c r="M2" s="68"/>
      <c r="N2" s="68"/>
    </row>
    <row r="3" spans="1:14" s="76" customFormat="1" ht="23.25" x14ac:dyDescent="0.2">
      <c r="A3" s="77" t="str">
        <f>CONCATENATE("Your billing/bid currency is ", Summary!H8)</f>
        <v>Your billing/bid currency is EUR</v>
      </c>
      <c r="B3" s="78"/>
      <c r="C3" s="78"/>
      <c r="D3" s="125" t="s">
        <v>4</v>
      </c>
      <c r="E3" s="126"/>
      <c r="F3" s="126"/>
      <c r="G3" s="126"/>
      <c r="H3" s="127"/>
      <c r="I3" s="127"/>
      <c r="J3" s="127"/>
      <c r="K3" s="128"/>
      <c r="L3" s="68"/>
      <c r="M3" s="68"/>
      <c r="N3" s="68"/>
    </row>
    <row r="4" spans="1:14" s="76" customFormat="1" ht="23.25" x14ac:dyDescent="0.2">
      <c r="A4" s="79"/>
      <c r="B4" s="74"/>
      <c r="C4" s="74"/>
      <c r="D4" s="74"/>
      <c r="I4" s="75"/>
      <c r="J4" s="75"/>
      <c r="K4" s="75"/>
      <c r="L4" s="68"/>
      <c r="M4" s="68"/>
      <c r="N4" s="68"/>
    </row>
    <row r="5" spans="1:14" s="85" customFormat="1" ht="15" x14ac:dyDescent="0.2">
      <c r="A5" s="80" t="str">
        <f>CONCATENATE("How many new currency units do you get for ONE (1) ",Summary!H8,"?")</f>
        <v>How many new currency units do you get for ONE (1) EUR?</v>
      </c>
      <c r="B5" s="81"/>
      <c r="C5" s="81"/>
      <c r="D5" s="82">
        <f>Summary!J8</f>
        <v>1.1634</v>
      </c>
      <c r="E5" s="83"/>
      <c r="F5" s="84"/>
      <c r="G5" s="129" t="s">
        <v>5</v>
      </c>
      <c r="H5" s="130"/>
      <c r="I5" s="130"/>
      <c r="J5" s="130"/>
      <c r="K5" s="131"/>
    </row>
    <row r="6" spans="1:14" s="76" customFormat="1" ht="23.25" x14ac:dyDescent="0.2">
      <c r="A6" s="79"/>
      <c r="B6" s="74"/>
      <c r="C6" s="74"/>
      <c r="D6" s="74"/>
      <c r="F6" s="86"/>
      <c r="G6" s="86"/>
      <c r="H6" s="86"/>
      <c r="I6" s="75"/>
      <c r="J6" s="75"/>
      <c r="K6" s="75"/>
      <c r="L6" s="87"/>
      <c r="M6" s="87"/>
      <c r="N6" s="68"/>
    </row>
    <row r="7" spans="1:14" ht="21" customHeight="1" x14ac:dyDescent="0.2">
      <c r="A7" s="95" t="s">
        <v>6</v>
      </c>
      <c r="B7" s="96" t="s">
        <v>7</v>
      </c>
      <c r="C7" s="96" t="s">
        <v>8</v>
      </c>
      <c r="D7" s="121" t="s">
        <v>65</v>
      </c>
      <c r="E7" s="122" t="s">
        <v>68</v>
      </c>
      <c r="F7" s="1"/>
      <c r="G7" s="1"/>
      <c r="H7" s="1"/>
      <c r="I7" s="1"/>
      <c r="J7" s="1"/>
      <c r="K7" s="88"/>
      <c r="L7" s="88"/>
      <c r="M7" s="88"/>
    </row>
    <row r="8" spans="1:14" s="4" customFormat="1" ht="15.75" x14ac:dyDescent="0.25">
      <c r="A8" s="92" t="s">
        <v>124</v>
      </c>
      <c r="B8" s="90" t="s">
        <v>9</v>
      </c>
      <c r="C8" s="113">
        <v>1</v>
      </c>
      <c r="D8" s="123" t="str">
        <f>IF(ISERROR(MATCH(FX_Rates[[#This Row],[ISO]],Summary!$H$8,0))," ",IF(MATCH(FX_Rates[[#This Row],[ISO]],Summary!$H$8,0),"Agency Currency"))</f>
        <v xml:space="preserve"> </v>
      </c>
      <c r="E8" s="123" t="str">
        <f>IF(ISERROR(MATCH(FX_Rates[[#This Row],[ISO]],Summary!$H$9,0))," ",IF(MATCH(FX_Rates[[#This Row],[ISO]],Summary!$H$9,0),"Studio Currency"))</f>
        <v xml:space="preserve"> </v>
      </c>
      <c r="F8" s="6"/>
      <c r="G8" s="6"/>
      <c r="H8" s="132" t="s">
        <v>112</v>
      </c>
      <c r="I8" s="132"/>
      <c r="J8" s="132"/>
      <c r="K8" s="132"/>
      <c r="L8" s="132"/>
      <c r="M8" s="89"/>
    </row>
    <row r="9" spans="1:14" s="4" customFormat="1" ht="15.75" x14ac:dyDescent="0.25">
      <c r="A9" s="92" t="s">
        <v>14</v>
      </c>
      <c r="B9" s="90" t="s">
        <v>10</v>
      </c>
      <c r="C9" s="114">
        <v>1.1634</v>
      </c>
      <c r="D9" s="123" t="str">
        <f>IF(ISERROR(MATCH(FX_Rates[[#This Row],[ISO]],Summary!$H$8,0))," ",IF(MATCH(FX_Rates[[#This Row],[ISO]],Summary!$H$8,0),"Agency Currency"))</f>
        <v>Agency Currency</v>
      </c>
      <c r="E9" s="123" t="str">
        <f>IF(ISERROR(MATCH(FX_Rates[[#This Row],[ISO]],Summary!$H$9,0))," ",IF(MATCH(FX_Rates[[#This Row],[ISO]],Summary!$H$9,0),"Studio Currency"))</f>
        <v>Studio Currency</v>
      </c>
      <c r="F9" s="6"/>
      <c r="G9" s="6"/>
      <c r="H9" s="132"/>
      <c r="I9" s="132"/>
      <c r="J9" s="132"/>
      <c r="K9" s="132"/>
      <c r="L9" s="132"/>
      <c r="M9" s="89"/>
    </row>
    <row r="10" spans="1:14" s="4" customFormat="1" ht="15.75" x14ac:dyDescent="0.25">
      <c r="A10" s="92" t="s">
        <v>125</v>
      </c>
      <c r="B10" s="90" t="s">
        <v>126</v>
      </c>
      <c r="C10" s="114">
        <v>8.7168799999999998E-3</v>
      </c>
      <c r="D10" s="123" t="str">
        <f>IF(ISERROR(MATCH(FX_Rates[[#This Row],[ISO]],Summary!$H$8,0))," ",IF(MATCH(FX_Rates[[#This Row],[ISO]],Summary!$H$8,0),"Agency Currency"))</f>
        <v xml:space="preserve"> </v>
      </c>
      <c r="E10" s="123" t="str">
        <f>IF(ISERROR(MATCH(FX_Rates[[#This Row],[ISO]],Summary!$H$9,0))," ",IF(MATCH(FX_Rates[[#This Row],[ISO]],Summary!$H$9,0),"Studio Currency"))</f>
        <v xml:space="preserve"> </v>
      </c>
      <c r="F10" s="6"/>
      <c r="G10" s="6"/>
      <c r="H10" s="132"/>
      <c r="I10" s="132"/>
      <c r="J10" s="132"/>
      <c r="K10" s="132"/>
      <c r="L10" s="132"/>
      <c r="M10" s="89"/>
    </row>
    <row r="11" spans="1:14" s="4" customFormat="1" ht="15.75" x14ac:dyDescent="0.25">
      <c r="A11" s="92" t="s">
        <v>127</v>
      </c>
      <c r="B11" s="90" t="s">
        <v>128</v>
      </c>
      <c r="C11" s="113">
        <v>8.6800000000000002E-3</v>
      </c>
      <c r="D11" s="123" t="str">
        <f>IF(ISERROR(MATCH(FX_Rates[[#This Row],[ISO]],Summary!$H$8,0))," ",IF(MATCH(FX_Rates[[#This Row],[ISO]],Summary!$H$8,0),"Agency Currency"))</f>
        <v xml:space="preserve"> </v>
      </c>
      <c r="E11" s="123" t="str">
        <f>IF(ISERROR(MATCH(FX_Rates[[#This Row],[ISO]],Summary!$H$9,0))," ",IF(MATCH(FX_Rates[[#This Row],[ISO]],Summary!$H$9,0),"Studio Currency"))</f>
        <v xml:space="preserve"> </v>
      </c>
      <c r="F11" s="6"/>
      <c r="G11" s="6"/>
      <c r="H11" s="132"/>
      <c r="I11" s="132"/>
      <c r="J11" s="132"/>
      <c r="K11" s="132"/>
      <c r="L11" s="132"/>
      <c r="M11" s="89"/>
    </row>
    <row r="12" spans="1:14" s="4" customFormat="1" ht="15.75" x14ac:dyDescent="0.25">
      <c r="A12" s="92" t="s">
        <v>129</v>
      </c>
      <c r="B12" s="90" t="s">
        <v>130</v>
      </c>
      <c r="C12" s="115">
        <v>5.9500000000000004E-3</v>
      </c>
      <c r="D12" s="123" t="str">
        <f>IF(ISERROR(MATCH(FX_Rates[[#This Row],[ISO]],Summary!$H$8,0))," ",IF(MATCH(FX_Rates[[#This Row],[ISO]],Summary!$H$8,0),"Agency Currency"))</f>
        <v xml:space="preserve"> </v>
      </c>
      <c r="E12" s="123" t="str">
        <f>IF(ISERROR(MATCH(FX_Rates[[#This Row],[ISO]],Summary!$H$9,0))," ",IF(MATCH(FX_Rates[[#This Row],[ISO]],Summary!$H$9,0),"Studio Currency"))</f>
        <v xml:space="preserve"> </v>
      </c>
      <c r="F12" s="6"/>
      <c r="G12" s="7"/>
      <c r="H12" s="132"/>
      <c r="I12" s="132"/>
      <c r="J12" s="132"/>
      <c r="K12" s="132"/>
      <c r="L12" s="132"/>
      <c r="M12" s="89"/>
    </row>
    <row r="13" spans="1:14" s="4" customFormat="1" ht="15.75" x14ac:dyDescent="0.25">
      <c r="A13" s="92" t="s">
        <v>131</v>
      </c>
      <c r="B13" s="90" t="s">
        <v>40</v>
      </c>
      <c r="C13" s="115">
        <v>5.6509999999999998E-2</v>
      </c>
      <c r="D13" s="123" t="str">
        <f>IF(ISERROR(MATCH(FX_Rates[[#This Row],[ISO]],Summary!$H$8,0))," ",IF(MATCH(FX_Rates[[#This Row],[ISO]],Summary!$H$8,0),"Agency Currency"))</f>
        <v xml:space="preserve"> </v>
      </c>
      <c r="E13" s="123" t="str">
        <f>IF(ISERROR(MATCH(FX_Rates[[#This Row],[ISO]],Summary!$H$9,0))," ",IF(MATCH(FX_Rates[[#This Row],[ISO]],Summary!$H$9,0),"Studio Currency"))</f>
        <v xml:space="preserve"> </v>
      </c>
      <c r="F13" s="6"/>
      <c r="G13" s="7"/>
      <c r="H13" s="132"/>
      <c r="I13" s="132"/>
      <c r="J13" s="132"/>
      <c r="K13" s="132"/>
      <c r="L13" s="132"/>
      <c r="M13" s="89"/>
    </row>
    <row r="14" spans="1:14" s="4" customFormat="1" ht="15.75" x14ac:dyDescent="0.25">
      <c r="A14" s="92" t="s">
        <v>132</v>
      </c>
      <c r="B14" s="90" t="s">
        <v>133</v>
      </c>
      <c r="C14" s="114">
        <v>2.0747700000000001E-3</v>
      </c>
      <c r="D14" s="123" t="str">
        <f>IF(ISERROR(MATCH(FX_Rates[[#This Row],[ISO]],Summary!$H$8,0))," ",IF(MATCH(FX_Rates[[#This Row],[ISO]],Summary!$H$8,0),"Agency Currency"))</f>
        <v xml:space="preserve"> </v>
      </c>
      <c r="E14" s="123" t="str">
        <f>IF(ISERROR(MATCH(FX_Rates[[#This Row],[ISO]],Summary!$H$9,0))," ",IF(MATCH(FX_Rates[[#This Row],[ISO]],Summary!$H$9,0),"Studio Currency"))</f>
        <v xml:space="preserve"> </v>
      </c>
      <c r="F14" s="6"/>
      <c r="G14" s="8"/>
      <c r="H14" s="132"/>
      <c r="I14" s="132"/>
      <c r="J14" s="132"/>
      <c r="K14" s="132"/>
      <c r="L14" s="132"/>
      <c r="M14" s="89"/>
    </row>
    <row r="15" spans="1:14" s="4" customFormat="1" ht="15.75" x14ac:dyDescent="0.25">
      <c r="A15" s="92" t="s">
        <v>134</v>
      </c>
      <c r="B15" s="90" t="s">
        <v>36</v>
      </c>
      <c r="C15" s="114">
        <v>0.76780000000000004</v>
      </c>
      <c r="D15" s="123" t="str">
        <f>IF(ISERROR(MATCH(FX_Rates[[#This Row],[ISO]],Summary!$H$8,0))," ",IF(MATCH(FX_Rates[[#This Row],[ISO]],Summary!$H$8,0),"Agency Currency"))</f>
        <v xml:space="preserve"> </v>
      </c>
      <c r="E15" s="123" t="str">
        <f>IF(ISERROR(MATCH(FX_Rates[[#This Row],[ISO]],Summary!$H$9,0))," ",IF(MATCH(FX_Rates[[#This Row],[ISO]],Summary!$H$9,0),"Studio Currency"))</f>
        <v xml:space="preserve"> </v>
      </c>
      <c r="F15" s="6"/>
      <c r="G15" s="8"/>
      <c r="H15" s="132"/>
      <c r="I15" s="132"/>
      <c r="J15" s="132"/>
      <c r="K15" s="132"/>
      <c r="L15" s="132"/>
      <c r="M15" s="89"/>
    </row>
    <row r="16" spans="1:14" s="4" customFormat="1" ht="15.75" x14ac:dyDescent="0.25">
      <c r="A16" s="92" t="s">
        <v>135</v>
      </c>
      <c r="B16" s="90" t="s">
        <v>136</v>
      </c>
      <c r="C16" s="114">
        <v>1.1752999999999999E-4</v>
      </c>
      <c r="D16" s="123" t="str">
        <f>IF(ISERROR(MATCH(FX_Rates[[#This Row],[ISO]],Summary!$H$8,0))," ",IF(MATCH(FX_Rates[[#This Row],[ISO]],Summary!$H$8,0),"Agency Currency"))</f>
        <v xml:space="preserve"> </v>
      </c>
      <c r="E16" s="123" t="str">
        <f>IF(ISERROR(MATCH(FX_Rates[[#This Row],[ISO]],Summary!$H$9,0))," ",IF(MATCH(FX_Rates[[#This Row],[ISO]],Summary!$H$9,0),"Studio Currency"))</f>
        <v xml:space="preserve"> </v>
      </c>
      <c r="F16" s="6"/>
      <c r="G16" s="8"/>
      <c r="H16" s="132"/>
      <c r="I16" s="132"/>
      <c r="J16" s="132"/>
      <c r="K16" s="132"/>
      <c r="L16" s="132"/>
      <c r="M16" s="89"/>
    </row>
    <row r="17" spans="1:13" s="4" customFormat="1" ht="15.75" x14ac:dyDescent="0.25">
      <c r="A17" s="92" t="s">
        <v>137</v>
      </c>
      <c r="B17" s="90" t="s">
        <v>138</v>
      </c>
      <c r="C17" s="114">
        <v>0.58816610000000003</v>
      </c>
      <c r="D17" s="123" t="str">
        <f>IF(ISERROR(MATCH(FX_Rates[[#This Row],[ISO]],Summary!$H$8,0))," ",IF(MATCH(FX_Rates[[#This Row],[ISO]],Summary!$H$8,0),"Agency Currency"))</f>
        <v xml:space="preserve"> </v>
      </c>
      <c r="E17" s="123" t="str">
        <f>IF(ISERROR(MATCH(FX_Rates[[#This Row],[ISO]],Summary!$H$9,0))," ",IF(MATCH(FX_Rates[[#This Row],[ISO]],Summary!$H$9,0),"Studio Currency"))</f>
        <v xml:space="preserve"> </v>
      </c>
      <c r="F17" s="6"/>
      <c r="G17" s="8"/>
      <c r="H17" s="132"/>
      <c r="I17" s="132"/>
      <c r="J17" s="132"/>
      <c r="K17" s="132"/>
      <c r="L17" s="132"/>
      <c r="M17" s="89"/>
    </row>
    <row r="18" spans="1:13" s="4" customFormat="1" ht="15.75" x14ac:dyDescent="0.25">
      <c r="A18" s="92" t="s">
        <v>139</v>
      </c>
      <c r="B18" s="90" t="s">
        <v>140</v>
      </c>
      <c r="C18" s="114">
        <v>2.6510400000000001</v>
      </c>
      <c r="D18" s="123" t="str">
        <f>IF(ISERROR(MATCH(FX_Rates[[#This Row],[ISO]],Summary!$H$8,0))," ",IF(MATCH(FX_Rates[[#This Row],[ISO]],Summary!$H$8,0),"Agency Currency"))</f>
        <v xml:space="preserve"> </v>
      </c>
      <c r="E18" s="123" t="str">
        <f>IF(ISERROR(MATCH(FX_Rates[[#This Row],[ISO]],Summary!$H$9,0))," ",IF(MATCH(FX_Rates[[#This Row],[ISO]],Summary!$H$9,0),"Studio Currency"))</f>
        <v xml:space="preserve"> </v>
      </c>
      <c r="F18" s="6"/>
      <c r="G18" s="6"/>
      <c r="H18" s="132"/>
      <c r="I18" s="132"/>
      <c r="J18" s="132"/>
      <c r="K18" s="132"/>
      <c r="L18" s="132"/>
      <c r="M18" s="89"/>
    </row>
    <row r="19" spans="1:13" s="4" customFormat="1" ht="15.75" x14ac:dyDescent="0.25">
      <c r="A19" s="92" t="s">
        <v>141</v>
      </c>
      <c r="B19" s="90" t="s">
        <v>142</v>
      </c>
      <c r="C19" s="113">
        <v>1.206E-2</v>
      </c>
      <c r="D19" s="123" t="str">
        <f>IF(ISERROR(MATCH(FX_Rates[[#This Row],[ISO]],Summary!$H$8,0))," ",IF(MATCH(FX_Rates[[#This Row],[ISO]],Summary!$H$8,0),"Agency Currency"))</f>
        <v xml:space="preserve"> </v>
      </c>
      <c r="E19" s="123" t="str">
        <f>IF(ISERROR(MATCH(FX_Rates[[#This Row],[ISO]],Summary!$H$9,0))," ",IF(MATCH(FX_Rates[[#This Row],[ISO]],Summary!$H$9,0),"Studio Currency"))</f>
        <v xml:space="preserve"> </v>
      </c>
      <c r="F19" s="6"/>
      <c r="G19" s="6"/>
      <c r="H19" s="132"/>
      <c r="I19" s="132"/>
      <c r="J19" s="132"/>
      <c r="K19" s="132"/>
      <c r="L19" s="132"/>
      <c r="M19" s="89"/>
    </row>
    <row r="20" spans="1:13" s="4" customFormat="1" ht="15.75" x14ac:dyDescent="0.25">
      <c r="A20" s="92" t="s">
        <v>143</v>
      </c>
      <c r="B20" s="90" t="s">
        <v>144</v>
      </c>
      <c r="C20" s="113">
        <v>0.5</v>
      </c>
      <c r="D20" s="123" t="str">
        <f>IF(ISERROR(MATCH(FX_Rates[[#This Row],[ISO]],Summary!$H$8,0))," ",IF(MATCH(FX_Rates[[#This Row],[ISO]],Summary!$H$8,0),"Agency Currency"))</f>
        <v xml:space="preserve"> </v>
      </c>
      <c r="E20" s="123" t="str">
        <f>IF(ISERROR(MATCH(FX_Rates[[#This Row],[ISO]],Summary!$H$9,0))," ",IF(MATCH(FX_Rates[[#This Row],[ISO]],Summary!$H$9,0),"Studio Currency"))</f>
        <v xml:space="preserve"> </v>
      </c>
      <c r="F20" s="6"/>
      <c r="G20" s="6"/>
      <c r="H20" s="132"/>
      <c r="I20" s="132"/>
      <c r="J20" s="132"/>
      <c r="K20" s="132"/>
      <c r="L20" s="132"/>
      <c r="M20" s="89"/>
    </row>
    <row r="21" spans="1:13" s="4" customFormat="1" ht="15.75" x14ac:dyDescent="0.25">
      <c r="A21" s="92" t="s">
        <v>145</v>
      </c>
      <c r="B21" s="90" t="s">
        <v>146</v>
      </c>
      <c r="C21" s="113">
        <v>5.075E-5</v>
      </c>
      <c r="D21" s="123" t="str">
        <f>IF(ISERROR(MATCH(FX_Rates[[#This Row],[ISO]],Summary!$H$8,0))," ",IF(MATCH(FX_Rates[[#This Row],[ISO]],Summary!$H$8,0),"Agency Currency"))</f>
        <v xml:space="preserve"> </v>
      </c>
      <c r="E21" s="123" t="str">
        <f>IF(ISERROR(MATCH(FX_Rates[[#This Row],[ISO]],Summary!$H$9,0))," ",IF(MATCH(FX_Rates[[#This Row],[ISO]],Summary!$H$9,0),"Studio Currency"))</f>
        <v xml:space="preserve"> </v>
      </c>
      <c r="F21" s="6"/>
      <c r="G21" s="6"/>
      <c r="H21" s="132"/>
      <c r="I21" s="132"/>
      <c r="J21" s="132"/>
      <c r="K21" s="132"/>
      <c r="L21" s="132"/>
      <c r="M21" s="89"/>
    </row>
    <row r="22" spans="1:13" s="4" customFormat="1" ht="15.75" x14ac:dyDescent="0.25">
      <c r="A22" s="92" t="s">
        <v>147</v>
      </c>
      <c r="B22" s="90" t="s">
        <v>148</v>
      </c>
      <c r="C22" s="115">
        <v>0.50033000000000005</v>
      </c>
      <c r="D22" s="123" t="str">
        <f>IF(ISERROR(MATCH(FX_Rates[[#This Row],[ISO]],Summary!$H$8,0))," ",IF(MATCH(FX_Rates[[#This Row],[ISO]],Summary!$H$8,0),"Agency Currency"))</f>
        <v xml:space="preserve"> </v>
      </c>
      <c r="E22" s="123" t="str">
        <f>IF(ISERROR(MATCH(FX_Rates[[#This Row],[ISO]],Summary!$H$9,0))," ",IF(MATCH(FX_Rates[[#This Row],[ISO]],Summary!$H$9,0),"Studio Currency"))</f>
        <v xml:space="preserve"> </v>
      </c>
      <c r="F22" s="6"/>
      <c r="G22" s="6"/>
      <c r="H22" s="132"/>
      <c r="I22" s="132"/>
      <c r="J22" s="132"/>
      <c r="K22" s="132"/>
      <c r="L22" s="132"/>
      <c r="M22" s="89"/>
    </row>
    <row r="23" spans="1:13" s="4" customFormat="1" ht="15.75" x14ac:dyDescent="0.25">
      <c r="A23" s="92" t="s">
        <v>149</v>
      </c>
      <c r="B23" s="90" t="s">
        <v>41</v>
      </c>
      <c r="C23" s="114">
        <v>0.14471999999999999</v>
      </c>
      <c r="D23" s="123" t="str">
        <f>IF(ISERROR(MATCH(FX_Rates[[#This Row],[ISO]],Summary!$H$8,0))," ",IF(MATCH(FX_Rates[[#This Row],[ISO]],Summary!$H$8,0),"Agency Currency"))</f>
        <v xml:space="preserve"> </v>
      </c>
      <c r="E23" s="123" t="str">
        <f>IF(ISERROR(MATCH(FX_Rates[[#This Row],[ISO]],Summary!$H$9,0))," ",IF(MATCH(FX_Rates[[#This Row],[ISO]],Summary!$H$9,0),"Studio Currency"))</f>
        <v xml:space="preserve"> </v>
      </c>
      <c r="F23" s="6"/>
      <c r="G23" s="6"/>
      <c r="H23" s="6"/>
      <c r="I23" s="6"/>
      <c r="J23" s="6"/>
      <c r="K23" s="89"/>
      <c r="L23" s="89"/>
      <c r="M23" s="89"/>
    </row>
    <row r="24" spans="1:13" s="4" customFormat="1" ht="15.75" x14ac:dyDescent="0.25">
      <c r="A24" s="92" t="s">
        <v>150</v>
      </c>
      <c r="B24" s="90" t="s">
        <v>151</v>
      </c>
      <c r="C24" s="115">
        <v>0.59494999999999998</v>
      </c>
      <c r="D24" s="123" t="str">
        <f>IF(ISERROR(MATCH(FX_Rates[[#This Row],[ISO]],Summary!$H$8,0))," ",IF(MATCH(FX_Rates[[#This Row],[ISO]],Summary!$H$8,0),"Agency Currency"))</f>
        <v xml:space="preserve"> </v>
      </c>
      <c r="E24" s="123" t="str">
        <f>IF(ISERROR(MATCH(FX_Rates[[#This Row],[ISO]],Summary!$H$9,0))," ",IF(MATCH(FX_Rates[[#This Row],[ISO]],Summary!$H$9,0),"Studio Currency"))</f>
        <v xml:space="preserve"> </v>
      </c>
      <c r="F24" s="6"/>
      <c r="G24" s="6"/>
      <c r="H24" s="6"/>
      <c r="I24" s="6"/>
      <c r="J24" s="6"/>
      <c r="K24" s="89"/>
      <c r="L24" s="89"/>
      <c r="M24" s="89"/>
    </row>
    <row r="25" spans="1:13" s="4" customFormat="1" ht="15.75" x14ac:dyDescent="0.25">
      <c r="A25" s="92" t="s">
        <v>152</v>
      </c>
      <c r="B25" s="90" t="s">
        <v>42</v>
      </c>
      <c r="C25" s="113">
        <v>0.30482999999999999</v>
      </c>
      <c r="D25" s="123" t="str">
        <f>IF(ISERROR(MATCH(FX_Rates[[#This Row],[ISO]],Summary!$H$8,0))," ",IF(MATCH(FX_Rates[[#This Row],[ISO]],Summary!$H$8,0),"Agency Currency"))</f>
        <v xml:space="preserve"> </v>
      </c>
      <c r="E25" s="123" t="str">
        <f>IF(ISERROR(MATCH(FX_Rates[[#This Row],[ISO]],Summary!$H$9,0))," ",IF(MATCH(FX_Rates[[#This Row],[ISO]],Summary!$H$9,0),"Studio Currency"))</f>
        <v xml:space="preserve"> </v>
      </c>
      <c r="F25" s="6"/>
      <c r="G25" s="6"/>
      <c r="H25" s="6"/>
      <c r="I25" s="6"/>
      <c r="J25" s="6"/>
      <c r="K25" s="89"/>
      <c r="L25" s="89"/>
      <c r="M25" s="89"/>
    </row>
    <row r="26" spans="1:13" s="4" customFormat="1" ht="15.75" x14ac:dyDescent="0.25">
      <c r="A26" s="92" t="s">
        <v>153</v>
      </c>
      <c r="B26" s="90" t="s">
        <v>24</v>
      </c>
      <c r="C26" s="114">
        <v>1.3204</v>
      </c>
      <c r="D26" s="123" t="str">
        <f>IF(ISERROR(MATCH(FX_Rates[[#This Row],[ISO]],Summary!$H$8,0))," ",IF(MATCH(FX_Rates[[#This Row],[ISO]],Summary!$H$8,0),"Agency Currency"))</f>
        <v xml:space="preserve"> </v>
      </c>
      <c r="E26" s="123" t="str">
        <f>IF(ISERROR(MATCH(FX_Rates[[#This Row],[ISO]],Summary!$H$9,0))," ",IF(MATCH(FX_Rates[[#This Row],[ISO]],Summary!$H$9,0),"Studio Currency"))</f>
        <v xml:space="preserve"> </v>
      </c>
      <c r="F26" s="6"/>
      <c r="G26" s="6"/>
      <c r="H26" s="6"/>
      <c r="I26" s="6"/>
      <c r="J26" s="6"/>
      <c r="K26" s="89"/>
      <c r="L26" s="89"/>
      <c r="M26" s="89"/>
    </row>
    <row r="27" spans="1:13" s="4" customFormat="1" ht="15.75" x14ac:dyDescent="0.25">
      <c r="A27" s="92" t="s">
        <v>154</v>
      </c>
      <c r="B27" s="90" t="s">
        <v>155</v>
      </c>
      <c r="C27" s="113">
        <v>0.73502000000000001</v>
      </c>
      <c r="D27" s="123" t="str">
        <f>IF(ISERROR(MATCH(FX_Rates[[#This Row],[ISO]],Summary!$H$8,0))," ",IF(MATCH(FX_Rates[[#This Row],[ISO]],Summary!$H$8,0),"Agency Currency"))</f>
        <v xml:space="preserve"> </v>
      </c>
      <c r="E27" s="123" t="str">
        <f>IF(ISERROR(MATCH(FX_Rates[[#This Row],[ISO]],Summary!$H$9,0))," ",IF(MATCH(FX_Rates[[#This Row],[ISO]],Summary!$H$9,0),"Studio Currency"))</f>
        <v xml:space="preserve"> </v>
      </c>
      <c r="F27" s="6"/>
      <c r="G27" s="6"/>
      <c r="H27" s="6"/>
      <c r="I27" s="6"/>
      <c r="J27" s="6"/>
      <c r="K27" s="89"/>
      <c r="L27" s="89"/>
      <c r="M27" s="89"/>
    </row>
    <row r="28" spans="1:13" s="4" customFormat="1" ht="15.75" x14ac:dyDescent="0.25">
      <c r="A28" s="92" t="s">
        <v>156</v>
      </c>
      <c r="B28" s="90" t="s">
        <v>157</v>
      </c>
      <c r="C28" s="113">
        <v>0.59484999999999999</v>
      </c>
      <c r="D28" s="123" t="str">
        <f>IF(ISERROR(MATCH(FX_Rates[[#This Row],[ISO]],Summary!$H$8,0))," ",IF(MATCH(FX_Rates[[#This Row],[ISO]],Summary!$H$8,0),"Agency Currency"))</f>
        <v xml:space="preserve"> </v>
      </c>
      <c r="E28" s="123" t="str">
        <f>IF(ISERROR(MATCH(FX_Rates[[#This Row],[ISO]],Summary!$H$9,0))," ",IF(MATCH(FX_Rates[[#This Row],[ISO]],Summary!$H$9,0),"Studio Currency"))</f>
        <v xml:space="preserve"> </v>
      </c>
      <c r="F28" s="6"/>
      <c r="G28" s="6"/>
      <c r="H28" s="6"/>
      <c r="I28" s="6"/>
      <c r="J28" s="6"/>
      <c r="K28" s="89"/>
      <c r="L28" s="89"/>
      <c r="M28" s="89"/>
    </row>
    <row r="29" spans="1:13" s="4" customFormat="1" ht="15.75" x14ac:dyDescent="0.25">
      <c r="A29" s="92" t="s">
        <v>158</v>
      </c>
      <c r="B29" s="90" t="s">
        <v>159</v>
      </c>
      <c r="C29" s="113">
        <v>0.77881999999999996</v>
      </c>
      <c r="D29" s="123" t="str">
        <f>IF(ISERROR(MATCH(FX_Rates[[#This Row],[ISO]],Summary!$H$8,0))," ",IF(MATCH(FX_Rates[[#This Row],[ISO]],Summary!$H$8,0),"Agency Currency"))</f>
        <v xml:space="preserve"> </v>
      </c>
      <c r="E29" s="123" t="str">
        <f>IF(ISERROR(MATCH(FX_Rates[[#This Row],[ISO]],Summary!$H$9,0))," ",IF(MATCH(FX_Rates[[#This Row],[ISO]],Summary!$H$9,0),"Studio Currency"))</f>
        <v xml:space="preserve"> </v>
      </c>
      <c r="F29" s="5"/>
      <c r="G29" s="6"/>
      <c r="H29" s="6"/>
      <c r="I29" s="6"/>
      <c r="J29" s="6"/>
      <c r="K29" s="89"/>
      <c r="L29" s="89"/>
      <c r="M29" s="89"/>
    </row>
    <row r="30" spans="1:13" s="4" customFormat="1" ht="15.75" x14ac:dyDescent="0.25">
      <c r="A30" s="92" t="s">
        <v>160</v>
      </c>
      <c r="B30" s="90" t="s">
        <v>161</v>
      </c>
      <c r="C30" s="113">
        <v>1.77359E-3</v>
      </c>
      <c r="D30" s="123" t="str">
        <f>IF(ISERROR(MATCH(FX_Rates[[#This Row],[ISO]],Summary!$H$8,0))," ",IF(MATCH(FX_Rates[[#This Row],[ISO]],Summary!$H$8,0),"Agency Currency"))</f>
        <v xml:space="preserve"> </v>
      </c>
      <c r="E30" s="123" t="str">
        <f>IF(ISERROR(MATCH(FX_Rates[[#This Row],[ISO]],Summary!$H$9,0))," ",IF(MATCH(FX_Rates[[#This Row],[ISO]],Summary!$H$9,0),"Studio Currency"))</f>
        <v xml:space="preserve"> </v>
      </c>
      <c r="F30" s="6"/>
      <c r="G30" s="6"/>
      <c r="H30" s="6"/>
      <c r="I30" s="6"/>
      <c r="J30" s="6"/>
      <c r="K30" s="89"/>
      <c r="L30" s="89"/>
      <c r="M30" s="89"/>
    </row>
    <row r="31" spans="1:13" s="4" customFormat="1" ht="15.75" x14ac:dyDescent="0.25">
      <c r="A31" s="92" t="s">
        <v>162</v>
      </c>
      <c r="B31" s="90" t="s">
        <v>43</v>
      </c>
      <c r="C31" s="113">
        <v>1.5653900000000001E-3</v>
      </c>
      <c r="D31" s="123" t="str">
        <f>IF(ISERROR(MATCH(FX_Rates[[#This Row],[ISO]],Summary!$H$8,0))," ",IF(MATCH(FX_Rates[[#This Row],[ISO]],Summary!$H$8,0),"Agency Currency"))</f>
        <v xml:space="preserve"> </v>
      </c>
      <c r="E31" s="123" t="str">
        <f>IF(ISERROR(MATCH(FX_Rates[[#This Row],[ISO]],Summary!$H$9,0))," ",IF(MATCH(FX_Rates[[#This Row],[ISO]],Summary!$H$9,0),"Studio Currency"))</f>
        <v xml:space="preserve"> </v>
      </c>
      <c r="F31" s="6"/>
      <c r="G31" s="6"/>
      <c r="H31" s="6"/>
      <c r="I31" s="6"/>
      <c r="J31" s="6"/>
      <c r="K31" s="89"/>
      <c r="L31" s="89"/>
      <c r="M31" s="89"/>
    </row>
    <row r="32" spans="1:13" s="4" customFormat="1" ht="15.75" x14ac:dyDescent="0.25">
      <c r="A32" s="92" t="s">
        <v>163</v>
      </c>
      <c r="B32" s="90" t="s">
        <v>29</v>
      </c>
      <c r="C32" s="113">
        <v>0.15092</v>
      </c>
      <c r="D32" s="123" t="str">
        <f>IF(ISERROR(MATCH(FX_Rates[[#This Row],[ISO]],Summary!$H$8,0))," ",IF(MATCH(FX_Rates[[#This Row],[ISO]],Summary!$H$8,0),"Agency Currency"))</f>
        <v xml:space="preserve"> </v>
      </c>
      <c r="E32" s="123" t="str">
        <f>IF(ISERROR(MATCH(FX_Rates[[#This Row],[ISO]],Summary!$H$9,0))," ",IF(MATCH(FX_Rates[[#This Row],[ISO]],Summary!$H$9,0),"Studio Currency"))</f>
        <v xml:space="preserve"> </v>
      </c>
      <c r="F32" s="9"/>
      <c r="G32" s="6"/>
      <c r="H32" s="6"/>
      <c r="I32" s="6"/>
      <c r="J32" s="6"/>
      <c r="K32" s="89"/>
      <c r="L32" s="89"/>
      <c r="M32" s="89"/>
    </row>
    <row r="33" spans="1:13" s="4" customFormat="1" ht="15.75" x14ac:dyDescent="0.25">
      <c r="A33" s="92" t="s">
        <v>164</v>
      </c>
      <c r="B33" s="90" t="s">
        <v>44</v>
      </c>
      <c r="C33" s="113">
        <v>3.3073E-4</v>
      </c>
      <c r="D33" s="123" t="str">
        <f>IF(ISERROR(MATCH(FX_Rates[[#This Row],[ISO]],Summary!$H$8,0))," ",IF(MATCH(FX_Rates[[#This Row],[ISO]],Summary!$H$8,0),"Agency Currency"))</f>
        <v xml:space="preserve"> </v>
      </c>
      <c r="E33" s="123" t="str">
        <f>IF(ISERROR(MATCH(FX_Rates[[#This Row],[ISO]],Summary!$H$9,0))," ",IF(MATCH(FX_Rates[[#This Row],[ISO]],Summary!$H$9,0),"Studio Currency"))</f>
        <v xml:space="preserve"> </v>
      </c>
      <c r="F33" s="6"/>
      <c r="G33" s="6"/>
      <c r="H33" s="6"/>
      <c r="I33" s="6"/>
      <c r="J33" s="6"/>
      <c r="K33" s="89"/>
      <c r="L33" s="89"/>
      <c r="M33" s="89"/>
    </row>
    <row r="34" spans="1:13" s="4" customFormat="1" ht="15.75" x14ac:dyDescent="0.25">
      <c r="A34" s="92" t="s">
        <v>165</v>
      </c>
      <c r="B34" s="90" t="s">
        <v>166</v>
      </c>
      <c r="C34" s="115">
        <v>6.3876999999999998E-4</v>
      </c>
      <c r="D34" s="123" t="str">
        <f>IF(ISERROR(MATCH(FX_Rates[[#This Row],[ISO]],Summary!$H$8,0))," ",IF(MATCH(FX_Rates[[#This Row],[ISO]],Summary!$H$8,0),"Agency Currency"))</f>
        <v xml:space="preserve"> </v>
      </c>
      <c r="E34" s="123" t="str">
        <f>IF(ISERROR(MATCH(FX_Rates[[#This Row],[ISO]],Summary!$H$9,0))," ",IF(MATCH(FX_Rates[[#This Row],[ISO]],Summary!$H$9,0),"Studio Currency"))</f>
        <v xml:space="preserve"> </v>
      </c>
      <c r="F34" s="10"/>
      <c r="G34" s="6"/>
      <c r="H34" s="6"/>
      <c r="I34" s="6"/>
      <c r="J34" s="6"/>
      <c r="K34" s="89"/>
      <c r="L34" s="89"/>
      <c r="M34" s="89"/>
    </row>
    <row r="35" spans="1:13" s="4" customFormat="1" ht="18" x14ac:dyDescent="0.25">
      <c r="A35" s="92" t="s">
        <v>167</v>
      </c>
      <c r="B35" s="90" t="s">
        <v>45</v>
      </c>
      <c r="C35" s="113">
        <v>1.7568799999999999E-3</v>
      </c>
      <c r="D35" s="123" t="str">
        <f>IF(ISERROR(MATCH(FX_Rates[[#This Row],[ISO]],Summary!$H$8,0))," ",IF(MATCH(FX_Rates[[#This Row],[ISO]],Summary!$H$8,0),"Agency Currency"))</f>
        <v xml:space="preserve"> </v>
      </c>
      <c r="E35" s="123" t="str">
        <f>IF(ISERROR(MATCH(FX_Rates[[#This Row],[ISO]],Summary!$H$9,0))," ",IF(MATCH(FX_Rates[[#This Row],[ISO]],Summary!$H$9,0),"Studio Currency"))</f>
        <v xml:space="preserve"> </v>
      </c>
      <c r="F35" s="11"/>
      <c r="G35" s="6"/>
      <c r="H35" s="6"/>
      <c r="I35" s="6"/>
      <c r="J35" s="6"/>
      <c r="K35" s="89"/>
      <c r="L35" s="89"/>
      <c r="M35" s="89"/>
    </row>
    <row r="36" spans="1:13" s="4" customFormat="1" ht="15.75" x14ac:dyDescent="0.25">
      <c r="A36" s="92" t="s">
        <v>168</v>
      </c>
      <c r="B36" s="90" t="s">
        <v>169</v>
      </c>
      <c r="C36" s="113">
        <v>0.15465999999999999</v>
      </c>
      <c r="D36" s="123" t="str">
        <f>IF(ISERROR(MATCH(FX_Rates[[#This Row],[ISO]],Summary!$H$8,0))," ",IF(MATCH(FX_Rates[[#This Row],[ISO]],Summary!$H$8,0),"Agency Currency"))</f>
        <v xml:space="preserve"> </v>
      </c>
      <c r="E36" s="123" t="str">
        <f>IF(ISERROR(MATCH(FX_Rates[[#This Row],[ISO]],Summary!$H$9,0))," ",IF(MATCH(FX_Rates[[#This Row],[ISO]],Summary!$H$9,0),"Studio Currency"))</f>
        <v xml:space="preserve"> </v>
      </c>
      <c r="F36" s="6"/>
      <c r="G36" s="6"/>
      <c r="H36" s="6"/>
      <c r="I36" s="6"/>
      <c r="J36" s="6"/>
      <c r="K36" s="89"/>
      <c r="L36" s="89"/>
      <c r="M36" s="89"/>
    </row>
    <row r="37" spans="1:13" s="4" customFormat="1" ht="18" x14ac:dyDescent="0.25">
      <c r="A37" s="92" t="s">
        <v>170</v>
      </c>
      <c r="B37" s="90" t="s">
        <v>171</v>
      </c>
      <c r="C37" s="113">
        <v>1.9877899999999999</v>
      </c>
      <c r="D37" s="123" t="str">
        <f>IF(ISERROR(MATCH(FX_Rates[[#This Row],[ISO]],Summary!$H$8,0))," ",IF(MATCH(FX_Rates[[#This Row],[ISO]],Summary!$H$8,0),"Agency Currency"))</f>
        <v xml:space="preserve"> </v>
      </c>
      <c r="E37" s="123" t="str">
        <f>IF(ISERROR(MATCH(FX_Rates[[#This Row],[ISO]],Summary!$H$9,0))," ",IF(MATCH(FX_Rates[[#This Row],[ISO]],Summary!$H$9,0),"Studio Currency"))</f>
        <v xml:space="preserve"> </v>
      </c>
      <c r="F37" s="11"/>
      <c r="G37" s="6"/>
      <c r="H37" s="6"/>
      <c r="I37" s="6"/>
      <c r="J37" s="6"/>
      <c r="K37" s="89"/>
      <c r="L37" s="89"/>
      <c r="M37" s="89"/>
    </row>
    <row r="38" spans="1:13" s="4" customFormat="1" ht="15.75" x14ac:dyDescent="0.25">
      <c r="A38" s="92" t="s">
        <v>172</v>
      </c>
      <c r="B38" s="90" t="s">
        <v>11</v>
      </c>
      <c r="C38" s="113">
        <v>4.5330000000000002E-2</v>
      </c>
      <c r="D38" s="123" t="str">
        <f>IF(ISERROR(MATCH(FX_Rates[[#This Row],[ISO]],Summary!$H$8,0))," ",IF(MATCH(FX_Rates[[#This Row],[ISO]],Summary!$H$8,0),"Agency Currency"))</f>
        <v xml:space="preserve"> </v>
      </c>
      <c r="E38" s="123" t="str">
        <f>IF(ISERROR(MATCH(FX_Rates[[#This Row],[ISO]],Summary!$H$9,0))," ",IF(MATCH(FX_Rates[[#This Row],[ISO]],Summary!$H$9,0),"Studio Currency"))</f>
        <v xml:space="preserve"> </v>
      </c>
      <c r="F38" s="6"/>
      <c r="G38" s="6"/>
      <c r="H38" s="6"/>
      <c r="I38" s="6"/>
      <c r="J38" s="6"/>
      <c r="K38" s="89"/>
      <c r="L38" s="89"/>
      <c r="M38" s="89"/>
    </row>
    <row r="39" spans="1:13" s="4" customFormat="1" ht="18" x14ac:dyDescent="0.25">
      <c r="A39" s="92" t="s">
        <v>173</v>
      </c>
      <c r="B39" s="90" t="s">
        <v>12</v>
      </c>
      <c r="C39" s="113">
        <v>0.15634000000000001</v>
      </c>
      <c r="D39" s="123" t="str">
        <f>IF(ISERROR(MATCH(FX_Rates[[#This Row],[ISO]],Summary!$H$8,0))," ",IF(MATCH(FX_Rates[[#This Row],[ISO]],Summary!$H$8,0),"Agency Currency"))</f>
        <v xml:space="preserve"> </v>
      </c>
      <c r="E39" s="123" t="str">
        <f>IF(ISERROR(MATCH(FX_Rates[[#This Row],[ISO]],Summary!$H$9,0))," ",IF(MATCH(FX_Rates[[#This Row],[ISO]],Summary!$H$9,0),"Studio Currency"))</f>
        <v xml:space="preserve"> </v>
      </c>
      <c r="F39" s="11"/>
      <c r="G39" s="6"/>
      <c r="H39" s="6"/>
      <c r="I39" s="6"/>
      <c r="J39" s="6"/>
      <c r="K39" s="89"/>
      <c r="L39" s="89"/>
      <c r="M39" s="89"/>
    </row>
    <row r="40" spans="1:13" s="4" customFormat="1" ht="15.75" x14ac:dyDescent="0.25">
      <c r="A40" s="92" t="s">
        <v>174</v>
      </c>
      <c r="B40" s="90" t="s">
        <v>46</v>
      </c>
      <c r="C40" s="115">
        <v>2.0820000000000002E-2</v>
      </c>
      <c r="D40" s="123" t="str">
        <f>IF(ISERROR(MATCH(FX_Rates[[#This Row],[ISO]],Summary!$H$8,0))," ",IF(MATCH(FX_Rates[[#This Row],[ISO]],Summary!$H$8,0),"Agency Currency"))</f>
        <v xml:space="preserve"> </v>
      </c>
      <c r="E40" s="123" t="str">
        <f>IF(ISERROR(MATCH(FX_Rates[[#This Row],[ISO]],Summary!$H$9,0))," ",IF(MATCH(FX_Rates[[#This Row],[ISO]],Summary!$H$9,0),"Studio Currency"))</f>
        <v xml:space="preserve"> </v>
      </c>
      <c r="F40" s="6"/>
      <c r="G40" s="6"/>
      <c r="H40" s="6"/>
      <c r="I40" s="6"/>
      <c r="J40" s="6"/>
      <c r="K40" s="89"/>
      <c r="L40" s="89"/>
      <c r="M40" s="89"/>
    </row>
    <row r="41" spans="1:13" s="4" customFormat="1" ht="18" x14ac:dyDescent="0.25">
      <c r="A41" s="92" t="s">
        <v>175</v>
      </c>
      <c r="B41" s="90" t="s">
        <v>13</v>
      </c>
      <c r="C41" s="113">
        <v>5.6640000000000003E-2</v>
      </c>
      <c r="D41" s="123" t="str">
        <f>IF(ISERROR(MATCH(FX_Rates[[#This Row],[ISO]],Summary!$H$8,0))," ",IF(MATCH(FX_Rates[[#This Row],[ISO]],Summary!$H$8,0),"Agency Currency"))</f>
        <v xml:space="preserve"> </v>
      </c>
      <c r="E41" s="123" t="str">
        <f>IF(ISERROR(MATCH(FX_Rates[[#This Row],[ISO]],Summary!$H$9,0))," ",IF(MATCH(FX_Rates[[#This Row],[ISO]],Summary!$H$9,0),"Studio Currency"))</f>
        <v xml:space="preserve"> </v>
      </c>
      <c r="F41" s="11"/>
      <c r="G41" s="6"/>
      <c r="H41" s="6"/>
      <c r="I41" s="6"/>
      <c r="J41" s="6"/>
      <c r="K41" s="89"/>
      <c r="L41" s="89"/>
      <c r="M41" s="89"/>
    </row>
    <row r="42" spans="1:13" s="4" customFormat="1" ht="15.75" x14ac:dyDescent="0.25">
      <c r="A42" s="92" t="s">
        <v>176</v>
      </c>
      <c r="B42" s="90" t="s">
        <v>177</v>
      </c>
      <c r="C42" s="113">
        <v>0.11429</v>
      </c>
      <c r="D42" s="123" t="str">
        <f>IF(ISERROR(MATCH(FX_Rates[[#This Row],[ISO]],Summary!$H$8,0))," ",IF(MATCH(FX_Rates[[#This Row],[ISO]],Summary!$H$8,0),"Agency Currency"))</f>
        <v xml:space="preserve"> </v>
      </c>
      <c r="E42" s="123" t="str">
        <f>IF(ISERROR(MATCH(FX_Rates[[#This Row],[ISO]],Summary!$H$9,0))," ",IF(MATCH(FX_Rates[[#This Row],[ISO]],Summary!$H$9,0),"Studio Currency"))</f>
        <v xml:space="preserve"> </v>
      </c>
      <c r="F42" s="6"/>
      <c r="G42" s="6"/>
      <c r="H42" s="6"/>
      <c r="I42" s="6"/>
      <c r="J42" s="6"/>
      <c r="K42" s="89"/>
      <c r="L42" s="89"/>
      <c r="M42" s="89"/>
    </row>
    <row r="43" spans="1:13" s="4" customFormat="1" ht="18" x14ac:dyDescent="0.25">
      <c r="A43" s="92" t="s">
        <v>178</v>
      </c>
      <c r="B43" s="90" t="s">
        <v>179</v>
      </c>
      <c r="C43" s="113">
        <v>7.4349999999999999E-2</v>
      </c>
      <c r="D43" s="123" t="str">
        <f>IF(ISERROR(MATCH(FX_Rates[[#This Row],[ISO]],Summary!$H$8,0))," ",IF(MATCH(FX_Rates[[#This Row],[ISO]],Summary!$H$8,0),"Agency Currency"))</f>
        <v xml:space="preserve"> </v>
      </c>
      <c r="E43" s="123" t="str">
        <f>IF(ISERROR(MATCH(FX_Rates[[#This Row],[ISO]],Summary!$H$9,0))," ",IF(MATCH(FX_Rates[[#This Row],[ISO]],Summary!$H$9,0),"Studio Currency"))</f>
        <v xml:space="preserve"> </v>
      </c>
      <c r="F43" s="11"/>
      <c r="G43" s="6"/>
      <c r="H43" s="6"/>
      <c r="I43" s="6"/>
      <c r="J43" s="6"/>
      <c r="K43" s="89"/>
      <c r="L43" s="89"/>
      <c r="M43" s="89"/>
    </row>
    <row r="44" spans="1:13" s="4" customFormat="1" ht="15.75" x14ac:dyDescent="0.25">
      <c r="A44" s="92" t="s">
        <v>180</v>
      </c>
      <c r="B44" s="91" t="s">
        <v>181</v>
      </c>
      <c r="C44" s="115">
        <v>3.6479999999999999E-2</v>
      </c>
      <c r="D44" s="123" t="str">
        <f>IF(ISERROR(MATCH(FX_Rates[[#This Row],[ISO]],Summary!$H$8,0))," ",IF(MATCH(FX_Rates[[#This Row],[ISO]],Summary!$H$8,0),"Agency Currency"))</f>
        <v xml:space="preserve"> </v>
      </c>
      <c r="E44" s="123" t="str">
        <f>IF(ISERROR(MATCH(FX_Rates[[#This Row],[ISO]],Summary!$H$9,0))," ",IF(MATCH(FX_Rates[[#This Row],[ISO]],Summary!$H$9,0),"Studio Currency"))</f>
        <v xml:space="preserve"> </v>
      </c>
      <c r="F44" s="6"/>
      <c r="G44" s="6"/>
      <c r="H44" s="6"/>
      <c r="I44" s="6"/>
      <c r="J44" s="6"/>
      <c r="K44" s="89"/>
      <c r="L44" s="89"/>
      <c r="M44" s="89"/>
    </row>
    <row r="45" spans="1:13" s="4" customFormat="1" ht="18" x14ac:dyDescent="0.25">
      <c r="A45" s="92" t="s">
        <v>182</v>
      </c>
      <c r="B45" s="91" t="s">
        <v>183</v>
      </c>
      <c r="C45" s="116">
        <v>0.38433452000000001</v>
      </c>
      <c r="D45" s="123" t="str">
        <f>IF(ISERROR(MATCH(FX_Rates[[#This Row],[ISO]],Summary!$H$8,0))," ",IF(MATCH(FX_Rates[[#This Row],[ISO]],Summary!$H$8,0),"Agency Currency"))</f>
        <v xml:space="preserve"> </v>
      </c>
      <c r="E45" s="123" t="str">
        <f>IF(ISERROR(MATCH(FX_Rates[[#This Row],[ISO]],Summary!$H$9,0))," ",IF(MATCH(FX_Rates[[#This Row],[ISO]],Summary!$H$9,0),"Studio Currency"))</f>
        <v xml:space="preserve"> </v>
      </c>
      <c r="F45" s="11"/>
      <c r="G45" s="6"/>
      <c r="H45" s="6"/>
      <c r="I45" s="6"/>
      <c r="J45" s="6"/>
      <c r="K45" s="89"/>
      <c r="L45" s="89"/>
      <c r="M45" s="89"/>
    </row>
    <row r="46" spans="1:13" s="4" customFormat="1" ht="15.75" x14ac:dyDescent="0.25">
      <c r="A46" s="92" t="s">
        <v>184</v>
      </c>
      <c r="B46" s="91" t="s">
        <v>185</v>
      </c>
      <c r="C46" s="116">
        <v>2.281E-5</v>
      </c>
      <c r="D46" s="123" t="str">
        <f>IF(ISERROR(MATCH(FX_Rates[[#This Row],[ISO]],Summary!$H$8,0))," ",IF(MATCH(FX_Rates[[#This Row],[ISO]],Summary!$H$8,0),"Agency Currency"))</f>
        <v xml:space="preserve"> </v>
      </c>
      <c r="E46" s="123" t="str">
        <f>IF(ISERROR(MATCH(FX_Rates[[#This Row],[ISO]],Summary!$H$9,0))," ",IF(MATCH(FX_Rates[[#This Row],[ISO]],Summary!$H$9,0),"Studio Currency"))</f>
        <v xml:space="preserve"> </v>
      </c>
      <c r="F46" s="6"/>
      <c r="G46" s="6"/>
      <c r="H46" s="6"/>
      <c r="I46" s="6"/>
      <c r="J46" s="6"/>
      <c r="K46" s="89"/>
      <c r="L46" s="89"/>
      <c r="M46" s="89"/>
    </row>
    <row r="47" spans="1:13" s="4" customFormat="1" ht="18" x14ac:dyDescent="0.25">
      <c r="A47" s="92" t="s">
        <v>186</v>
      </c>
      <c r="B47" s="91" t="s">
        <v>187</v>
      </c>
      <c r="C47" s="117">
        <v>0.22805</v>
      </c>
      <c r="D47" s="123" t="str">
        <f>IF(ISERROR(MATCH(FX_Rates[[#This Row],[ISO]],Summary!$H$8,0))," ",IF(MATCH(FX_Rates[[#This Row],[ISO]],Summary!$H$8,0),"Agency Currency"))</f>
        <v xml:space="preserve"> </v>
      </c>
      <c r="E47" s="123" t="str">
        <f>IF(ISERROR(MATCH(FX_Rates[[#This Row],[ISO]],Summary!$H$9,0))," ",IF(MATCH(FX_Rates[[#This Row],[ISO]],Summary!$H$9,0),"Studio Currency"))</f>
        <v xml:space="preserve"> </v>
      </c>
      <c r="F47" s="11"/>
      <c r="G47" s="6"/>
      <c r="H47" s="6"/>
      <c r="I47" s="6"/>
      <c r="J47" s="6"/>
      <c r="K47" s="89"/>
      <c r="L47" s="89"/>
      <c r="M47" s="89"/>
    </row>
    <row r="48" spans="1:13" s="4" customFormat="1" ht="15.75" x14ac:dyDescent="0.25">
      <c r="A48" s="92" t="s">
        <v>188</v>
      </c>
      <c r="B48" s="91" t="s">
        <v>47</v>
      </c>
      <c r="C48" s="117">
        <v>0.13617000000000001</v>
      </c>
      <c r="D48" s="123" t="str">
        <f>IF(ISERROR(MATCH(FX_Rates[[#This Row],[ISO]],Summary!$H$8,0))," ",IF(MATCH(FX_Rates[[#This Row],[ISO]],Summary!$H$8,0),"Agency Currency"))</f>
        <v xml:space="preserve"> </v>
      </c>
      <c r="E48" s="123" t="str">
        <f>IF(ISERROR(MATCH(FX_Rates[[#This Row],[ISO]],Summary!$H$9,0))," ",IF(MATCH(FX_Rates[[#This Row],[ISO]],Summary!$H$9,0),"Studio Currency"))</f>
        <v xml:space="preserve"> </v>
      </c>
      <c r="F48" s="6"/>
      <c r="G48" s="6"/>
      <c r="H48" s="6"/>
      <c r="I48" s="6"/>
      <c r="J48" s="6"/>
      <c r="K48" s="89"/>
      <c r="L48" s="89"/>
      <c r="M48" s="89"/>
    </row>
    <row r="49" spans="1:20" s="4" customFormat="1" ht="18" x14ac:dyDescent="0.25">
      <c r="A49" s="92" t="s">
        <v>189</v>
      </c>
      <c r="B49" s="91" t="s">
        <v>48</v>
      </c>
      <c r="C49" s="117">
        <v>4.2520000000000002E-2</v>
      </c>
      <c r="D49" s="123" t="str">
        <f>IF(ISERROR(MATCH(FX_Rates[[#This Row],[ISO]],Summary!$H$8,0))," ",IF(MATCH(FX_Rates[[#This Row],[ISO]],Summary!$H$8,0),"Agency Currency"))</f>
        <v xml:space="preserve"> </v>
      </c>
      <c r="E49" s="123" t="str">
        <f>IF(ISERROR(MATCH(FX_Rates[[#This Row],[ISO]],Summary!$H$9,0))," ",IF(MATCH(FX_Rates[[#This Row],[ISO]],Summary!$H$9,0),"Studio Currency"))</f>
        <v xml:space="preserve"> </v>
      </c>
      <c r="F49" s="11"/>
      <c r="G49" s="6"/>
      <c r="H49" s="6"/>
      <c r="I49" s="6"/>
      <c r="J49" s="6"/>
      <c r="K49" s="89"/>
      <c r="L49" s="89"/>
      <c r="M49" s="89"/>
    </row>
    <row r="50" spans="1:20" s="4" customFormat="1" ht="15.75" x14ac:dyDescent="0.25">
      <c r="A50" s="92" t="s">
        <v>190</v>
      </c>
      <c r="B50" s="91" t="s">
        <v>27</v>
      </c>
      <c r="C50" s="118">
        <v>0.12817999999999999</v>
      </c>
      <c r="D50" s="123" t="str">
        <f>IF(ISERROR(MATCH(FX_Rates[[#This Row],[ISO]],Summary!$H$8,0))," ",IF(MATCH(FX_Rates[[#This Row],[ISO]],Summary!$H$8,0),"Agency Currency"))</f>
        <v xml:space="preserve"> </v>
      </c>
      <c r="E50" s="123" t="str">
        <f>IF(ISERROR(MATCH(FX_Rates[[#This Row],[ISO]],Summary!$H$9,0))," ",IF(MATCH(FX_Rates[[#This Row],[ISO]],Summary!$H$9,0),"Studio Currency"))</f>
        <v xml:space="preserve"> </v>
      </c>
      <c r="F50" s="6"/>
      <c r="G50" s="6"/>
      <c r="H50" s="6"/>
      <c r="I50" s="6"/>
      <c r="J50" s="6"/>
      <c r="K50" s="89"/>
      <c r="L50" s="89"/>
      <c r="M50" s="89"/>
    </row>
    <row r="51" spans="1:20" s="4" customFormat="1" ht="18" x14ac:dyDescent="0.25">
      <c r="A51" s="92" t="s">
        <v>191</v>
      </c>
      <c r="B51" s="91" t="s">
        <v>15</v>
      </c>
      <c r="C51" s="118">
        <v>3.7413899999999998E-3</v>
      </c>
      <c r="D51" s="123" t="str">
        <f>IF(ISERROR(MATCH(FX_Rates[[#This Row],[ISO]],Summary!$H$8,0))," ",IF(MATCH(FX_Rates[[#This Row],[ISO]],Summary!$H$8,0),"Agency Currency"))</f>
        <v xml:space="preserve"> </v>
      </c>
      <c r="E51" s="123" t="str">
        <f>IF(ISERROR(MATCH(FX_Rates[[#This Row],[ISO]],Summary!$H$9,0))," ",IF(MATCH(FX_Rates[[#This Row],[ISO]],Summary!$H$9,0),"Studio Currency"))</f>
        <v xml:space="preserve"> </v>
      </c>
      <c r="F51" s="11"/>
      <c r="G51" s="6"/>
      <c r="H51" s="6"/>
      <c r="I51" s="6"/>
      <c r="J51" s="6"/>
      <c r="K51" s="89"/>
      <c r="L51" s="89"/>
      <c r="M51" s="89"/>
    </row>
    <row r="52" spans="1:20" s="4" customFormat="1" ht="18" x14ac:dyDescent="0.25">
      <c r="A52" s="92" t="s">
        <v>192</v>
      </c>
      <c r="B52" s="91" t="s">
        <v>193</v>
      </c>
      <c r="C52" s="118">
        <v>9.5300000000000003E-3</v>
      </c>
      <c r="D52" s="123" t="str">
        <f>IF(ISERROR(MATCH(FX_Rates[[#This Row],[ISO]],Summary!$H$8,0))," ",IF(MATCH(FX_Rates[[#This Row],[ISO]],Summary!$H$8,0),"Agency Currency"))</f>
        <v xml:space="preserve"> </v>
      </c>
      <c r="E52" s="123" t="str">
        <f>IF(ISERROR(MATCH(FX_Rates[[#This Row],[ISO]],Summary!$H$9,0))," ",IF(MATCH(FX_Rates[[#This Row],[ISO]],Summary!$H$9,0),"Studio Currency"))</f>
        <v xml:space="preserve"> </v>
      </c>
      <c r="F52" s="11"/>
      <c r="G52" s="6"/>
      <c r="H52" s="6"/>
      <c r="I52" s="6"/>
      <c r="J52" s="6"/>
      <c r="K52" s="89"/>
      <c r="L52" s="89"/>
      <c r="M52" s="89"/>
    </row>
    <row r="53" spans="1:20" s="4" customFormat="1" ht="15.75" x14ac:dyDescent="0.25">
      <c r="A53" s="92" t="s">
        <v>194</v>
      </c>
      <c r="B53" s="91" t="s">
        <v>57</v>
      </c>
      <c r="C53" s="118">
        <v>1.5429999999999999E-2</v>
      </c>
      <c r="D53" s="123" t="str">
        <f>IF(ISERROR(MATCH(FX_Rates[[#This Row],[ISO]],Summary!$H$8,0))," ",IF(MATCH(FX_Rates[[#This Row],[ISO]],Summary!$H$8,0),"Agency Currency"))</f>
        <v xml:space="preserve"> </v>
      </c>
      <c r="E53" s="123" t="str">
        <f>IF(ISERROR(MATCH(FX_Rates[[#This Row],[ISO]],Summary!$H$9,0))," ",IF(MATCH(FX_Rates[[#This Row],[ISO]],Summary!$H$9,0),"Studio Currency"))</f>
        <v xml:space="preserve"> </v>
      </c>
      <c r="F53" s="6"/>
      <c r="G53" s="6"/>
      <c r="H53" s="6"/>
      <c r="I53" s="6"/>
      <c r="J53" s="6"/>
      <c r="K53" s="89"/>
      <c r="L53" s="89"/>
      <c r="M53" s="89"/>
    </row>
    <row r="54" spans="1:20" s="4" customFormat="1" ht="18" x14ac:dyDescent="0.25">
      <c r="A54" s="92" t="s">
        <v>195</v>
      </c>
      <c r="B54" s="91" t="s">
        <v>196</v>
      </c>
      <c r="C54" s="117">
        <v>7.3739999999999995E-5</v>
      </c>
      <c r="D54" s="123" t="str">
        <f>IF(ISERROR(MATCH(FX_Rates[[#This Row],[ISO]],Summary!$H$8,0))," ",IF(MATCH(FX_Rates[[#This Row],[ISO]],Summary!$H$8,0),"Agency Currency"))</f>
        <v xml:space="preserve"> </v>
      </c>
      <c r="E54" s="123" t="str">
        <f>IF(ISERROR(MATCH(FX_Rates[[#This Row],[ISO]],Summary!$H$9,0))," ",IF(MATCH(FX_Rates[[#This Row],[ISO]],Summary!$H$9,0),"Studio Currency"))</f>
        <v xml:space="preserve"> </v>
      </c>
      <c r="F54" s="11"/>
      <c r="G54" s="6"/>
      <c r="H54" s="6"/>
      <c r="I54" s="6"/>
      <c r="J54" s="6"/>
      <c r="K54" s="89"/>
      <c r="L54" s="89"/>
      <c r="M54" s="89"/>
    </row>
    <row r="55" spans="1:20" ht="15.75" x14ac:dyDescent="0.25">
      <c r="A55" s="92" t="s">
        <v>197</v>
      </c>
      <c r="B55" s="91" t="s">
        <v>198</v>
      </c>
      <c r="C55" s="118">
        <v>2.8220000000000001E-5</v>
      </c>
      <c r="D55" s="123" t="str">
        <f>IF(ISERROR(MATCH(FX_Rates[[#This Row],[ISO]],Summary!$H$8,0))," ",IF(MATCH(FX_Rates[[#This Row],[ISO]],Summary!$H$8,0),"Agency Currency"))</f>
        <v xml:space="preserve"> </v>
      </c>
      <c r="E55" s="123" t="str">
        <f>IF(ISERROR(MATCH(FX_Rates[[#This Row],[ISO]],Summary!$H$9,0))," ",IF(MATCH(FX_Rates[[#This Row],[ISO]],Summary!$H$9,0),"Studio Currency"))</f>
        <v xml:space="preserve"> </v>
      </c>
      <c r="F55" s="3"/>
      <c r="G55" s="6"/>
      <c r="H55" s="6"/>
      <c r="I55" s="6"/>
      <c r="J55" s="6"/>
      <c r="K55" s="89"/>
      <c r="L55" s="89"/>
      <c r="M55" s="89"/>
      <c r="N55" s="4"/>
      <c r="O55" s="4"/>
    </row>
    <row r="56" spans="1:20" ht="15.75" x14ac:dyDescent="0.25">
      <c r="A56" s="92" t="s">
        <v>199</v>
      </c>
      <c r="B56" s="91" t="s">
        <v>16</v>
      </c>
      <c r="C56" s="118">
        <v>0.28365000000000001</v>
      </c>
      <c r="D56" s="123" t="str">
        <f>IF(ISERROR(MATCH(FX_Rates[[#This Row],[ISO]],Summary!$H$8,0))," ",IF(MATCH(FX_Rates[[#This Row],[ISO]],Summary!$H$8,0),"Agency Currency"))</f>
        <v xml:space="preserve"> </v>
      </c>
      <c r="E56" s="123" t="str">
        <f>IF(ISERROR(MATCH(FX_Rates[[#This Row],[ISO]],Summary!$H$9,0))," ",IF(MATCH(FX_Rates[[#This Row],[ISO]],Summary!$H$9,0),"Studio Currency"))</f>
        <v xml:space="preserve"> </v>
      </c>
      <c r="F56" s="3"/>
      <c r="G56" s="6"/>
      <c r="H56" s="6"/>
      <c r="I56" s="6"/>
      <c r="J56" s="6"/>
      <c r="K56" s="89"/>
      <c r="L56" s="89"/>
      <c r="M56" s="89"/>
      <c r="N56" s="4"/>
      <c r="O56" s="4"/>
      <c r="Q56" s="3"/>
    </row>
    <row r="57" spans="1:20" ht="15.75" x14ac:dyDescent="0.25">
      <c r="A57" s="92" t="s">
        <v>200</v>
      </c>
      <c r="B57" s="91" t="s">
        <v>201</v>
      </c>
      <c r="C57" s="118">
        <v>7.8899999999999994E-3</v>
      </c>
      <c r="D57" s="123" t="str">
        <f>IF(ISERROR(MATCH(FX_Rates[[#This Row],[ISO]],Summary!$H$8,0))," ",IF(MATCH(FX_Rates[[#This Row],[ISO]],Summary!$H$8,0),"Agency Currency"))</f>
        <v xml:space="preserve"> </v>
      </c>
      <c r="E57" s="123" t="str">
        <f>IF(ISERROR(MATCH(FX_Rates[[#This Row],[ISO]],Summary!$H$9,0))," ",IF(MATCH(FX_Rates[[#This Row],[ISO]],Summary!$H$9,0),"Studio Currency"))</f>
        <v xml:space="preserve"> </v>
      </c>
      <c r="F57" s="3"/>
      <c r="G57" s="6"/>
      <c r="H57" s="6"/>
      <c r="I57" s="6"/>
      <c r="J57" s="6"/>
      <c r="K57" s="89"/>
      <c r="L57" s="89"/>
      <c r="M57" s="89"/>
      <c r="N57" s="4"/>
      <c r="O57" s="4"/>
      <c r="Q57" s="3"/>
    </row>
    <row r="58" spans="1:20" ht="15.75" x14ac:dyDescent="0.25">
      <c r="A58" s="92" t="s">
        <v>202</v>
      </c>
      <c r="B58" s="91" t="s">
        <v>203</v>
      </c>
      <c r="C58" s="118">
        <v>8.8370400000000009E-3</v>
      </c>
      <c r="D58" s="123" t="str">
        <f>IF(ISERROR(MATCH(FX_Rates[[#This Row],[ISO]],Summary!$H$8,0))," ",IF(MATCH(FX_Rates[[#This Row],[ISO]],Summary!$H$8,0),"Agency Currency"))</f>
        <v xml:space="preserve"> </v>
      </c>
      <c r="E58" s="123" t="str">
        <f>IF(ISERROR(MATCH(FX_Rates[[#This Row],[ISO]],Summary!$H$9,0))," ",IF(MATCH(FX_Rates[[#This Row],[ISO]],Summary!$H$9,0),"Studio Currency"))</f>
        <v xml:space="preserve"> </v>
      </c>
      <c r="F58" s="3"/>
      <c r="G58" s="6"/>
      <c r="H58" s="6"/>
      <c r="I58" s="6"/>
      <c r="J58" s="6"/>
      <c r="K58" s="89"/>
      <c r="L58" s="89"/>
      <c r="M58" s="89"/>
      <c r="N58" s="4"/>
      <c r="O58" s="4"/>
      <c r="Q58" s="3"/>
    </row>
    <row r="59" spans="1:20" ht="15.75" x14ac:dyDescent="0.25">
      <c r="A59" s="92" t="s">
        <v>204</v>
      </c>
      <c r="B59" s="91" t="s">
        <v>205</v>
      </c>
      <c r="C59" s="118">
        <v>1.41343</v>
      </c>
      <c r="D59" s="123" t="str">
        <f>IF(ISERROR(MATCH(FX_Rates[[#This Row],[ISO]],Summary!$H$8,0))," ",IF(MATCH(FX_Rates[[#This Row],[ISO]],Summary!$H$8,0),"Agency Currency"))</f>
        <v xml:space="preserve"> </v>
      </c>
      <c r="E59" s="123" t="str">
        <f>IF(ISERROR(MATCH(FX_Rates[[#This Row],[ISO]],Summary!$H$9,0))," ",IF(MATCH(FX_Rates[[#This Row],[ISO]],Summary!$H$9,0),"Studio Currency"))</f>
        <v xml:space="preserve"> </v>
      </c>
      <c r="F59" s="3"/>
      <c r="G59" s="6"/>
      <c r="H59" s="6"/>
      <c r="I59" s="6"/>
      <c r="J59" s="6"/>
      <c r="K59" s="89"/>
      <c r="L59" s="89"/>
      <c r="M59" s="89"/>
      <c r="N59" s="4"/>
      <c r="O59" s="4"/>
      <c r="Q59" s="3"/>
    </row>
    <row r="60" spans="1:20" ht="15.75" x14ac:dyDescent="0.25">
      <c r="A60" s="92" t="s">
        <v>206</v>
      </c>
      <c r="B60" s="91" t="s">
        <v>30</v>
      </c>
      <c r="C60" s="118">
        <v>2.9940100000000001E-3</v>
      </c>
      <c r="D60" s="123" t="str">
        <f>IF(ISERROR(MATCH(FX_Rates[[#This Row],[ISO]],Summary!$H$8,0))," ",IF(MATCH(FX_Rates[[#This Row],[ISO]],Summary!$H$8,0),"Agency Currency"))</f>
        <v xml:space="preserve"> </v>
      </c>
      <c r="E60" s="123" t="str">
        <f>IF(ISERROR(MATCH(FX_Rates[[#This Row],[ISO]],Summary!$H$9,0))," ",IF(MATCH(FX_Rates[[#This Row],[ISO]],Summary!$H$9,0),"Studio Currency"))</f>
        <v xml:space="preserve"> </v>
      </c>
      <c r="F60" s="3"/>
      <c r="G60" s="6"/>
      <c r="H60" s="6"/>
      <c r="I60" s="6"/>
      <c r="J60" s="6"/>
      <c r="K60" s="89"/>
      <c r="L60" s="89"/>
      <c r="M60" s="89"/>
      <c r="N60" s="4"/>
      <c r="O60" s="4"/>
      <c r="Q60" s="3"/>
    </row>
    <row r="61" spans="1:20" ht="15.75" x14ac:dyDescent="0.25">
      <c r="A61" s="92" t="s">
        <v>207</v>
      </c>
      <c r="B61" s="91" t="s">
        <v>37</v>
      </c>
      <c r="C61" s="118">
        <v>9.6500000000000006E-3</v>
      </c>
      <c r="D61" s="123" t="str">
        <f>IF(ISERROR(MATCH(FX_Rates[[#This Row],[ISO]],Summary!$H$8,0))," ",IF(MATCH(FX_Rates[[#This Row],[ISO]],Summary!$H$8,0),"Agency Currency"))</f>
        <v xml:space="preserve"> </v>
      </c>
      <c r="E61" s="123" t="str">
        <f>IF(ISERROR(MATCH(FX_Rates[[#This Row],[ISO]],Summary!$H$9,0))," ",IF(MATCH(FX_Rates[[#This Row],[ISO]],Summary!$H$9,0),"Studio Currency"))</f>
        <v xml:space="preserve"> </v>
      </c>
      <c r="F61" s="3"/>
      <c r="G61" s="3"/>
      <c r="H61" s="3"/>
      <c r="I61" s="3"/>
      <c r="J61" s="3"/>
      <c r="K61" s="3"/>
      <c r="L61" s="3"/>
      <c r="M61" s="3"/>
    </row>
    <row r="62" spans="1:20" ht="15.75" x14ac:dyDescent="0.25">
      <c r="A62" s="92" t="s">
        <v>208</v>
      </c>
      <c r="B62" s="91" t="s">
        <v>209</v>
      </c>
      <c r="C62" s="117">
        <v>3.3037100000000001</v>
      </c>
      <c r="D62" s="123" t="str">
        <f>IF(ISERROR(MATCH(FX_Rates[[#This Row],[ISO]],Summary!$H$8,0))," ",IF(MATCH(FX_Rates[[#This Row],[ISO]],Summary!$H$8,0),"Agency Currency"))</f>
        <v xml:space="preserve"> </v>
      </c>
      <c r="E62" s="123" t="str">
        <f>IF(ISERROR(MATCH(FX_Rates[[#This Row],[ISO]],Summary!$H$9,0))," ",IF(MATCH(FX_Rates[[#This Row],[ISO]],Summary!$H$9,0),"Studio Currency"))</f>
        <v xml:space="preserve"> </v>
      </c>
      <c r="F62" s="3"/>
      <c r="G62" s="3"/>
      <c r="H62" s="3"/>
      <c r="I62" s="3"/>
      <c r="J62" s="3"/>
      <c r="K62" s="3"/>
      <c r="L62" s="3"/>
      <c r="M62" s="3"/>
    </row>
    <row r="63" spans="1:20" ht="15.75" x14ac:dyDescent="0.25">
      <c r="A63" s="92" t="s">
        <v>210</v>
      </c>
      <c r="B63" s="91" t="s">
        <v>35</v>
      </c>
      <c r="C63" s="117">
        <v>1.6553800000000001</v>
      </c>
      <c r="D63" s="123" t="str">
        <f>IF(ISERROR(MATCH(FX_Rates[[#This Row],[ISO]],Summary!$H$8,0))," ",IF(MATCH(FX_Rates[[#This Row],[ISO]],Summary!$H$8,0),"Agency Currency"))</f>
        <v xml:space="preserve"> </v>
      </c>
      <c r="E63" s="123" t="str">
        <f>IF(ISERROR(MATCH(FX_Rates[[#This Row],[ISO]],Summary!$H$9,0))," ",IF(MATCH(FX_Rates[[#This Row],[ISO]],Summary!$H$9,0),"Studio Currency"))</f>
        <v xml:space="preserve"> </v>
      </c>
      <c r="F63" s="3"/>
      <c r="G63" s="3"/>
      <c r="H63" s="3"/>
      <c r="I63" s="3"/>
      <c r="J63" s="3"/>
      <c r="K63" s="3"/>
      <c r="L63" s="3"/>
      <c r="M63" s="3"/>
    </row>
    <row r="64" spans="1:20" ht="15.75" x14ac:dyDescent="0.25">
      <c r="A64" s="92" t="s">
        <v>211</v>
      </c>
      <c r="B64" s="91" t="s">
        <v>212</v>
      </c>
      <c r="C64" s="117">
        <v>6.6202999999999998E-4</v>
      </c>
      <c r="D64" s="123" t="str">
        <f>IF(ISERROR(MATCH(FX_Rates[[#This Row],[ISO]],Summary!$H$8,0))," ",IF(MATCH(FX_Rates[[#This Row],[ISO]],Summary!$H$8,0),"Agency Currency"))</f>
        <v xml:space="preserve"> </v>
      </c>
      <c r="E64" s="123" t="str">
        <f>IF(ISERROR(MATCH(FX_Rates[[#This Row],[ISO]],Summary!$H$9,0))," ",IF(MATCH(FX_Rates[[#This Row],[ISO]],Summary!$H$9,0),"Studio Currency"))</f>
        <v xml:space="preserve"> </v>
      </c>
      <c r="F64" s="3"/>
      <c r="G64" s="3"/>
      <c r="H64" s="3"/>
      <c r="I64" s="3"/>
      <c r="J64" s="3"/>
      <c r="K64" s="3"/>
      <c r="L64" s="3"/>
      <c r="M64" s="3"/>
      <c r="N64" s="3"/>
      <c r="O64" s="3"/>
      <c r="P64" s="3"/>
      <c r="Q64" s="3"/>
      <c r="R64" s="3"/>
      <c r="S64" s="3"/>
      <c r="T64" s="3"/>
    </row>
    <row r="65" spans="1:13" ht="15.75" x14ac:dyDescent="0.25">
      <c r="A65" s="93" t="s">
        <v>213</v>
      </c>
      <c r="B65" s="94" t="s">
        <v>214</v>
      </c>
      <c r="C65" s="119">
        <v>0.72463999999999995</v>
      </c>
      <c r="D65" s="123" t="str">
        <f>IF(ISERROR(MATCH(FX_Rates[[#This Row],[ISO]],Summary!$H$8,0))," ",IF(MATCH(FX_Rates[[#This Row],[ISO]],Summary!$H$8,0),"Agency Currency"))</f>
        <v xml:space="preserve"> </v>
      </c>
      <c r="E65" s="123" t="str">
        <f>IF(ISERROR(MATCH(FX_Rates[[#This Row],[ISO]],Summary!$H$9,0))," ",IF(MATCH(FX_Rates[[#This Row],[ISO]],Summary!$H$9,0),"Studio Currency"))</f>
        <v xml:space="preserve"> </v>
      </c>
      <c r="F65" s="3"/>
      <c r="G65" s="3"/>
      <c r="H65" s="3"/>
      <c r="I65" s="3"/>
      <c r="J65" s="3"/>
      <c r="K65" s="3"/>
      <c r="L65" s="3"/>
      <c r="M65" s="3"/>
    </row>
    <row r="66" spans="1:13" ht="15.75" x14ac:dyDescent="0.25">
      <c r="A66" s="92" t="s">
        <v>215</v>
      </c>
      <c r="B66" s="91" t="s">
        <v>216</v>
      </c>
      <c r="C66" s="117">
        <v>0.33694000000000002</v>
      </c>
      <c r="D66" s="123" t="str">
        <f>IF(ISERROR(MATCH(FX_Rates[[#This Row],[ISO]],Summary!$H$8,0))," ",IF(MATCH(FX_Rates[[#This Row],[ISO]],Summary!$H$8,0),"Agency Currency"))</f>
        <v xml:space="preserve"> </v>
      </c>
      <c r="E66" s="123" t="str">
        <f>IF(ISERROR(MATCH(FX_Rates[[#This Row],[ISO]],Summary!$H$9,0))," ",IF(MATCH(FX_Rates[[#This Row],[ISO]],Summary!$H$9,0),"Studio Currency"))</f>
        <v xml:space="preserve"> </v>
      </c>
      <c r="F66" s="3"/>
      <c r="G66" s="3"/>
      <c r="H66" s="3"/>
      <c r="I66" s="3"/>
      <c r="J66" s="3"/>
      <c r="K66" s="3"/>
      <c r="L66" s="3"/>
      <c r="M66" s="3"/>
    </row>
    <row r="67" spans="1:13" ht="15.75" x14ac:dyDescent="0.25">
      <c r="A67" s="92" t="s">
        <v>217</v>
      </c>
      <c r="B67" s="91" t="s">
        <v>218</v>
      </c>
      <c r="C67" s="117">
        <v>2.88408E-2</v>
      </c>
      <c r="D67" s="123" t="str">
        <f>IF(ISERROR(MATCH(FX_Rates[[#This Row],[ISO]],Summary!$H$8,0))," ",IF(MATCH(FX_Rates[[#This Row],[ISO]],Summary!$H$8,0),"Agency Currency"))</f>
        <v xml:space="preserve"> </v>
      </c>
      <c r="E67" s="123" t="str">
        <f>IF(ISERROR(MATCH(FX_Rates[[#This Row],[ISO]],Summary!$H$9,0))," ",IF(MATCH(FX_Rates[[#This Row],[ISO]],Summary!$H$9,0),"Studio Currency"))</f>
        <v xml:space="preserve"> </v>
      </c>
      <c r="F67" s="3"/>
      <c r="G67" s="3"/>
      <c r="H67" s="3"/>
      <c r="I67" s="3"/>
      <c r="J67" s="3"/>
      <c r="K67" s="3"/>
      <c r="L67" s="3"/>
      <c r="M67" s="3"/>
    </row>
    <row r="68" spans="1:13" ht="15.75" x14ac:dyDescent="0.25">
      <c r="A68" s="92" t="s">
        <v>219</v>
      </c>
      <c r="B68" s="91" t="s">
        <v>33</v>
      </c>
      <c r="C68" s="117">
        <v>1.891E-2</v>
      </c>
      <c r="D68" s="123" t="str">
        <f>IF(ISERROR(MATCH(FX_Rates[[#This Row],[ISO]],Summary!$H$8,0))," ",IF(MATCH(FX_Rates[[#This Row],[ISO]],Summary!$H$8,0),"Agency Currency"))</f>
        <v xml:space="preserve"> </v>
      </c>
      <c r="E68" s="123" t="str">
        <f>IF(ISERROR(MATCH(FX_Rates[[#This Row],[ISO]],Summary!$H$9,0))," ",IF(MATCH(FX_Rates[[#This Row],[ISO]],Summary!$H$9,0),"Studio Currency"))</f>
        <v xml:space="preserve"> </v>
      </c>
      <c r="F68" s="3"/>
      <c r="G68" s="3"/>
      <c r="H68" s="3"/>
      <c r="I68" s="3"/>
      <c r="J68" s="3"/>
      <c r="K68" s="3"/>
      <c r="L68" s="3"/>
      <c r="M68" s="3"/>
    </row>
    <row r="69" spans="1:13" ht="15.75" x14ac:dyDescent="0.25">
      <c r="A69" s="92" t="s">
        <v>220</v>
      </c>
      <c r="B69" s="91" t="s">
        <v>221</v>
      </c>
      <c r="C69" s="117">
        <v>1.3770900000000001E-3</v>
      </c>
      <c r="D69" s="123" t="str">
        <f>IF(ISERROR(MATCH(FX_Rates[[#This Row],[ISO]],Summary!$H$8,0))," ",IF(MATCH(FX_Rates[[#This Row],[ISO]],Summary!$H$8,0),"Agency Currency"))</f>
        <v xml:space="preserve"> </v>
      </c>
      <c r="E69" s="123" t="str">
        <f>IF(ISERROR(MATCH(FX_Rates[[#This Row],[ISO]],Summary!$H$9,0))," ",IF(MATCH(FX_Rates[[#This Row],[ISO]],Summary!$H$9,0),"Studio Currency"))</f>
        <v xml:space="preserve"> </v>
      </c>
    </row>
    <row r="70" spans="1:13" ht="15.75" x14ac:dyDescent="0.25">
      <c r="A70" s="92" t="s">
        <v>222</v>
      </c>
      <c r="B70" s="91" t="s">
        <v>223</v>
      </c>
      <c r="C70" s="117">
        <v>0.23641000000000001</v>
      </c>
      <c r="D70" s="123" t="str">
        <f>IF(ISERROR(MATCH(FX_Rates[[#This Row],[ISO]],Summary!$H$8,0))," ",IF(MATCH(FX_Rates[[#This Row],[ISO]],Summary!$H$8,0),"Agency Currency"))</f>
        <v xml:space="preserve"> </v>
      </c>
      <c r="E70" s="123" t="str">
        <f>IF(ISERROR(MATCH(FX_Rates[[#This Row],[ISO]],Summary!$H$9,0))," ",IF(MATCH(FX_Rates[[#This Row],[ISO]],Summary!$H$9,0),"Studio Currency"))</f>
        <v xml:space="preserve"> </v>
      </c>
    </row>
    <row r="71" spans="1:13" ht="15.75" x14ac:dyDescent="0.25">
      <c r="A71" s="92" t="s">
        <v>224</v>
      </c>
      <c r="B71" s="91" t="s">
        <v>225</v>
      </c>
      <c r="C71" s="117">
        <v>2.7099899999999999</v>
      </c>
      <c r="D71" s="123" t="str">
        <f>IF(ISERROR(MATCH(FX_Rates[[#This Row],[ISO]],Summary!$H$8,0))," ",IF(MATCH(FX_Rates[[#This Row],[ISO]],Summary!$H$8,0),"Agency Currency"))</f>
        <v xml:space="preserve"> </v>
      </c>
      <c r="E71" s="123" t="str">
        <f>IF(ISERROR(MATCH(FX_Rates[[#This Row],[ISO]],Summary!$H$9,0))," ",IF(MATCH(FX_Rates[[#This Row],[ISO]],Summary!$H$9,0),"Studio Currency"))</f>
        <v xml:space="preserve"> </v>
      </c>
    </row>
    <row r="72" spans="1:13" ht="15.75" x14ac:dyDescent="0.25">
      <c r="A72" s="92" t="s">
        <v>226</v>
      </c>
      <c r="B72" s="91" t="s">
        <v>227</v>
      </c>
      <c r="C72" s="117">
        <v>2.9239999999999999E-2</v>
      </c>
      <c r="D72" s="123" t="str">
        <f>IF(ISERROR(MATCH(FX_Rates[[#This Row],[ISO]],Summary!$H$8,0))," ",IF(MATCH(FX_Rates[[#This Row],[ISO]],Summary!$H$8,0),"Agency Currency"))</f>
        <v xml:space="preserve"> </v>
      </c>
      <c r="E72" s="123" t="str">
        <f>IF(ISERROR(MATCH(FX_Rates[[#This Row],[ISO]],Summary!$H$9,0))," ",IF(MATCH(FX_Rates[[#This Row],[ISO]],Summary!$H$9,0),"Studio Currency"))</f>
        <v xml:space="preserve"> </v>
      </c>
    </row>
    <row r="73" spans="1:13" ht="15.75" x14ac:dyDescent="0.25">
      <c r="A73" s="92" t="s">
        <v>228</v>
      </c>
      <c r="B73" s="91" t="s">
        <v>49</v>
      </c>
      <c r="C73" s="117">
        <v>5.1929999999999997E-2</v>
      </c>
      <c r="D73" s="123" t="str">
        <f>IF(ISERROR(MATCH(FX_Rates[[#This Row],[ISO]],Summary!$H$8,0))," ",IF(MATCH(FX_Rates[[#This Row],[ISO]],Summary!$H$8,0),"Agency Currency"))</f>
        <v xml:space="preserve"> </v>
      </c>
      <c r="E73" s="123" t="str">
        <f>IF(ISERROR(MATCH(FX_Rates[[#This Row],[ISO]],Summary!$H$9,0))," ",IF(MATCH(FX_Rates[[#This Row],[ISO]],Summary!$H$9,0),"Studio Currency"))</f>
        <v xml:space="preserve"> </v>
      </c>
    </row>
    <row r="74" spans="1:13" ht="15.75" x14ac:dyDescent="0.25">
      <c r="A74" s="92" t="s">
        <v>229</v>
      </c>
      <c r="B74" s="91" t="s">
        <v>32</v>
      </c>
      <c r="C74" s="117">
        <v>5.774E-2</v>
      </c>
      <c r="D74" s="123" t="str">
        <f>IF(ISERROR(MATCH(FX_Rates[[#This Row],[ISO]],Summary!$H$8,0))," ",IF(MATCH(FX_Rates[[#This Row],[ISO]],Summary!$H$8,0),"Agency Currency"))</f>
        <v xml:space="preserve"> </v>
      </c>
      <c r="E74" s="123" t="str">
        <f>IF(ISERROR(MATCH(FX_Rates[[#This Row],[ISO]],Summary!$H$9,0))," ",IF(MATCH(FX_Rates[[#This Row],[ISO]],Summary!$H$9,0),"Studio Currency"))</f>
        <v xml:space="preserve"> </v>
      </c>
    </row>
    <row r="75" spans="1:13" ht="15.75" x14ac:dyDescent="0.25">
      <c r="A75" s="92" t="s">
        <v>230</v>
      </c>
      <c r="B75" s="91" t="s">
        <v>231</v>
      </c>
      <c r="C75" s="117">
        <v>4.0729999999999998E-4</v>
      </c>
      <c r="D75" s="123" t="str">
        <f>IF(ISERROR(MATCH(FX_Rates[[#This Row],[ISO]],Summary!$H$8,0))," ",IF(MATCH(FX_Rates[[#This Row],[ISO]],Summary!$H$8,0),"Agency Currency"))</f>
        <v xml:space="preserve"> </v>
      </c>
      <c r="E75" s="123" t="str">
        <f>IF(ISERROR(MATCH(FX_Rates[[#This Row],[ISO]],Summary!$H$9,0))," ",IF(MATCH(FX_Rates[[#This Row],[ISO]],Summary!$H$9,0),"Studio Currency"))</f>
        <v xml:space="preserve"> </v>
      </c>
    </row>
    <row r="76" spans="1:13" ht="15.75" x14ac:dyDescent="0.25">
      <c r="A76" s="92" t="s">
        <v>232</v>
      </c>
      <c r="B76" s="91" t="s">
        <v>17</v>
      </c>
      <c r="C76" s="117">
        <v>0.10518</v>
      </c>
      <c r="D76" s="123" t="str">
        <f>IF(ISERROR(MATCH(FX_Rates[[#This Row],[ISO]],Summary!$H$8,0))," ",IF(MATCH(FX_Rates[[#This Row],[ISO]],Summary!$H$8,0),"Agency Currency"))</f>
        <v xml:space="preserve"> </v>
      </c>
      <c r="E76" s="123" t="str">
        <f>IF(ISERROR(MATCH(FX_Rates[[#This Row],[ISO]],Summary!$H$9,0))," ",IF(MATCH(FX_Rates[[#This Row],[ISO]],Summary!$H$9,0),"Studio Currency"))</f>
        <v xml:space="preserve"> </v>
      </c>
    </row>
    <row r="77" spans="1:13" ht="15.75" x14ac:dyDescent="0.25">
      <c r="A77" s="92" t="s">
        <v>233</v>
      </c>
      <c r="B77" s="91" t="s">
        <v>234</v>
      </c>
      <c r="C77" s="117">
        <v>7.3999999999999999E-4</v>
      </c>
      <c r="D77" s="123" t="str">
        <f>IF(ISERROR(MATCH(FX_Rates[[#This Row],[ISO]],Summary!$H$8,0))," ",IF(MATCH(FX_Rates[[#This Row],[ISO]],Summary!$H$8,0),"Agency Currency"))</f>
        <v xml:space="preserve"> </v>
      </c>
      <c r="E77" s="123" t="str">
        <f>IF(ISERROR(MATCH(FX_Rates[[#This Row],[ISO]],Summary!$H$9,0))," ",IF(MATCH(FX_Rates[[#This Row],[ISO]],Summary!$H$9,0),"Studio Currency"))</f>
        <v xml:space="preserve"> </v>
      </c>
    </row>
    <row r="78" spans="1:13" ht="15.75" x14ac:dyDescent="0.25">
      <c r="A78" s="92" t="s">
        <v>235</v>
      </c>
      <c r="B78" s="91" t="s">
        <v>236</v>
      </c>
      <c r="C78" s="117">
        <v>0.68469999999999998</v>
      </c>
      <c r="D78" s="123" t="str">
        <f>IF(ISERROR(MATCH(FX_Rates[[#This Row],[ISO]],Summary!$H$8,0))," ",IF(MATCH(FX_Rates[[#This Row],[ISO]],Summary!$H$8,0),"Agency Currency"))</f>
        <v xml:space="preserve"> </v>
      </c>
      <c r="E78" s="123" t="str">
        <f>IF(ISERROR(MATCH(FX_Rates[[#This Row],[ISO]],Summary!$H$9,0))," ",IF(MATCH(FX_Rates[[#This Row],[ISO]],Summary!$H$9,0),"Studio Currency"))</f>
        <v xml:space="preserve"> </v>
      </c>
    </row>
    <row r="79" spans="1:13" ht="15.75" x14ac:dyDescent="0.25">
      <c r="A79" s="92" t="s">
        <v>237</v>
      </c>
      <c r="B79" s="91" t="s">
        <v>50</v>
      </c>
      <c r="C79" s="117">
        <v>3.2739999999999998E-2</v>
      </c>
      <c r="D79" s="123" t="str">
        <f>IF(ISERROR(MATCH(FX_Rates[[#This Row],[ISO]],Summary!$H$8,0))," ",IF(MATCH(FX_Rates[[#This Row],[ISO]],Summary!$H$8,0),"Agency Currency"))</f>
        <v xml:space="preserve"> </v>
      </c>
      <c r="E79" s="123" t="str">
        <f>IF(ISERROR(MATCH(FX_Rates[[#This Row],[ISO]],Summary!$H$9,0))," ",IF(MATCH(FX_Rates[[#This Row],[ISO]],Summary!$H$9,0),"Studio Currency"))</f>
        <v xml:space="preserve"> </v>
      </c>
    </row>
    <row r="80" spans="1:13" ht="15.75" x14ac:dyDescent="0.25">
      <c r="A80" s="92" t="s">
        <v>238</v>
      </c>
      <c r="B80" s="91" t="s">
        <v>34</v>
      </c>
      <c r="C80" s="117">
        <v>2.7817200000000001E-3</v>
      </c>
      <c r="D80" s="123" t="str">
        <f>IF(ISERROR(MATCH(FX_Rates[[#This Row],[ISO]],Summary!$H$8,0))," ",IF(MATCH(FX_Rates[[#This Row],[ISO]],Summary!$H$8,0),"Agency Currency"))</f>
        <v xml:space="preserve"> </v>
      </c>
      <c r="E80" s="123" t="str">
        <f>IF(ISERROR(MATCH(FX_Rates[[#This Row],[ISO]],Summary!$H$9,0))," ",IF(MATCH(FX_Rates[[#This Row],[ISO]],Summary!$H$9,0),"Studio Currency"))</f>
        <v xml:space="preserve"> </v>
      </c>
    </row>
    <row r="81" spans="1:5" ht="15.75" x14ac:dyDescent="0.25">
      <c r="A81" s="92" t="s">
        <v>239</v>
      </c>
      <c r="B81" s="91" t="s">
        <v>38</v>
      </c>
      <c r="C81" s="117">
        <v>0.12249</v>
      </c>
      <c r="D81" s="123" t="str">
        <f>IF(ISERROR(MATCH(FX_Rates[[#This Row],[ISO]],Summary!$H$8,0))," ",IF(MATCH(FX_Rates[[#This Row],[ISO]],Summary!$H$8,0),"Agency Currency"))</f>
        <v xml:space="preserve"> </v>
      </c>
      <c r="E81" s="123" t="str">
        <f>IF(ISERROR(MATCH(FX_Rates[[#This Row],[ISO]],Summary!$H$9,0))," ",IF(MATCH(FX_Rates[[#This Row],[ISO]],Summary!$H$9,0),"Studio Currency"))</f>
        <v xml:space="preserve"> </v>
      </c>
    </row>
    <row r="82" spans="1:5" ht="15.75" x14ac:dyDescent="0.25">
      <c r="A82" s="92" t="s">
        <v>240</v>
      </c>
      <c r="B82" s="91" t="s">
        <v>241</v>
      </c>
      <c r="C82" s="117">
        <v>2.5973999999999999</v>
      </c>
      <c r="D82" s="123" t="str">
        <f>IF(ISERROR(MATCH(FX_Rates[[#This Row],[ISO]],Summary!$H$8,0))," ",IF(MATCH(FX_Rates[[#This Row],[ISO]],Summary!$H$8,0),"Agency Currency"))</f>
        <v xml:space="preserve"> </v>
      </c>
      <c r="E82" s="123" t="str">
        <f>IF(ISERROR(MATCH(FX_Rates[[#This Row],[ISO]],Summary!$H$9,0))," ",IF(MATCH(FX_Rates[[#This Row],[ISO]],Summary!$H$9,0),"Studio Currency"))</f>
        <v xml:space="preserve"> </v>
      </c>
    </row>
    <row r="83" spans="1:5" ht="15.75" x14ac:dyDescent="0.25">
      <c r="A83" s="92" t="s">
        <v>242</v>
      </c>
      <c r="B83" s="91" t="s">
        <v>31</v>
      </c>
      <c r="C83" s="117">
        <v>9.4900000000000002E-3</v>
      </c>
      <c r="D83" s="123" t="str">
        <f>IF(ISERROR(MATCH(FX_Rates[[#This Row],[ISO]],Summary!$H$8,0))," ",IF(MATCH(FX_Rates[[#This Row],[ISO]],Summary!$H$8,0),"Agency Currency"))</f>
        <v xml:space="preserve"> </v>
      </c>
      <c r="E83" s="123" t="str">
        <f>IF(ISERROR(MATCH(FX_Rates[[#This Row],[ISO]],Summary!$H$9,0))," ",IF(MATCH(FX_Rates[[#This Row],[ISO]],Summary!$H$9,0),"Studio Currency"))</f>
        <v xml:space="preserve"> </v>
      </c>
    </row>
    <row r="84" spans="1:5" ht="15.75" x14ac:dyDescent="0.25">
      <c r="A84" s="92" t="s">
        <v>243</v>
      </c>
      <c r="B84" s="91" t="s">
        <v>52</v>
      </c>
      <c r="C84" s="117">
        <v>1</v>
      </c>
      <c r="D84" s="123" t="str">
        <f>IF(ISERROR(MATCH(FX_Rates[[#This Row],[ISO]],Summary!$H$8,0))," ",IF(MATCH(FX_Rates[[#This Row],[ISO]],Summary!$H$8,0),"Agency Currency"))</f>
        <v xml:space="preserve"> </v>
      </c>
      <c r="E84" s="123" t="str">
        <f>IF(ISERROR(MATCH(FX_Rates[[#This Row],[ISO]],Summary!$H$9,0))," ",IF(MATCH(FX_Rates[[#This Row],[ISO]],Summary!$H$9,0),"Studio Currency"))</f>
        <v xml:space="preserve"> </v>
      </c>
    </row>
    <row r="85" spans="1:5" ht="15.75" x14ac:dyDescent="0.25">
      <c r="A85" s="92" t="s">
        <v>244</v>
      </c>
      <c r="B85" s="91" t="s">
        <v>51</v>
      </c>
      <c r="C85" s="117">
        <v>1.7712000000000001E-4</v>
      </c>
      <c r="D85" s="123" t="str">
        <f>IF(ISERROR(MATCH(FX_Rates[[#This Row],[ISO]],Summary!$H$8,0))," ",IF(MATCH(FX_Rates[[#This Row],[ISO]],Summary!$H$8,0),"Agency Currency"))</f>
        <v xml:space="preserve"> </v>
      </c>
      <c r="E85" s="123" t="str">
        <f>IF(ISERROR(MATCH(FX_Rates[[#This Row],[ISO]],Summary!$H$9,0))," ",IF(MATCH(FX_Rates[[#This Row],[ISO]],Summary!$H$9,0),"Studio Currency"))</f>
        <v xml:space="preserve"> </v>
      </c>
    </row>
    <row r="86" spans="1:5" ht="15.75" x14ac:dyDescent="0.25">
      <c r="A86" s="92" t="s">
        <v>245</v>
      </c>
      <c r="B86" s="91" t="s">
        <v>53</v>
      </c>
      <c r="C86" s="117">
        <v>0.30769000000000002</v>
      </c>
      <c r="D86" s="123" t="str">
        <f>IF(ISERROR(MATCH(FX_Rates[[#This Row],[ISO]],Summary!$H$8,0))," ",IF(MATCH(FX_Rates[[#This Row],[ISO]],Summary!$H$8,0),"Agency Currency"))</f>
        <v xml:space="preserve"> </v>
      </c>
      <c r="E86" s="123" t="str">
        <f>IF(ISERROR(MATCH(FX_Rates[[#This Row],[ISO]],Summary!$H$9,0))," ",IF(MATCH(FX_Rates[[#This Row],[ISO]],Summary!$H$9,0),"Studio Currency"))</f>
        <v xml:space="preserve"> </v>
      </c>
    </row>
    <row r="87" spans="1:5" ht="15.75" x14ac:dyDescent="0.25">
      <c r="A87" s="92" t="s">
        <v>246</v>
      </c>
      <c r="B87" s="91" t="s">
        <v>247</v>
      </c>
      <c r="C87" s="117">
        <v>1.9369999999999998E-2</v>
      </c>
      <c r="D87" s="123" t="str">
        <f>IF(ISERROR(MATCH(FX_Rates[[#This Row],[ISO]],Summary!$H$8,0))," ",IF(MATCH(FX_Rates[[#This Row],[ISO]],Summary!$H$8,0),"Agency Currency"))</f>
        <v xml:space="preserve"> </v>
      </c>
      <c r="E87" s="123" t="str">
        <f>IF(ISERROR(MATCH(FX_Rates[[#This Row],[ISO]],Summary!$H$9,0))," ",IF(MATCH(FX_Rates[[#This Row],[ISO]],Summary!$H$9,0),"Studio Currency"))</f>
        <v xml:space="preserve"> </v>
      </c>
    </row>
    <row r="88" spans="1:5" ht="15.75" x14ac:dyDescent="0.25">
      <c r="A88" s="92" t="s">
        <v>248</v>
      </c>
      <c r="B88" s="91" t="s">
        <v>18</v>
      </c>
      <c r="C88" s="117">
        <v>0.27372999999999997</v>
      </c>
      <c r="D88" s="123" t="str">
        <f>IF(ISERROR(MATCH(FX_Rates[[#This Row],[ISO]],Summary!$H$8,0))," ",IF(MATCH(FX_Rates[[#This Row],[ISO]],Summary!$H$8,0),"Agency Currency"))</f>
        <v xml:space="preserve"> </v>
      </c>
      <c r="E88" s="123" t="str">
        <f>IF(ISERROR(MATCH(FX_Rates[[#This Row],[ISO]],Summary!$H$9,0))," ",IF(MATCH(FX_Rates[[#This Row],[ISO]],Summary!$H$9,0),"Studio Currency"))</f>
        <v xml:space="preserve"> </v>
      </c>
    </row>
    <row r="89" spans="1:5" ht="15.75" x14ac:dyDescent="0.25">
      <c r="A89" s="92" t="s">
        <v>249</v>
      </c>
      <c r="B89" s="91" t="s">
        <v>250</v>
      </c>
      <c r="C89" s="117">
        <v>0.26324999999999998</v>
      </c>
      <c r="D89" s="123" t="str">
        <f>IF(ISERROR(MATCH(FX_Rates[[#This Row],[ISO]],Summary!$H$8,0))," ",IF(MATCH(FX_Rates[[#This Row],[ISO]],Summary!$H$8,0),"Agency Currency"))</f>
        <v xml:space="preserve"> </v>
      </c>
      <c r="E89" s="123" t="str">
        <f>IF(ISERROR(MATCH(FX_Rates[[#This Row],[ISO]],Summary!$H$9,0))," ",IF(MATCH(FX_Rates[[#This Row],[ISO]],Summary!$H$9,0),"Studio Currency"))</f>
        <v xml:space="preserve"> </v>
      </c>
    </row>
    <row r="90" spans="1:5" ht="15.75" x14ac:dyDescent="0.25">
      <c r="A90" s="92" t="s">
        <v>251</v>
      </c>
      <c r="B90" s="91" t="s">
        <v>19</v>
      </c>
      <c r="C90" s="117">
        <v>0.25295000000000001</v>
      </c>
      <c r="D90" s="123" t="str">
        <f>IF(ISERROR(MATCH(FX_Rates[[#This Row],[ISO]],Summary!$H$8,0))," ",IF(MATCH(FX_Rates[[#This Row],[ISO]],Summary!$H$8,0),"Agency Currency"))</f>
        <v xml:space="preserve"> </v>
      </c>
      <c r="E90" s="123" t="str">
        <f>IF(ISERROR(MATCH(FX_Rates[[#This Row],[ISO]],Summary!$H$9,0))," ",IF(MATCH(FX_Rates[[#This Row],[ISO]],Summary!$H$9,0),"Studio Currency"))</f>
        <v xml:space="preserve"> </v>
      </c>
    </row>
    <row r="91" spans="1:5" ht="15.75" x14ac:dyDescent="0.25">
      <c r="A91" s="92" t="s">
        <v>252</v>
      </c>
      <c r="B91" s="91" t="s">
        <v>26</v>
      </c>
      <c r="C91" s="117">
        <v>0.26666000000000001</v>
      </c>
      <c r="D91" s="123" t="str">
        <f>IF(ISERROR(MATCH(FX_Rates[[#This Row],[ISO]],Summary!$H$8,0))," ",IF(MATCH(FX_Rates[[#This Row],[ISO]],Summary!$H$8,0),"Agency Currency"))</f>
        <v xml:space="preserve"> </v>
      </c>
      <c r="E91" s="123" t="str">
        <f>IF(ISERROR(MATCH(FX_Rates[[#This Row],[ISO]],Summary!$H$9,0))," ",IF(MATCH(FX_Rates[[#This Row],[ISO]],Summary!$H$9,0),"Studio Currency"))</f>
        <v xml:space="preserve"> </v>
      </c>
    </row>
    <row r="92" spans="1:5" ht="15.75" x14ac:dyDescent="0.25">
      <c r="A92" s="92" t="s">
        <v>253</v>
      </c>
      <c r="B92" s="91" t="s">
        <v>254</v>
      </c>
      <c r="C92" s="117">
        <v>9.75E-3</v>
      </c>
      <c r="D92" s="123" t="str">
        <f>IF(ISERROR(MATCH(FX_Rates[[#This Row],[ISO]],Summary!$H$8,0))," ",IF(MATCH(FX_Rates[[#This Row],[ISO]],Summary!$H$8,0),"Agency Currency"))</f>
        <v xml:space="preserve"> </v>
      </c>
      <c r="E92" s="123" t="str">
        <f>IF(ISERROR(MATCH(FX_Rates[[#This Row],[ISO]],Summary!$H$9,0))," ",IF(MATCH(FX_Rates[[#This Row],[ISO]],Summary!$H$9,0),"Studio Currency"))</f>
        <v xml:space="preserve"> </v>
      </c>
    </row>
    <row r="93" spans="1:5" ht="15.75" x14ac:dyDescent="0.25">
      <c r="A93" s="92" t="s">
        <v>255</v>
      </c>
      <c r="B93" s="91" t="s">
        <v>256</v>
      </c>
      <c r="C93" s="117">
        <v>0.73485999999999996</v>
      </c>
      <c r="D93" s="123" t="str">
        <f>IF(ISERROR(MATCH(FX_Rates[[#This Row],[ISO]],Summary!$H$8,0))," ",IF(MATCH(FX_Rates[[#This Row],[ISO]],Summary!$H$8,0),"Agency Currency"))</f>
        <v xml:space="preserve"> </v>
      </c>
      <c r="E93" s="123" t="str">
        <f>IF(ISERROR(MATCH(FX_Rates[[#This Row],[ISO]],Summary!$H$9,0))," ",IF(MATCH(FX_Rates[[#This Row],[ISO]],Summary!$H$9,0),"Studio Currency"))</f>
        <v xml:space="preserve"> </v>
      </c>
    </row>
    <row r="94" spans="1:5" ht="15.75" x14ac:dyDescent="0.25">
      <c r="A94" s="92" t="s">
        <v>257</v>
      </c>
      <c r="B94" s="91" t="s">
        <v>258</v>
      </c>
      <c r="C94" s="117">
        <v>3.8620000000000002E-2</v>
      </c>
      <c r="D94" s="123" t="str">
        <f>IF(ISERROR(MATCH(FX_Rates[[#This Row],[ISO]],Summary!$H$8,0))," ",IF(MATCH(FX_Rates[[#This Row],[ISO]],Summary!$H$8,0),"Agency Currency"))</f>
        <v xml:space="preserve"> </v>
      </c>
      <c r="E94" s="123" t="str">
        <f>IF(ISERROR(MATCH(FX_Rates[[#This Row],[ISO]],Summary!$H$9,0))," ",IF(MATCH(FX_Rates[[#This Row],[ISO]],Summary!$H$9,0),"Studio Currency"))</f>
        <v xml:space="preserve"> </v>
      </c>
    </row>
    <row r="95" spans="1:5" ht="15.75" x14ac:dyDescent="0.25">
      <c r="A95" s="92" t="s">
        <v>259</v>
      </c>
      <c r="B95" s="91" t="s">
        <v>260</v>
      </c>
      <c r="C95" s="117">
        <v>4.8547800000000004E-3</v>
      </c>
      <c r="D95" s="123" t="str">
        <f>IF(ISERROR(MATCH(FX_Rates[[#This Row],[ISO]],Summary!$H$8,0))," ",IF(MATCH(FX_Rates[[#This Row],[ISO]],Summary!$H$8,0),"Agency Currency"))</f>
        <v xml:space="preserve"> </v>
      </c>
      <c r="E95" s="123" t="str">
        <f>IF(ISERROR(MATCH(FX_Rates[[#This Row],[ISO]],Summary!$H$9,0))," ",IF(MATCH(FX_Rates[[#This Row],[ISO]],Summary!$H$9,0),"Studio Currency"))</f>
        <v xml:space="preserve"> </v>
      </c>
    </row>
    <row r="96" spans="1:5" ht="15.75" x14ac:dyDescent="0.25">
      <c r="A96" s="92" t="s">
        <v>261</v>
      </c>
      <c r="B96" s="91" t="s">
        <v>20</v>
      </c>
      <c r="C96" s="117">
        <v>7.1160000000000001E-2</v>
      </c>
      <c r="D96" s="123" t="str">
        <f>IF(ISERROR(MATCH(FX_Rates[[#This Row],[ISO]],Summary!$H$8,0))," ",IF(MATCH(FX_Rates[[#This Row],[ISO]],Summary!$H$8,0),"Agency Currency"))</f>
        <v xml:space="preserve"> </v>
      </c>
      <c r="E96" s="123" t="str">
        <f>IF(ISERROR(MATCH(FX_Rates[[#This Row],[ISO]],Summary!$H$9,0))," ",IF(MATCH(FX_Rates[[#This Row],[ISO]],Summary!$H$9,0),"Studio Currency"))</f>
        <v xml:space="preserve"> </v>
      </c>
    </row>
    <row r="97" spans="1:5" ht="15.75" x14ac:dyDescent="0.25">
      <c r="A97" s="92" t="s">
        <v>262</v>
      </c>
      <c r="B97" s="91" t="s">
        <v>263</v>
      </c>
      <c r="C97" s="117">
        <v>8.9225999999999997E-4</v>
      </c>
      <c r="D97" s="123" t="str">
        <f>IF(ISERROR(MATCH(FX_Rates[[#This Row],[ISO]],Summary!$H$8,0))," ",IF(MATCH(FX_Rates[[#This Row],[ISO]],Summary!$H$8,0),"Agency Currency"))</f>
        <v xml:space="preserve"> </v>
      </c>
      <c r="E97" s="123" t="str">
        <f>IF(ISERROR(MATCH(FX_Rates[[#This Row],[ISO]],Summary!$H$9,0))," ",IF(MATCH(FX_Rates[[#This Row],[ISO]],Summary!$H$9,0),"Studio Currency"))</f>
        <v xml:space="preserve"> </v>
      </c>
    </row>
    <row r="98" spans="1:5" ht="15.75" x14ac:dyDescent="0.25">
      <c r="A98" s="92" t="s">
        <v>264</v>
      </c>
      <c r="B98" s="91" t="s">
        <v>265</v>
      </c>
      <c r="C98" s="117">
        <v>6.5100000000000002E-3</v>
      </c>
      <c r="D98" s="123" t="str">
        <f>IF(ISERROR(MATCH(FX_Rates[[#This Row],[ISO]],Summary!$H$8,0))," ",IF(MATCH(FX_Rates[[#This Row],[ISO]],Summary!$H$8,0),"Agency Currency"))</f>
        <v xml:space="preserve"> </v>
      </c>
      <c r="E98" s="123" t="str">
        <f>IF(ISERROR(MATCH(FX_Rates[[#This Row],[ISO]],Summary!$H$9,0))," ",IF(MATCH(FX_Rates[[#This Row],[ISO]],Summary!$H$9,0),"Studio Currency"))</f>
        <v xml:space="preserve"> </v>
      </c>
    </row>
    <row r="99" spans="1:5" ht="15.75" x14ac:dyDescent="0.25">
      <c r="A99" s="92" t="s">
        <v>266</v>
      </c>
      <c r="B99" s="91" t="s">
        <v>21</v>
      </c>
      <c r="C99" s="117">
        <v>0.11960999999999999</v>
      </c>
      <c r="D99" s="123" t="str">
        <f>IF(ISERROR(MATCH(FX_Rates[[#This Row],[ISO]],Summary!$H$8,0))," ",IF(MATCH(FX_Rates[[#This Row],[ISO]],Summary!$H$8,0),"Agency Currency"))</f>
        <v xml:space="preserve"> </v>
      </c>
      <c r="E99" s="123" t="str">
        <f>IF(ISERROR(MATCH(FX_Rates[[#This Row],[ISO]],Summary!$H$9,0))," ",IF(MATCH(FX_Rates[[#This Row],[ISO]],Summary!$H$9,0),"Studio Currency"))</f>
        <v xml:space="preserve"> </v>
      </c>
    </row>
    <row r="100" spans="1:5" ht="15.75" x14ac:dyDescent="0.25">
      <c r="A100" s="92" t="s">
        <v>267</v>
      </c>
      <c r="B100" s="91" t="s">
        <v>22</v>
      </c>
      <c r="C100" s="117">
        <v>1.0041199999999999</v>
      </c>
      <c r="D100" s="123" t="str">
        <f>IF(ISERROR(MATCH(FX_Rates[[#This Row],[ISO]],Summary!$H$8,0))," ",IF(MATCH(FX_Rates[[#This Row],[ISO]],Summary!$H$8,0),"Agency Currency"))</f>
        <v xml:space="preserve"> </v>
      </c>
      <c r="E100" s="123" t="str">
        <f>IF(ISERROR(MATCH(FX_Rates[[#This Row],[ISO]],Summary!$H$9,0))," ",IF(MATCH(FX_Rates[[#This Row],[ISO]],Summary!$H$9,0),"Studio Currency"))</f>
        <v xml:space="preserve"> </v>
      </c>
    </row>
    <row r="101" spans="1:5" ht="15.75" x14ac:dyDescent="0.25">
      <c r="A101" s="92" t="s">
        <v>268</v>
      </c>
      <c r="B101" s="91" t="s">
        <v>269</v>
      </c>
      <c r="C101" s="117">
        <v>4.6699999999999997E-3</v>
      </c>
      <c r="D101" s="123" t="str">
        <f>IF(ISERROR(MATCH(FX_Rates[[#This Row],[ISO]],Summary!$H$8,0))," ",IF(MATCH(FX_Rates[[#This Row],[ISO]],Summary!$H$8,0),"Agency Currency"))</f>
        <v xml:space="preserve"> </v>
      </c>
      <c r="E101" s="123" t="str">
        <f>IF(ISERROR(MATCH(FX_Rates[[#This Row],[ISO]],Summary!$H$9,0))," ",IF(MATCH(FX_Rates[[#This Row],[ISO]],Summary!$H$9,0),"Studio Currency"))</f>
        <v xml:space="preserve"> </v>
      </c>
    </row>
    <row r="102" spans="1:5" ht="15.75" x14ac:dyDescent="0.25">
      <c r="A102" s="92" t="s">
        <v>270</v>
      </c>
      <c r="B102" s="91" t="s">
        <v>271</v>
      </c>
      <c r="C102" s="117">
        <v>3.3160000000000002E-2</v>
      </c>
      <c r="D102" s="123" t="str">
        <f>IF(ISERROR(MATCH(FX_Rates[[#This Row],[ISO]],Summary!$H$8,0))," ",IF(MATCH(FX_Rates[[#This Row],[ISO]],Summary!$H$8,0),"Agency Currency"))</f>
        <v xml:space="preserve"> </v>
      </c>
      <c r="E102" s="123" t="str">
        <f>IF(ISERROR(MATCH(FX_Rates[[#This Row],[ISO]],Summary!$H$9,0))," ",IF(MATCH(FX_Rates[[#This Row],[ISO]],Summary!$H$9,0),"Studio Currency"))</f>
        <v xml:space="preserve"> </v>
      </c>
    </row>
    <row r="103" spans="1:5" ht="15.75" x14ac:dyDescent="0.25">
      <c r="A103" s="92" t="s">
        <v>272</v>
      </c>
      <c r="B103" s="91" t="s">
        <v>273</v>
      </c>
      <c r="C103" s="117">
        <v>4.4508999999999998E-4</v>
      </c>
      <c r="D103" s="123" t="str">
        <f>IF(ISERROR(MATCH(FX_Rates[[#This Row],[ISO]],Summary!$H$8,0))," ",IF(MATCH(FX_Rates[[#This Row],[ISO]],Summary!$H$8,0),"Agency Currency"))</f>
        <v xml:space="preserve"> </v>
      </c>
      <c r="E103" s="123" t="str">
        <f>IF(ISERROR(MATCH(FX_Rates[[#This Row],[ISO]],Summary!$H$9,0))," ",IF(MATCH(FX_Rates[[#This Row],[ISO]],Summary!$H$9,0),"Studio Currency"))</f>
        <v xml:space="preserve"> </v>
      </c>
    </row>
    <row r="104" spans="1:5" ht="15.75" x14ac:dyDescent="0.25">
      <c r="A104" s="92" t="s">
        <v>274</v>
      </c>
      <c r="B104" s="91" t="s">
        <v>275</v>
      </c>
      <c r="C104" s="117">
        <v>2.9940000000000001E-2</v>
      </c>
      <c r="D104" s="123" t="str">
        <f>IF(ISERROR(MATCH(FX_Rates[[#This Row],[ISO]],Summary!$H$8,0))," ",IF(MATCH(FX_Rates[[#This Row],[ISO]],Summary!$H$8,0),"Agency Currency"))</f>
        <v xml:space="preserve"> </v>
      </c>
      <c r="E104" s="123" t="str">
        <f>IF(ISERROR(MATCH(FX_Rates[[#This Row],[ISO]],Summary!$H$9,0))," ",IF(MATCH(FX_Rates[[#This Row],[ISO]],Summary!$H$9,0),"Studio Currency"))</f>
        <v xml:space="preserve"> </v>
      </c>
    </row>
    <row r="105" spans="1:5" ht="15.75" x14ac:dyDescent="0.25">
      <c r="A105" s="92" t="s">
        <v>276</v>
      </c>
      <c r="B105" s="91" t="s">
        <v>39</v>
      </c>
      <c r="C105" s="117">
        <v>0.39689000000000002</v>
      </c>
      <c r="D105" s="123" t="str">
        <f>IF(ISERROR(MATCH(FX_Rates[[#This Row],[ISO]],Summary!$H$8,0))," ",IF(MATCH(FX_Rates[[#This Row],[ISO]],Summary!$H$8,0),"Agency Currency"))</f>
        <v xml:space="preserve"> </v>
      </c>
      <c r="E105" s="123" t="str">
        <f>IF(ISERROR(MATCH(FX_Rates[[#This Row],[ISO]],Summary!$H$9,0))," ",IF(MATCH(FX_Rates[[#This Row],[ISO]],Summary!$H$9,0),"Studio Currency"))</f>
        <v xml:space="preserve"> </v>
      </c>
    </row>
    <row r="106" spans="1:5" ht="15.75" x14ac:dyDescent="0.25">
      <c r="A106" s="92" t="s">
        <v>277</v>
      </c>
      <c r="B106" s="91" t="s">
        <v>23</v>
      </c>
      <c r="C106" s="117">
        <v>0.26458999999999999</v>
      </c>
      <c r="D106" s="123" t="str">
        <f>IF(ISERROR(MATCH(FX_Rates[[#This Row],[ISO]],Summary!$H$8,0))," ",IF(MATCH(FX_Rates[[#This Row],[ISO]],Summary!$H$8,0),"Agency Currency"))</f>
        <v xml:space="preserve"> </v>
      </c>
      <c r="E106" s="123" t="str">
        <f>IF(ISERROR(MATCH(FX_Rates[[#This Row],[ISO]],Summary!$H$9,0))," ",IF(MATCH(FX_Rates[[#This Row],[ISO]],Summary!$H$9,0),"Studio Currency"))</f>
        <v xml:space="preserve"> </v>
      </c>
    </row>
    <row r="107" spans="1:5" ht="15.75" x14ac:dyDescent="0.25">
      <c r="A107" s="92" t="s">
        <v>278</v>
      </c>
      <c r="B107" s="91" t="s">
        <v>279</v>
      </c>
      <c r="C107" s="117">
        <v>2.7398E-4</v>
      </c>
      <c r="D107" s="123" t="str">
        <f>IF(ISERROR(MATCH(FX_Rates[[#This Row],[ISO]],Summary!$H$8,0))," ",IF(MATCH(FX_Rates[[#This Row],[ISO]],Summary!$H$8,0),"Agency Currency"))</f>
        <v xml:space="preserve"> </v>
      </c>
      <c r="E107" s="123" t="str">
        <f>IF(ISERROR(MATCH(FX_Rates[[#This Row],[ISO]],Summary!$H$9,0))," ",IF(MATCH(FX_Rates[[#This Row],[ISO]],Summary!$H$9,0),"Studio Currency"))</f>
        <v xml:space="preserve"> </v>
      </c>
    </row>
    <row r="108" spans="1:5" ht="15.75" x14ac:dyDescent="0.25">
      <c r="A108" s="92" t="s">
        <v>280</v>
      </c>
      <c r="B108" s="91" t="s">
        <v>28</v>
      </c>
      <c r="C108" s="117">
        <v>3.7269999999999998E-2</v>
      </c>
      <c r="D108" s="123" t="str">
        <f>IF(ISERROR(MATCH(FX_Rates[[#This Row],[ISO]],Summary!$H$8,0))," ",IF(MATCH(FX_Rates[[#This Row],[ISO]],Summary!$H$8,0),"Agency Currency"))</f>
        <v xml:space="preserve"> </v>
      </c>
      <c r="E108" s="123" t="str">
        <f>IF(ISERROR(MATCH(FX_Rates[[#This Row],[ISO]],Summary!$H$9,0))," ",IF(MATCH(FX_Rates[[#This Row],[ISO]],Summary!$H$9,0),"Studio Currency"))</f>
        <v xml:space="preserve"> </v>
      </c>
    </row>
    <row r="109" spans="1:5" ht="15.75" x14ac:dyDescent="0.25">
      <c r="A109" s="92" t="s">
        <v>281</v>
      </c>
      <c r="B109" s="91" t="s">
        <v>54</v>
      </c>
      <c r="C109" s="117">
        <v>3.424E-2</v>
      </c>
      <c r="D109" s="123" t="str">
        <f>IF(ISERROR(MATCH(FX_Rates[[#This Row],[ISO]],Summary!$H$8,0))," ",IF(MATCH(FX_Rates[[#This Row],[ISO]],Summary!$H$8,0),"Agency Currency"))</f>
        <v xml:space="preserve"> </v>
      </c>
      <c r="E109" s="123" t="str">
        <f>IF(ISERROR(MATCH(FX_Rates[[#This Row],[ISO]],Summary!$H$9,0))," ",IF(MATCH(FX_Rates[[#This Row],[ISO]],Summary!$H$9,0),"Studio Currency"))</f>
        <v xml:space="preserve"> </v>
      </c>
    </row>
    <row r="110" spans="1:5" ht="15.75" x14ac:dyDescent="0.25">
      <c r="A110" s="92" t="s">
        <v>282</v>
      </c>
      <c r="B110" s="91" t="s">
        <v>25</v>
      </c>
      <c r="C110" s="117">
        <v>0.27226</v>
      </c>
      <c r="D110" s="123" t="str">
        <f>IF(ISERROR(MATCH(FX_Rates[[#This Row],[ISO]],Summary!$H$8,0))," ",IF(MATCH(FX_Rates[[#This Row],[ISO]],Summary!$H$8,0),"Agency Currency"))</f>
        <v xml:space="preserve"> </v>
      </c>
      <c r="E110" s="123" t="str">
        <f>IF(ISERROR(MATCH(FX_Rates[[#This Row],[ISO]],Summary!$H$9,0))," ",IF(MATCH(FX_Rates[[#This Row],[ISO]],Summary!$H$9,0),"Studio Currency"))</f>
        <v xml:space="preserve"> </v>
      </c>
    </row>
    <row r="111" spans="1:5" ht="15.75" x14ac:dyDescent="0.25">
      <c r="A111" s="92" t="s">
        <v>283</v>
      </c>
      <c r="B111" s="91" t="s">
        <v>284</v>
      </c>
      <c r="C111" s="117">
        <v>1.2379000000000001E-4</v>
      </c>
      <c r="D111" s="123" t="str">
        <f>IF(ISERROR(MATCH(FX_Rates[[#This Row],[ISO]],Summary!$H$8,0))," ",IF(MATCH(FX_Rates[[#This Row],[ISO]],Summary!$H$8,0),"Agency Currency"))</f>
        <v xml:space="preserve"> </v>
      </c>
      <c r="E111" s="123" t="str">
        <f>IF(ISERROR(MATCH(FX_Rates[[#This Row],[ISO]],Summary!$H$9,0))," ",IF(MATCH(FX_Rates[[#This Row],[ISO]],Summary!$H$9,0),"Studio Currency"))</f>
        <v xml:space="preserve"> </v>
      </c>
    </row>
    <row r="112" spans="1:5" ht="15.75" x14ac:dyDescent="0.25">
      <c r="A112" s="92" t="s">
        <v>285</v>
      </c>
      <c r="B112" s="91" t="s">
        <v>56</v>
      </c>
      <c r="C112" s="117">
        <v>2.9999999999999999E-7</v>
      </c>
      <c r="D112" s="123" t="str">
        <f>IF(ISERROR(MATCH(FX_Rates[[#This Row],[ISO]],Summary!$H$8,0))," ",IF(MATCH(FX_Rates[[#This Row],[ISO]],Summary!$H$8,0),"Agency Currency"))</f>
        <v xml:space="preserve"> </v>
      </c>
      <c r="E112" s="123" t="str">
        <f>IF(ISERROR(MATCH(FX_Rates[[#This Row],[ISO]],Summary!$H$9,0))," ",IF(MATCH(FX_Rates[[#This Row],[ISO]],Summary!$H$9,0),"Studio Currency"))</f>
        <v xml:space="preserve"> </v>
      </c>
    </row>
    <row r="113" spans="1:5" ht="15.75" x14ac:dyDescent="0.25">
      <c r="A113" s="92" t="s">
        <v>286</v>
      </c>
      <c r="B113" s="91" t="s">
        <v>55</v>
      </c>
      <c r="C113" s="117">
        <v>2.9999999999999997E-4</v>
      </c>
      <c r="D113" s="123" t="str">
        <f>IF(ISERROR(MATCH(FX_Rates[[#This Row],[ISO]],Summary!$H$8,0))," ",IF(MATCH(FX_Rates[[#This Row],[ISO]],Summary!$H$8,0),"Agency Currency"))</f>
        <v xml:space="preserve"> </v>
      </c>
      <c r="E113" s="123" t="str">
        <f>IF(ISERROR(MATCH(FX_Rates[[#This Row],[ISO]],Summary!$H$9,0))," ",IF(MATCH(FX_Rates[[#This Row],[ISO]],Summary!$H$9,0),"Studio Currency"))</f>
        <v xml:space="preserve"> </v>
      </c>
    </row>
    <row r="114" spans="1:5" ht="15.75" x14ac:dyDescent="0.25">
      <c r="A114" s="92" t="s">
        <v>287</v>
      </c>
      <c r="B114" s="91" t="s">
        <v>288</v>
      </c>
      <c r="C114" s="117">
        <v>4.4020000000000002E-5</v>
      </c>
      <c r="D114" s="123" t="str">
        <f>IF(ISERROR(MATCH(FX_Rates[[#This Row],[ISO]],Summary!$H$8,0))," ",IF(MATCH(FX_Rates[[#This Row],[ISO]],Summary!$H$8,0),"Agency Currency"))</f>
        <v xml:space="preserve"> </v>
      </c>
      <c r="E114" s="123" t="str">
        <f>IF(ISERROR(MATCH(FX_Rates[[#This Row],[ISO]],Summary!$H$9,0))," ",IF(MATCH(FX_Rates[[#This Row],[ISO]],Summary!$H$9,0),"Studio Currency"))</f>
        <v xml:space="preserve"> </v>
      </c>
    </row>
    <row r="115" spans="1:5" ht="15.75" x14ac:dyDescent="0.25">
      <c r="A115" s="92" t="s">
        <v>289</v>
      </c>
      <c r="B115" s="91" t="s">
        <v>290</v>
      </c>
      <c r="C115" s="117">
        <v>3.9956799999999997E-3</v>
      </c>
      <c r="D115" s="123" t="str">
        <f>IF(ISERROR(MATCH(FX_Rates[[#This Row],[ISO]],Summary!$H$8,0))," ",IF(MATCH(FX_Rates[[#This Row],[ISO]],Summary!$H$8,0),"Agency Currency"))</f>
        <v xml:space="preserve"> </v>
      </c>
      <c r="E115" s="123" t="str">
        <f>IF(ISERROR(MATCH(FX_Rates[[#This Row],[ISO]],Summary!$H$9,0))," ",IF(MATCH(FX_Rates[[#This Row],[ISO]],Summary!$H$9,0),"Studio Currency"))</f>
        <v xml:space="preserve"> </v>
      </c>
    </row>
  </sheetData>
  <sheetProtection algorithmName="SHA-512" hashValue="xkVNoJde7BeWZU9zBjuCPulniV7J6P33RNkxmVCS77gS+Lfpof5iQDFVv5TLBelI69OmsRfCzIiy5UuWH/1/2w==" saltValue="HRX7JMQLrzrv4BSlSoGX/A==" spinCount="100000" sheet="1" selectLockedCells="1"/>
  <mergeCells count="4">
    <mergeCell ref="D3:K3"/>
    <mergeCell ref="G5:K5"/>
    <mergeCell ref="H8:L22"/>
    <mergeCell ref="A1:C1"/>
  </mergeCells>
  <phoneticPr fontId="0" type="noConversion"/>
  <dataValidations count="2">
    <dataValidation type="decimal" operator="greaterThan" allowBlank="1" showErrorMessage="1" errorTitle="Please Enter a Numerical Value" error="Text is not accepted, this field will only accept numerical values, please udate your input._x000a_" sqref="C8:C115">
      <formula1>0</formula1>
    </dataValidation>
    <dataValidation operator="greaterThan" allowBlank="1" showErrorMessage="1" errorTitle="Please Enter a Numerical Value" error="Text is not accepted, this field will only accept numerical values, please udate your input._x000a_" sqref="D8:D115"/>
  </dataValidations>
  <printOptions horizontalCentered="1"/>
  <pageMargins left="0.19" right="0.17" top="0.42" bottom="0.5" header="0.26" footer="0.25"/>
  <pageSetup paperSize="9" scale="49" orientation="portrait" blackAndWhite="1" horizontalDpi="300" verticalDpi="300" r:id="rId1"/>
  <headerFooter alignWithMargins="0">
    <oddHeader>&amp;L&amp;A&amp;CEpcats Release 3.0&amp;RPage &amp;P of &amp;N</oddHead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40"/>
  <sheetViews>
    <sheetView showGridLines="0" tabSelected="1" zoomScale="80" zoomScaleNormal="80" zoomScalePageLayoutView="80" workbookViewId="0">
      <pane ySplit="3" topLeftCell="A19" activePane="bottomLeft" state="frozenSplit"/>
      <selection pane="bottomLeft" activeCell="H24" sqref="H24"/>
    </sheetView>
  </sheetViews>
  <sheetFormatPr defaultColWidth="0" defaultRowHeight="15.75" zeroHeight="1" x14ac:dyDescent="0.2"/>
  <cols>
    <col min="1" max="1" width="1.42578125" style="12" customWidth="1"/>
    <col min="2" max="2" width="21.140625" style="12" customWidth="1"/>
    <col min="3" max="3" width="46" style="12" bestFit="1" customWidth="1"/>
    <col min="4" max="4" width="6.7109375" style="12" customWidth="1"/>
    <col min="5" max="5" width="27.42578125" style="12" customWidth="1"/>
    <col min="6" max="6" width="22" style="12" customWidth="1"/>
    <col min="7" max="7" width="4.140625" style="12" customWidth="1"/>
    <col min="8" max="9" width="28.28515625" style="13" customWidth="1"/>
    <col min="10" max="10" width="28.28515625" style="12" customWidth="1"/>
    <col min="11" max="11" width="7.7109375" style="12" customWidth="1"/>
    <col min="12" max="16384" width="11.42578125" style="12" hidden="1"/>
  </cols>
  <sheetData>
    <row r="1" spans="1:11" s="17" customFormat="1" ht="30.75" customHeight="1" x14ac:dyDescent="0.2">
      <c r="A1" s="14"/>
      <c r="B1" s="15" t="s">
        <v>58</v>
      </c>
      <c r="C1" s="16"/>
      <c r="D1" s="16"/>
      <c r="E1" s="16"/>
      <c r="F1" s="16"/>
      <c r="G1" s="16"/>
      <c r="H1" s="16"/>
      <c r="I1" s="16"/>
      <c r="J1" s="104"/>
      <c r="K1" s="14"/>
    </row>
    <row r="2" spans="1:11" s="17" customFormat="1" ht="30.75" customHeight="1" x14ac:dyDescent="0.2">
      <c r="A2" s="14"/>
      <c r="B2" s="18" t="s">
        <v>59</v>
      </c>
      <c r="C2" s="19"/>
      <c r="D2" s="19"/>
      <c r="E2" s="19"/>
      <c r="F2" s="19"/>
      <c r="G2" s="19"/>
      <c r="H2" s="19"/>
      <c r="I2" s="19"/>
      <c r="J2" s="105"/>
      <c r="K2" s="14"/>
    </row>
    <row r="3" spans="1:11" s="21" customFormat="1" ht="30.75" customHeight="1" x14ac:dyDescent="0.2">
      <c r="A3" s="20"/>
      <c r="B3" s="135" t="s">
        <v>60</v>
      </c>
      <c r="C3" s="136"/>
      <c r="D3" s="136"/>
      <c r="E3" s="136"/>
      <c r="F3" s="136"/>
      <c r="G3" s="136"/>
      <c r="H3" s="136"/>
      <c r="I3" s="136"/>
      <c r="J3" s="137"/>
      <c r="K3" s="20"/>
    </row>
    <row r="4" spans="1:11" s="21" customFormat="1" ht="30.75" customHeight="1" x14ac:dyDescent="0.2">
      <c r="A4" s="20"/>
      <c r="B4" s="20"/>
      <c r="C4" s="20"/>
      <c r="D4" s="20"/>
      <c r="E4" s="20"/>
      <c r="F4" s="20"/>
      <c r="G4" s="20"/>
      <c r="H4" s="20"/>
      <c r="I4" s="20"/>
      <c r="J4" s="20"/>
      <c r="K4" s="20"/>
    </row>
    <row r="5" spans="1:11" s="25" customFormat="1" ht="30.75" customHeight="1" x14ac:dyDescent="0.2">
      <c r="A5" s="22"/>
      <c r="B5" s="23" t="s">
        <v>61</v>
      </c>
      <c r="C5" s="24"/>
      <c r="D5" s="141"/>
      <c r="E5" s="142"/>
      <c r="F5" s="142"/>
      <c r="G5" s="142"/>
      <c r="H5" s="142"/>
      <c r="I5" s="142"/>
      <c r="J5" s="143"/>
      <c r="K5" s="22"/>
    </row>
    <row r="6" spans="1:11" s="21" customFormat="1" ht="30.75" customHeight="1" x14ac:dyDescent="0.2">
      <c r="A6" s="22"/>
      <c r="B6" s="20"/>
      <c r="C6" s="20"/>
      <c r="D6" s="20"/>
      <c r="E6" s="20"/>
      <c r="F6" s="20"/>
      <c r="G6" s="20"/>
      <c r="H6" s="20"/>
      <c r="I6" s="20"/>
      <c r="J6" s="20"/>
      <c r="K6" s="22"/>
    </row>
    <row r="7" spans="1:11" s="28" customFormat="1" ht="30.75" customHeight="1" x14ac:dyDescent="0.2">
      <c r="A7" s="22"/>
      <c r="B7" s="26" t="s">
        <v>62</v>
      </c>
      <c r="C7" s="27"/>
      <c r="D7" s="144"/>
      <c r="E7" s="145"/>
      <c r="F7" s="26" t="s">
        <v>63</v>
      </c>
      <c r="G7" s="27"/>
      <c r="H7" s="146"/>
      <c r="I7" s="147"/>
      <c r="J7" s="148"/>
      <c r="K7" s="22"/>
    </row>
    <row r="8" spans="1:11" s="28" customFormat="1" ht="30.75" customHeight="1" x14ac:dyDescent="0.2">
      <c r="A8" s="22"/>
      <c r="B8" s="29" t="s">
        <v>64</v>
      </c>
      <c r="C8" s="30"/>
      <c r="D8" s="144"/>
      <c r="E8" s="145"/>
      <c r="F8" s="31" t="s">
        <v>65</v>
      </c>
      <c r="G8" s="32"/>
      <c r="H8" s="124" t="s">
        <v>10</v>
      </c>
      <c r="I8" s="31" t="s">
        <v>66</v>
      </c>
      <c r="J8" s="120">
        <f>INDEX(FX_Rates[Rate],MATCH(H8,FX_Rates[ISO],0))</f>
        <v>1.1634</v>
      </c>
      <c r="K8" s="22"/>
    </row>
    <row r="9" spans="1:11" s="28" customFormat="1" ht="30.75" customHeight="1" x14ac:dyDescent="0.2">
      <c r="A9" s="22"/>
      <c r="B9" s="33" t="s">
        <v>67</v>
      </c>
      <c r="C9" s="34"/>
      <c r="D9" s="144"/>
      <c r="E9" s="145"/>
      <c r="F9" s="35" t="s">
        <v>68</v>
      </c>
      <c r="G9" s="36"/>
      <c r="H9" s="124" t="s">
        <v>10</v>
      </c>
      <c r="I9" s="35" t="s">
        <v>66</v>
      </c>
      <c r="J9" s="120">
        <f>INDEX(FX_Rates[Rate],MATCH(H9,FX_Rates[ISO],0))</f>
        <v>1.1634</v>
      </c>
      <c r="K9" s="22"/>
    </row>
    <row r="10" spans="1:11" s="28" customFormat="1" ht="30.75" customHeight="1" x14ac:dyDescent="0.3">
      <c r="A10" s="22"/>
      <c r="B10" s="37" t="s">
        <v>69</v>
      </c>
      <c r="C10" s="38"/>
      <c r="D10" s="144"/>
      <c r="E10" s="145"/>
      <c r="F10" s="39"/>
      <c r="G10" s="39"/>
      <c r="H10" s="39"/>
      <c r="I10" s="39"/>
      <c r="J10" s="39"/>
      <c r="K10" s="22"/>
    </row>
    <row r="11" spans="1:11" s="21" customFormat="1" ht="30.75" customHeight="1" x14ac:dyDescent="0.2">
      <c r="A11" s="22"/>
      <c r="B11" s="20"/>
      <c r="C11" s="20"/>
      <c r="D11" s="20"/>
      <c r="E11" s="20"/>
      <c r="F11" s="20"/>
      <c r="G11" s="20"/>
      <c r="H11" s="20"/>
      <c r="I11" s="20"/>
      <c r="J11" s="20"/>
      <c r="K11" s="22"/>
    </row>
    <row r="12" spans="1:11" s="40" customFormat="1" ht="30.75" customHeight="1" x14ac:dyDescent="0.3">
      <c r="A12" s="22"/>
      <c r="B12" s="37" t="s">
        <v>70</v>
      </c>
      <c r="C12" s="38"/>
      <c r="D12" s="149"/>
      <c r="E12" s="150"/>
      <c r="F12" s="150"/>
      <c r="G12" s="150"/>
      <c r="H12" s="150"/>
      <c r="I12" s="150"/>
      <c r="J12" s="151"/>
      <c r="K12" s="22"/>
    </row>
    <row r="13" spans="1:11" s="21" customFormat="1" ht="30.75" customHeight="1" x14ac:dyDescent="0.2">
      <c r="A13" s="22"/>
      <c r="B13" s="20"/>
      <c r="C13" s="20"/>
      <c r="D13" s="20"/>
      <c r="E13" s="20"/>
      <c r="F13" s="20"/>
      <c r="G13" s="20"/>
      <c r="H13" s="20"/>
      <c r="I13" s="20"/>
      <c r="J13" s="20"/>
      <c r="K13" s="22"/>
    </row>
    <row r="14" spans="1:11" s="28" customFormat="1" ht="30.75" customHeight="1" x14ac:dyDescent="0.2">
      <c r="A14" s="22"/>
      <c r="B14" s="39"/>
      <c r="C14" s="39"/>
      <c r="D14" s="39"/>
      <c r="E14" s="39"/>
      <c r="F14" s="39"/>
      <c r="G14" s="39"/>
      <c r="H14" s="106" t="s">
        <v>71</v>
      </c>
      <c r="I14" s="107" t="s">
        <v>72</v>
      </c>
      <c r="J14" s="106" t="s">
        <v>73</v>
      </c>
      <c r="K14" s="22"/>
    </row>
    <row r="15" spans="1:11" ht="30.75" customHeight="1" x14ac:dyDescent="0.2">
      <c r="A15" s="22"/>
      <c r="B15" s="158" t="s">
        <v>74</v>
      </c>
      <c r="C15" s="159"/>
      <c r="D15" s="42"/>
      <c r="E15" s="97" t="s">
        <v>75</v>
      </c>
      <c r="F15" s="98" t="s">
        <v>76</v>
      </c>
      <c r="G15" s="39"/>
      <c r="H15" s="44" t="str">
        <f>H9</f>
        <v>EUR</v>
      </c>
      <c r="I15" s="45" t="str">
        <f>$H$8</f>
        <v>EUR</v>
      </c>
      <c r="J15" s="46" t="s">
        <v>9</v>
      </c>
      <c r="K15" s="22"/>
    </row>
    <row r="16" spans="1:11" ht="30.75" customHeight="1" x14ac:dyDescent="0.2">
      <c r="A16" s="22"/>
      <c r="B16" s="47" t="s">
        <v>77</v>
      </c>
      <c r="C16" s="48" t="s">
        <v>78</v>
      </c>
      <c r="D16" s="48"/>
      <c r="E16" s="99" t="s">
        <v>79</v>
      </c>
      <c r="F16" s="101" t="s">
        <v>105</v>
      </c>
      <c r="G16" s="39"/>
      <c r="H16" s="110">
        <v>0</v>
      </c>
      <c r="I16" s="108">
        <f>(H16*StudioCurrency)/AgencyCurrency</f>
        <v>0</v>
      </c>
      <c r="J16" s="108">
        <f>H16*StudioCurrency</f>
        <v>0</v>
      </c>
      <c r="K16" s="22"/>
    </row>
    <row r="17" spans="1:11" ht="30.75" customHeight="1" x14ac:dyDescent="0.2">
      <c r="A17" s="20"/>
      <c r="B17" s="18" t="s">
        <v>80</v>
      </c>
      <c r="C17" s="50" t="s">
        <v>81</v>
      </c>
      <c r="D17" s="50"/>
      <c r="E17" s="100" t="s">
        <v>82</v>
      </c>
      <c r="F17" s="102" t="s">
        <v>106</v>
      </c>
      <c r="G17" s="39"/>
      <c r="H17" s="110">
        <v>0</v>
      </c>
      <c r="I17" s="108">
        <f>(H17*StudioCurrency)/AgencyCurrency</f>
        <v>0</v>
      </c>
      <c r="J17" s="108">
        <f>H17*StudioCurrency</f>
        <v>0</v>
      </c>
      <c r="K17" s="20"/>
    </row>
    <row r="18" spans="1:11" ht="30.75" customHeight="1" x14ac:dyDescent="0.2">
      <c r="A18" s="20"/>
      <c r="B18" s="47" t="s">
        <v>83</v>
      </c>
      <c r="C18" s="48" t="s">
        <v>84</v>
      </c>
      <c r="D18" s="48"/>
      <c r="E18" s="99" t="s">
        <v>85</v>
      </c>
      <c r="F18" s="101" t="s">
        <v>107</v>
      </c>
      <c r="G18" s="39"/>
      <c r="H18" s="110">
        <v>0</v>
      </c>
      <c r="I18" s="108">
        <f>(H18*StudioCurrency)/AgencyCurrency</f>
        <v>0</v>
      </c>
      <c r="J18" s="108">
        <f>H18*StudioCurrency</f>
        <v>0</v>
      </c>
      <c r="K18" s="20"/>
    </row>
    <row r="19" spans="1:11" ht="30.75" customHeight="1" x14ac:dyDescent="0.2">
      <c r="A19" s="20"/>
      <c r="B19" s="47" t="s">
        <v>86</v>
      </c>
      <c r="C19" s="48" t="s">
        <v>87</v>
      </c>
      <c r="D19" s="48"/>
      <c r="E19" s="99" t="s">
        <v>88</v>
      </c>
      <c r="F19" s="101" t="s">
        <v>108</v>
      </c>
      <c r="G19" s="39"/>
      <c r="H19" s="110">
        <v>0</v>
      </c>
      <c r="I19" s="108">
        <f>(H19*StudioCurrency)/AgencyCurrency</f>
        <v>0</v>
      </c>
      <c r="J19" s="108">
        <f>H19*StudioCurrency</f>
        <v>0</v>
      </c>
      <c r="K19" s="20"/>
    </row>
    <row r="20" spans="1:11" ht="30.75" customHeight="1" x14ac:dyDescent="0.2">
      <c r="A20" s="20"/>
      <c r="B20" s="47" t="s">
        <v>89</v>
      </c>
      <c r="C20" s="48" t="s">
        <v>90</v>
      </c>
      <c r="D20" s="48"/>
      <c r="E20" s="99" t="s">
        <v>91</v>
      </c>
      <c r="F20" s="103" t="s">
        <v>110</v>
      </c>
      <c r="G20" s="39"/>
      <c r="H20" s="110">
        <v>0</v>
      </c>
      <c r="I20" s="108">
        <f>(H20*StudioCurrency)/AgencyCurrency</f>
        <v>0</v>
      </c>
      <c r="J20" s="108">
        <f>H20*StudioCurrency</f>
        <v>0</v>
      </c>
      <c r="K20" s="20"/>
    </row>
    <row r="21" spans="1:11" ht="30.75" customHeight="1" x14ac:dyDescent="0.2">
      <c r="A21" s="20"/>
      <c r="B21" s="41" t="s">
        <v>92</v>
      </c>
      <c r="C21" s="42"/>
      <c r="D21" s="42"/>
      <c r="E21" s="42"/>
      <c r="F21" s="43"/>
      <c r="G21" s="39"/>
      <c r="H21" s="109">
        <f>SUM(H16:H20)</f>
        <v>0</v>
      </c>
      <c r="I21" s="109">
        <f>SUM(I16:I20)</f>
        <v>0</v>
      </c>
      <c r="J21" s="109">
        <f>SUM(J16:J20)</f>
        <v>0</v>
      </c>
      <c r="K21" s="20"/>
    </row>
    <row r="22" spans="1:11" s="40" customFormat="1" ht="30.75" customHeight="1" x14ac:dyDescent="0.2">
      <c r="A22" s="20"/>
      <c r="B22" s="51"/>
      <c r="C22" s="51"/>
      <c r="D22" s="51"/>
      <c r="E22" s="51"/>
      <c r="F22" s="51"/>
      <c r="G22" s="39"/>
      <c r="H22" s="51"/>
      <c r="I22" s="51"/>
      <c r="J22" s="51"/>
      <c r="K22" s="20"/>
    </row>
    <row r="23" spans="1:11" s="58" customFormat="1" ht="30.75" customHeight="1" x14ac:dyDescent="0.2">
      <c r="A23" s="20"/>
      <c r="B23" s="155" t="s">
        <v>93</v>
      </c>
      <c r="C23" s="156"/>
      <c r="D23" s="156"/>
      <c r="E23" s="156"/>
      <c r="F23" s="157"/>
      <c r="G23" s="52"/>
      <c r="H23" s="45" t="str">
        <f>$H$8</f>
        <v>EUR</v>
      </c>
      <c r="I23" s="45" t="str">
        <f>$H$8</f>
        <v>EUR</v>
      </c>
      <c r="J23" s="46" t="s">
        <v>9</v>
      </c>
      <c r="K23" s="20"/>
    </row>
    <row r="24" spans="1:11" s="59" customFormat="1" ht="30.75" customHeight="1" x14ac:dyDescent="0.2">
      <c r="A24" s="20"/>
      <c r="B24" s="47" t="s">
        <v>94</v>
      </c>
      <c r="C24" s="48"/>
      <c r="D24" s="48"/>
      <c r="E24" s="48"/>
      <c r="F24" s="101" t="s">
        <v>111</v>
      </c>
      <c r="G24" s="52"/>
      <c r="H24" s="110">
        <v>0</v>
      </c>
      <c r="I24" s="108">
        <f>(H24*AgencyCurrency)/AgencyCurrency</f>
        <v>0</v>
      </c>
      <c r="J24" s="108">
        <f>H24*AgencyCurrency</f>
        <v>0</v>
      </c>
      <c r="K24" s="20"/>
    </row>
    <row r="25" spans="1:11" s="40" customFormat="1" ht="30.75" customHeight="1" x14ac:dyDescent="0.2">
      <c r="A25" s="20"/>
      <c r="B25" s="51"/>
      <c r="C25" s="51"/>
      <c r="D25" s="51"/>
      <c r="E25" s="51"/>
      <c r="F25" s="51"/>
      <c r="G25" s="51"/>
      <c r="H25" s="51"/>
      <c r="I25" s="51"/>
      <c r="J25" s="51"/>
      <c r="K25" s="20"/>
    </row>
    <row r="26" spans="1:11" s="59" customFormat="1" ht="30.75" customHeight="1" x14ac:dyDescent="0.2">
      <c r="A26" s="20"/>
      <c r="B26" s="152" t="s">
        <v>95</v>
      </c>
      <c r="C26" s="153"/>
      <c r="D26" s="153"/>
      <c r="E26" s="153"/>
      <c r="F26" s="154"/>
      <c r="G26" s="52"/>
      <c r="H26" s="45" t="str">
        <f>$H$8</f>
        <v>EUR</v>
      </c>
      <c r="I26" s="45" t="str">
        <f>$H$8</f>
        <v>EUR</v>
      </c>
      <c r="J26" s="46" t="s">
        <v>9</v>
      </c>
      <c r="K26" s="20"/>
    </row>
    <row r="27" spans="1:11" s="59" customFormat="1" ht="30.75" customHeight="1" x14ac:dyDescent="0.2">
      <c r="A27" s="20"/>
      <c r="B27" s="47" t="s">
        <v>96</v>
      </c>
      <c r="C27" s="48"/>
      <c r="D27" s="48"/>
      <c r="E27" s="48"/>
      <c r="F27" s="101" t="s">
        <v>97</v>
      </c>
      <c r="G27" s="52"/>
      <c r="H27" s="110">
        <v>0</v>
      </c>
      <c r="I27" s="108">
        <f>(H27*AgencyCurrency)/AgencyCurrency</f>
        <v>0</v>
      </c>
      <c r="J27" s="108">
        <f>H27*AgencyCurrency</f>
        <v>0</v>
      </c>
      <c r="K27" s="20"/>
    </row>
    <row r="28" spans="1:11" s="40" customFormat="1" ht="30.75" customHeight="1" x14ac:dyDescent="0.2">
      <c r="A28" s="22"/>
      <c r="B28" s="51"/>
      <c r="C28" s="51"/>
      <c r="D28" s="51"/>
      <c r="E28" s="51"/>
      <c r="F28" s="51"/>
      <c r="G28" s="51"/>
      <c r="H28" s="51"/>
      <c r="I28" s="51"/>
      <c r="J28" s="51"/>
      <c r="K28" s="22"/>
    </row>
    <row r="29" spans="1:11" s="59" customFormat="1" ht="30.75" customHeight="1" x14ac:dyDescent="0.2">
      <c r="A29" s="22"/>
      <c r="B29" s="53" t="s">
        <v>98</v>
      </c>
      <c r="C29" s="54"/>
      <c r="D29" s="54"/>
      <c r="E29" s="54"/>
      <c r="F29" s="55"/>
      <c r="G29" s="52"/>
      <c r="H29" s="56"/>
      <c r="I29" s="45" t="str">
        <f>$H$8</f>
        <v>EUR</v>
      </c>
      <c r="J29" s="46" t="s">
        <v>9</v>
      </c>
      <c r="K29" s="22"/>
    </row>
    <row r="30" spans="1:11" s="59" customFormat="1" ht="30.75" customHeight="1" x14ac:dyDescent="0.2">
      <c r="A30" s="20"/>
      <c r="B30" s="47" t="s">
        <v>99</v>
      </c>
      <c r="C30" s="48"/>
      <c r="D30" s="48"/>
      <c r="E30" s="48"/>
      <c r="F30" s="49"/>
      <c r="G30" s="52"/>
      <c r="H30" s="57"/>
      <c r="I30" s="108">
        <f>SUM(I27+I24+I21)</f>
        <v>0</v>
      </c>
      <c r="J30" s="108">
        <f>SUM(J27+J24+J21)</f>
        <v>0</v>
      </c>
      <c r="K30" s="20"/>
    </row>
    <row r="31" spans="1:11" s="40" customFormat="1" ht="30.75" customHeight="1" x14ac:dyDescent="0.2">
      <c r="A31" s="22"/>
      <c r="B31" s="51"/>
      <c r="C31" s="51"/>
      <c r="D31" s="51"/>
      <c r="E31" s="51"/>
      <c r="F31" s="51"/>
      <c r="G31" s="51"/>
      <c r="H31" s="51"/>
      <c r="I31" s="51"/>
      <c r="J31" s="51"/>
      <c r="K31" s="22"/>
    </row>
    <row r="32" spans="1:11" s="40" customFormat="1" ht="30.75" customHeight="1" x14ac:dyDescent="0.2">
      <c r="A32" s="22"/>
      <c r="B32" s="138" t="s">
        <v>100</v>
      </c>
      <c r="C32" s="139"/>
      <c r="D32" s="139"/>
      <c r="E32" s="139"/>
      <c r="F32" s="139"/>
      <c r="G32" s="139"/>
      <c r="H32" s="139"/>
      <c r="I32" s="139"/>
      <c r="J32" s="140"/>
      <c r="K32" s="22"/>
    </row>
    <row r="33" spans="1:11" s="59" customFormat="1" ht="30.75" customHeight="1" x14ac:dyDescent="0.2">
      <c r="A33" s="22"/>
      <c r="B33" s="51"/>
      <c r="C33" s="51"/>
      <c r="D33" s="51"/>
      <c r="E33" s="51"/>
      <c r="F33" s="51"/>
      <c r="G33" s="51"/>
      <c r="H33" s="51"/>
      <c r="I33" s="51"/>
      <c r="J33" s="51"/>
      <c r="K33" s="22"/>
    </row>
    <row r="34" spans="1:11" s="59" customFormat="1" ht="30.75" customHeight="1" x14ac:dyDescent="0.2">
      <c r="A34" s="22"/>
      <c r="B34" s="60" t="s">
        <v>101</v>
      </c>
      <c r="C34" s="61"/>
      <c r="D34" s="61"/>
      <c r="E34" s="61"/>
      <c r="F34" s="62"/>
      <c r="G34" s="51"/>
      <c r="H34" s="45" t="str">
        <f>$H$8</f>
        <v>EUR</v>
      </c>
      <c r="I34" s="45" t="str">
        <f>$H$8</f>
        <v>EUR</v>
      </c>
      <c r="J34" s="46" t="s">
        <v>9</v>
      </c>
      <c r="K34" s="22"/>
    </row>
    <row r="35" spans="1:11" s="59" customFormat="1" ht="30.75" customHeight="1" x14ac:dyDescent="0.2">
      <c r="A35" s="22"/>
      <c r="B35" s="47" t="s">
        <v>102</v>
      </c>
      <c r="C35" s="48"/>
      <c r="D35" s="48"/>
      <c r="E35" s="48"/>
      <c r="F35" s="101" t="s">
        <v>109</v>
      </c>
      <c r="G35" s="51"/>
      <c r="H35" s="110">
        <v>0</v>
      </c>
      <c r="I35" s="108">
        <f>(H35*AgencyCurrency)/AgencyCurrency</f>
        <v>0</v>
      </c>
      <c r="J35" s="108">
        <f>H35*AgencyCurrency</f>
        <v>0</v>
      </c>
      <c r="K35" s="22"/>
    </row>
    <row r="36" spans="1:11" s="59" customFormat="1" ht="30.75" customHeight="1" x14ac:dyDescent="0.2">
      <c r="A36" s="22"/>
      <c r="B36" s="51"/>
      <c r="C36" s="51"/>
      <c r="D36" s="51"/>
      <c r="E36" s="51"/>
      <c r="F36" s="51"/>
      <c r="G36" s="51"/>
      <c r="H36" s="51"/>
      <c r="I36" s="51"/>
      <c r="J36" s="51"/>
      <c r="K36" s="22"/>
    </row>
    <row r="37" spans="1:11" s="59" customFormat="1" ht="30.75" customHeight="1" x14ac:dyDescent="0.2">
      <c r="A37" s="20"/>
      <c r="B37" s="53" t="s">
        <v>103</v>
      </c>
      <c r="C37" s="54"/>
      <c r="D37" s="54"/>
      <c r="E37" s="54"/>
      <c r="F37" s="55"/>
      <c r="G37" s="51"/>
      <c r="H37" s="56"/>
      <c r="I37" s="45" t="str">
        <f>$H$8</f>
        <v>EUR</v>
      </c>
      <c r="J37" s="46" t="s">
        <v>9</v>
      </c>
      <c r="K37" s="20"/>
    </row>
    <row r="38" spans="1:11" s="40" customFormat="1" ht="30.75" customHeight="1" x14ac:dyDescent="0.2">
      <c r="A38" s="22"/>
      <c r="B38" s="47" t="s">
        <v>104</v>
      </c>
      <c r="C38" s="48"/>
      <c r="D38" s="48"/>
      <c r="E38" s="48"/>
      <c r="F38" s="49"/>
      <c r="G38" s="51"/>
      <c r="H38" s="57"/>
      <c r="I38" s="108">
        <f>I35+I30</f>
        <v>0</v>
      </c>
      <c r="J38" s="108">
        <f>J35+J30</f>
        <v>0</v>
      </c>
      <c r="K38" s="22"/>
    </row>
    <row r="39" spans="1:11" s="59" customFormat="1" ht="29.25" customHeight="1" x14ac:dyDescent="0.2">
      <c r="A39" s="22"/>
      <c r="B39" s="51"/>
      <c r="C39" s="51"/>
      <c r="D39" s="51"/>
      <c r="E39" s="51"/>
      <c r="F39" s="51"/>
      <c r="G39" s="51"/>
      <c r="H39" s="51"/>
      <c r="I39" s="51"/>
      <c r="J39" s="51"/>
      <c r="K39" s="22"/>
    </row>
    <row r="40" spans="1:11" s="59" customFormat="1" ht="29.25" customHeight="1" x14ac:dyDescent="0.2">
      <c r="A40" s="22"/>
      <c r="B40" s="51"/>
      <c r="C40" s="51"/>
      <c r="D40" s="51"/>
      <c r="E40" s="51"/>
      <c r="F40" s="51"/>
      <c r="G40" s="51"/>
      <c r="H40" s="51"/>
      <c r="I40" s="51"/>
      <c r="J40" s="51"/>
      <c r="K40" s="22"/>
    </row>
  </sheetData>
  <sheetProtection algorithmName="SHA-512" hashValue="niIy0mG5lZXxzK0KmGGZqZGfNjDcbFpdFL6Kkx/Ie5F/yde11C7/7gaUvwkcxWagQ3Z0I7WgV8FW9AJjKpEtNg==" saltValue="SOIViNdqu8/0bMiBXCCMyw==" spinCount="100000" sheet="1" selectLockedCells="1"/>
  <mergeCells count="12">
    <mergeCell ref="B3:J3"/>
    <mergeCell ref="B32:J32"/>
    <mergeCell ref="D5:J5"/>
    <mergeCell ref="D8:E8"/>
    <mergeCell ref="D7:E7"/>
    <mergeCell ref="D9:E9"/>
    <mergeCell ref="D10:E10"/>
    <mergeCell ref="H7:J7"/>
    <mergeCell ref="D12:J12"/>
    <mergeCell ref="B26:F26"/>
    <mergeCell ref="B23:F23"/>
    <mergeCell ref="B15:C15"/>
  </mergeCells>
  <dataValidations count="1">
    <dataValidation type="decimal" operator="greaterThanOrEqual" allowBlank="1" showInputMessage="1" showErrorMessage="1" sqref="H35 H24 H27 H16:H20">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'Exchange Rates'!$B$8:$B$115</xm:f>
          </x14:formula1>
          <xm:sqref>H9</xm:sqref>
        </x14:dataValidation>
        <x14:dataValidation type="list" allowBlank="1" showInputMessage="1" showErrorMessage="1">
          <x14:formula1>
            <xm:f>'Exchange Rates'!$B$8:$B$115</xm:f>
          </x14:formula1>
          <xm:sqref>H8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election activeCell="E10" sqref="E10"/>
    </sheetView>
  </sheetViews>
  <sheetFormatPr defaultColWidth="8.85546875" defaultRowHeight="12.75" x14ac:dyDescent="0.2"/>
  <cols>
    <col min="1" max="1" width="18" style="112" customWidth="1"/>
    <col min="2" max="2" width="18.7109375" style="112" customWidth="1"/>
    <col min="3" max="16384" width="8.85546875" style="112"/>
  </cols>
  <sheetData>
    <row r="1" spans="1:2" x14ac:dyDescent="0.2">
      <c r="A1" s="111" t="s">
        <v>113</v>
      </c>
      <c r="B1" s="111" t="s">
        <v>114</v>
      </c>
    </row>
    <row r="2" spans="1:2" x14ac:dyDescent="0.2">
      <c r="A2" s="112" t="s">
        <v>115</v>
      </c>
      <c r="B2" s="112" t="s">
        <v>116</v>
      </c>
    </row>
    <row r="3" spans="1:2" x14ac:dyDescent="0.2">
      <c r="A3" s="112" t="s">
        <v>117</v>
      </c>
      <c r="B3" s="112" t="s">
        <v>118</v>
      </c>
    </row>
    <row r="4" spans="1:2" x14ac:dyDescent="0.2">
      <c r="A4" s="112" t="s">
        <v>119</v>
      </c>
      <c r="B4" s="112" t="s">
        <v>120</v>
      </c>
    </row>
    <row r="5" spans="1:2" x14ac:dyDescent="0.2">
      <c r="A5" s="112" t="s">
        <v>121</v>
      </c>
      <c r="B5" s="112" t="s">
        <v>122</v>
      </c>
    </row>
    <row r="9" spans="1:2" x14ac:dyDescent="0.2">
      <c r="A9" s="111" t="s">
        <v>123</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heetViews>
  <sheetFormatPr defaultColWidth="8.85546875" defaultRowHeight="12.7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
  <sheetViews>
    <sheetView workbookViewId="0"/>
  </sheetViews>
  <sheetFormatPr defaultColWidth="8.85546875" defaultRowHeight="12.75" x14ac:dyDescent="0.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
  <sheetViews>
    <sheetView workbookViewId="0"/>
  </sheetViews>
  <sheetFormatPr defaultColWidth="8.85546875" defaultRowHeight="12.75" x14ac:dyDescent="0.2"/>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
  <sheetViews>
    <sheetView workbookViewId="0"/>
  </sheetViews>
  <sheetFormatPr defaultColWidth="8.85546875" defaultRowHeight="12.75" x14ac:dyDescent="0.2"/>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BBADEFDB3569F42AD8B064CC40A24B2" ma:contentTypeVersion="0" ma:contentTypeDescription="Create a new document." ma:contentTypeScope="" ma:versionID="60d10f2f0c2c7752f33f69473dcdb1eb">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384185D-2F56-4217-8D16-C168AD319D9D}">
  <ds:schemaRefs>
    <ds:schemaRef ds:uri="http://schemas.microsoft.com/office/2006/metadata/properties"/>
    <ds:schemaRef ds:uri="http://www.w3.org/XML/1998/namespace"/>
    <ds:schemaRef ds:uri="http://schemas.microsoft.com/office/2006/documentManagement/types"/>
    <ds:schemaRef ds:uri="http://purl.org/dc/elements/1.1/"/>
    <ds:schemaRef ds:uri="http://schemas.openxmlformats.org/package/2006/metadata/core-properties"/>
    <ds:schemaRef ds:uri="http://purl.org/dc/dcmitype/"/>
    <ds:schemaRef ds:uri="http://purl.org/dc/terms/"/>
    <ds:schemaRef ds:uri="http://schemas.microsoft.com/office/infopath/2007/PartnerControls"/>
  </ds:schemaRefs>
</ds:datastoreItem>
</file>

<file path=customXml/itemProps2.xml><?xml version="1.0" encoding="utf-8"?>
<ds:datastoreItem xmlns:ds="http://schemas.openxmlformats.org/officeDocument/2006/customXml" ds:itemID="{98231BE1-B311-4714-BFBE-C4F26ECC7C9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A9FE11DA-E0CD-43FF-B33C-80C83502FCF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Exchange Rates</vt:lpstr>
      <vt:lpstr>Summary</vt:lpstr>
      <vt:lpstr>Properties</vt:lpstr>
      <vt:lpstr>AgencyCurrency</vt:lpstr>
      <vt:lpstr>StudioCurrency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Amarie Diane L Badiola</dc:creator>
  <cp:keywords/>
  <dc:description/>
  <cp:lastModifiedBy>Miklas, Ewelina</cp:lastModifiedBy>
  <cp:revision/>
  <dcterms:created xsi:type="dcterms:W3CDTF">1998-02-18T16:19:18Z</dcterms:created>
  <dcterms:modified xsi:type="dcterms:W3CDTF">2018-01-19T11:15:47Z</dcterms:modified>
  <cp:category/>
  <cp:contentStatus/>
</cp:coreProperties>
</file>