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showInkAnnotation="0"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workbookProtection workbookAlgorithmName="SHA-512" workbookHashValue="OlE1EF+qpaveMwRDwMDtnmc4UNM6CyLqWZE9/QA6qysYgniarkBw1dJm4L8eCANKL7O3VbGUXfIunR5mgu1xNA==" workbookSaltValue="tUjyVY0Q4pt26fxaOJGNSw==" workbookSpinCount="100000" lockStructure="1"/>
  <bookViews>
    <workbookView xWindow="0" yWindow="0" windowWidth="19845" windowHeight="6105"/>
  </bookViews>
  <sheets>
    <sheet name="Exchange Rates" sheetId="1" r:id="rId1"/>
    <sheet name="Summary" sheetId="11" r:id="rId2"/>
    <sheet name="Properties" sheetId="12" state="hidden" r:id="rId3"/>
    <sheet name="MDL Going to" sheetId="7" state="veryHidden" r:id="rId4"/>
    <sheet name="MDL Currency" sheetId="8" state="veryHidden" r:id="rId5"/>
    <sheet name="MDLMenuExtras" sheetId="9" state="veryHidden" r:id="rId6"/>
    <sheet name="MDLBid" sheetId="10" state="veryHidden" r:id="rId7"/>
  </sheets>
  <definedNames>
    <definedName name="_xlnm._FilterDatabase" localSheetId="0" hidden="1">'Exchange Rates'!$A$8:$L$65</definedName>
    <definedName name="AgencyCurrency">Summary!$J$8</definedName>
    <definedName name="PostCurrency">Summary!$J$9</definedName>
  </definedNames>
  <calcPr calcId="171027" calcMode="manual"/>
</workbook>
</file>

<file path=xl/calcChain.xml><?xml version="1.0" encoding="utf-8"?>
<calcChain xmlns="http://schemas.openxmlformats.org/spreadsheetml/2006/main">
  <c r="D5" i="1" l="1"/>
  <c r="D66" i="1" l="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8" i="1"/>
  <c r="H29" i="11" l="1"/>
  <c r="H22" i="11"/>
  <c r="J9" i="11" l="1"/>
  <c r="J8" i="11"/>
  <c r="I43" i="11" l="1"/>
  <c r="J43" i="11" s="1"/>
  <c r="I19" i="11"/>
  <c r="J19" i="11" s="1"/>
  <c r="I35" i="11"/>
  <c r="J35" i="11" s="1"/>
  <c r="I27" i="11"/>
  <c r="J27" i="11" s="1"/>
  <c r="I25" i="11"/>
  <c r="J25" i="11" s="1"/>
  <c r="I18" i="11"/>
  <c r="J18" i="11" s="1"/>
  <c r="I32" i="11"/>
  <c r="J32" i="11" s="1"/>
  <c r="I21" i="11"/>
  <c r="J21" i="11" s="1"/>
  <c r="I26" i="11"/>
  <c r="J26" i="11" s="1"/>
  <c r="I28" i="11"/>
  <c r="J28" i="11" s="1"/>
  <c r="I20" i="11"/>
  <c r="J20" i="11" s="1"/>
  <c r="I17" i="11"/>
  <c r="J17" i="11" s="1"/>
  <c r="A3" i="1"/>
  <c r="H42" i="11"/>
  <c r="I42" i="11"/>
  <c r="I16" i="11"/>
  <c r="I37" i="11"/>
  <c r="I34" i="11"/>
  <c r="H34" i="11"/>
  <c r="I31" i="11"/>
  <c r="H31" i="11"/>
  <c r="I24" i="11"/>
  <c r="H24" i="11"/>
  <c r="J29" i="11" l="1"/>
  <c r="A5" i="1"/>
  <c r="H16" i="11" l="1"/>
  <c r="I45" i="11"/>
  <c r="I29" i="11" l="1"/>
  <c r="J22" i="11" l="1"/>
  <c r="I22" i="11"/>
  <c r="I38" i="11" s="1"/>
  <c r="I46" i="11" s="1"/>
  <c r="J38" i="11" l="1"/>
  <c r="J46" i="11" s="1"/>
</calcChain>
</file>

<file path=xl/sharedStrings.xml><?xml version="1.0" encoding="utf-8"?>
<sst xmlns="http://schemas.openxmlformats.org/spreadsheetml/2006/main" count="314" uniqueCount="301">
  <si>
    <t>EPCATS WORKBOOK</t>
  </si>
  <si>
    <t>RELEASE 4.1</t>
  </si>
  <si>
    <t>Exchange Rates</t>
  </si>
  <si>
    <t>Last updated:</t>
  </si>
  <si>
    <t>USD</t>
  </si>
  <si>
    <t>CZK</t>
  </si>
  <si>
    <t>DKK</t>
  </si>
  <si>
    <t>EGP</t>
  </si>
  <si>
    <t>Euro</t>
  </si>
  <si>
    <t>EUR</t>
  </si>
  <si>
    <t>MAD</t>
  </si>
  <si>
    <t>PLN</t>
  </si>
  <si>
    <t>ZAR</t>
  </si>
  <si>
    <t>SEK</t>
  </si>
  <si>
    <t>CHF</t>
  </si>
  <si>
    <t>GBP</t>
  </si>
  <si>
    <t>Date</t>
  </si>
  <si>
    <t>Project Title-Campaign</t>
  </si>
  <si>
    <t>Brand/Product</t>
  </si>
  <si>
    <t xml:space="preserve">Exch.Rate     </t>
  </si>
  <si>
    <t>Estimate in $</t>
  </si>
  <si>
    <t>Cost. in Ag. curr</t>
  </si>
  <si>
    <t>PP1</t>
  </si>
  <si>
    <t>PP2</t>
  </si>
  <si>
    <t>PP3</t>
  </si>
  <si>
    <t>ON LINE VIDEO FINALIZATION</t>
  </si>
  <si>
    <t>PP4</t>
  </si>
  <si>
    <t>PP5</t>
  </si>
  <si>
    <t>T3</t>
  </si>
  <si>
    <t>ILS</t>
  </si>
  <si>
    <t>TRY</t>
  </si>
  <si>
    <t>RON</t>
  </si>
  <si>
    <t>AED</t>
  </si>
  <si>
    <t>SAR</t>
  </si>
  <si>
    <t>HUF</t>
  </si>
  <si>
    <t>HKD</t>
  </si>
  <si>
    <t>UAH</t>
  </si>
  <si>
    <t>CNY</t>
  </si>
  <si>
    <t>KZT</t>
  </si>
  <si>
    <t>PKR</t>
  </si>
  <si>
    <t>MDL</t>
  </si>
  <si>
    <t>MKD</t>
  </si>
  <si>
    <t>NGN</t>
  </si>
  <si>
    <t>LVL</t>
  </si>
  <si>
    <t>AUD</t>
  </si>
  <si>
    <t>KES</t>
  </si>
  <si>
    <t>NOK</t>
  </si>
  <si>
    <t>TND</t>
  </si>
  <si>
    <t>ARS</t>
  </si>
  <si>
    <t>BOB</t>
  </si>
  <si>
    <t>BRL</t>
  </si>
  <si>
    <t>CLP</t>
  </si>
  <si>
    <t>COP</t>
  </si>
  <si>
    <t>CRC</t>
  </si>
  <si>
    <t>DOP</t>
  </si>
  <si>
    <t>GTQ</t>
  </si>
  <si>
    <t>HNL</t>
  </si>
  <si>
    <t>MXN</t>
  </si>
  <si>
    <t>NIO</t>
  </si>
  <si>
    <t>PYG</t>
  </si>
  <si>
    <t>PAB</t>
  </si>
  <si>
    <t>PEN</t>
  </si>
  <si>
    <t>UYU</t>
  </si>
  <si>
    <t>VEF</t>
  </si>
  <si>
    <t>VEB</t>
  </si>
  <si>
    <t>INR</t>
  </si>
  <si>
    <t>Post Production Quotation Summary Form</t>
  </si>
  <si>
    <t xml:space="preserve">Agency </t>
  </si>
  <si>
    <t>Agency  Currency</t>
  </si>
  <si>
    <t>Post Prod. Currency</t>
  </si>
  <si>
    <t>Post Production House</t>
  </si>
  <si>
    <t>Number of Shoot Days</t>
  </si>
  <si>
    <t>Assets</t>
  </si>
  <si>
    <t>Cost in Bidding Currency</t>
  </si>
  <si>
    <t>1. POST PRODUCTION COST</t>
  </si>
  <si>
    <t>OFFLINE EDITS</t>
  </si>
  <si>
    <t xml:space="preserve">AUDIO FINALIZATION </t>
  </si>
  <si>
    <t>CGI /ANIMATION</t>
  </si>
  <si>
    <t>INSURANCE (If not covered by P&amp;G)</t>
  </si>
  <si>
    <t>PPH MARK UP (if applicable)</t>
  </si>
  <si>
    <t xml:space="preserve">T1       TOTAL POST PROD COST </t>
  </si>
  <si>
    <t xml:space="preserve">2. AGENCY COST      </t>
  </si>
  <si>
    <t>A3</t>
  </si>
  <si>
    <t>ARTWORK/PACKS</t>
  </si>
  <si>
    <t>TRAVEL</t>
  </si>
  <si>
    <t xml:space="preserve">T2      TOTAL AGENCY COST </t>
  </si>
  <si>
    <t>3. TAX/IMPORTATION FEES (when applicable)</t>
  </si>
  <si>
    <t>T4</t>
  </si>
  <si>
    <t>TOTAL PRODUCTION COST</t>
  </si>
  <si>
    <t xml:space="preserve">  T1+T2+T3+T4</t>
  </si>
  <si>
    <t>TOTAL PRODUCTION COST+ BUYOUTS</t>
  </si>
  <si>
    <t xml:space="preserve">  T1+T2+T3+T4+T5</t>
  </si>
  <si>
    <t xml:space="preserve">4.  P&amp;G INSURANCE                                                             </t>
  </si>
  <si>
    <t>A1</t>
  </si>
  <si>
    <t>A2</t>
  </si>
  <si>
    <t xml:space="preserve">Section below is not transferred to Adstream </t>
  </si>
  <si>
    <t>Offline edits</t>
  </si>
  <si>
    <t>Audio finalization</t>
  </si>
  <si>
    <t>Online Video Finalization</t>
  </si>
  <si>
    <t>CGI Animation</t>
  </si>
  <si>
    <t>PPH mark up</t>
  </si>
  <si>
    <t>Artwork/packs</t>
  </si>
  <si>
    <t>Agency travel</t>
  </si>
  <si>
    <t>tax</t>
  </si>
  <si>
    <t>Total Prod cost</t>
  </si>
  <si>
    <t xml:space="preserve">T5     TOTAL BUYOUTS                                                                                  </t>
  </si>
  <si>
    <t>5 BUYOUTS/USAGE/LICENSE</t>
  </si>
  <si>
    <t>metadata mapping</t>
  </si>
  <si>
    <t>Music</t>
  </si>
  <si>
    <t>MUSIC</t>
  </si>
  <si>
    <t>A4</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</si>
  <si>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</si>
  <si>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</si>
  <si>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</si>
  <si>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</si>
  <si>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</si>
  <si>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 xml:space="preserve">This colour indicates cells that should be filled in </t>
  </si>
  <si>
    <t>This colour indicates cells that must not be filled and are protected</t>
  </si>
  <si>
    <t>ADCosts Number</t>
  </si>
  <si>
    <t>Insurance if not covered by P&amp;G</t>
  </si>
  <si>
    <t>insurance</t>
  </si>
  <si>
    <r>
      <rPr>
        <b/>
        <sz val="10"/>
        <rFont val="Arial"/>
        <family val="2"/>
      </rPr>
      <t>ENTERING LOCAL EXCHANGE RATES</t>
    </r>
    <r>
      <rPr>
        <sz val="10"/>
        <rFont val="Arial"/>
        <family val="2"/>
      </rPr>
      <t xml:space="preserve">
The EPCATS model works out the cost of your project by starting with the currency in which you actually bill P&amp;G.
This 'billing' currency is automatically converted to "P&amp;G dollars", for their own internal analysis, using the table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t>
    </r>
  </si>
  <si>
    <t>Name</t>
  </si>
  <si>
    <t>Value</t>
  </si>
  <si>
    <t>Content Type</t>
  </si>
  <si>
    <t>Video</t>
  </si>
  <si>
    <t>Production</t>
  </si>
  <si>
    <t>post production only</t>
  </si>
  <si>
    <t>Format Type</t>
  </si>
  <si>
    <t>Summary</t>
  </si>
  <si>
    <t>Mapping Key</t>
  </si>
  <si>
    <t>VideoPostProductionAllSummary</t>
  </si>
  <si>
    <t>DO NOT MODIFY THIS SHEET</t>
  </si>
  <si>
    <t>(version nov 1, 2017)</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</si>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</sst>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_);_(* \(#,##0\);_(* &quot;-&quot;_);_(@_)"/>
    <numFmt numFmtId="165" formatCode="_(* #,##0.00_);_(* \(#,##0.00\);_(* &quot;-&quot;??_);_(@_)"/>
    <numFmt numFmtId="166" formatCode="_(&quot;$&quot;* #,##0_);_(&quot;$&quot;* \(#,##0\);_(&quot;$&quot;* &quot;-&quot;_);_(@_)"/>
    <numFmt numFmtId="167" formatCode="_(* #,##0_);_(* \(#,##0\);_(* &quot;-&quot;??_);_(@_)"/>
    <numFmt numFmtId="168" formatCode=";;;"/>
    <numFmt numFmtId="169" formatCode="_-* #,##0\ _€_-;\-* #,##0\ _€_-;_-* &quot;-&quot;\ _€_-;_-@_-"/>
    <numFmt numFmtId="170" formatCode="_-* #,##0.00\ _€_-;\-* #,##0.00\ _€_-;_-* &quot;-&quot;??\ _€_-;_-@_-"/>
    <numFmt numFmtId="171" formatCode="#,##0.000"/>
    <numFmt numFmtId="172" formatCode="#,##0.0000000"/>
  </numFmts>
  <fonts count="33" x14ac:knownFonts="1">
    <font>
      <sz val="10"/>
      <name val="Arial"/>
    </font>
    <font>
      <b/>
      <sz val="10"/>
      <name val="Arial"/>
      <family val="2"/>
    </font>
    <font>
      <sz val="10"/>
      <name val="Arial"/>
      <family val="2"/>
      <charset val="238"/>
    </font>
    <font>
      <sz val="11"/>
      <name val="Arial"/>
      <family val="2"/>
    </font>
    <font>
      <b/>
      <sz val="14"/>
      <color indexed="10"/>
      <name val="Arial"/>
      <family val="2"/>
    </font>
    <font>
      <b/>
      <sz val="12"/>
      <color indexed="10"/>
      <name val="Arial"/>
      <family val="2"/>
    </font>
    <font>
      <sz val="10"/>
      <name val="Aharoni"/>
      <charset val="177"/>
    </font>
    <font>
      <sz val="10"/>
      <name val="Aharoni"/>
      <charset val="177"/>
    </font>
    <font>
      <sz val="10"/>
      <name val="Arial"/>
      <family val="2"/>
      <charset val="238"/>
    </font>
    <font>
      <b/>
      <sz val="12"/>
      <name val="Calibri"/>
      <family val="2"/>
      <charset val="238"/>
      <scheme val="minor"/>
    </font>
    <font>
      <sz val="16"/>
      <name val="Calibri"/>
      <family val="2"/>
      <scheme val="minor"/>
    </font>
    <font>
      <sz val="12"/>
      <name val="Calibri"/>
      <family val="2"/>
      <scheme val="minor"/>
    </font>
    <font>
      <sz val="11"/>
      <name val="Calibri"/>
      <family val="2"/>
      <scheme val="minor"/>
    </font>
    <font>
      <sz val="28"/>
      <color theme="0"/>
      <name val="Calibri Light"/>
      <family val="2"/>
    </font>
    <font>
      <sz val="18"/>
      <name val="Calibri"/>
      <family val="2"/>
      <scheme val="minor"/>
    </font>
    <font>
      <sz val="14"/>
      <name val="Calibri Light"/>
      <family val="2"/>
    </font>
    <font>
      <b/>
      <sz val="11"/>
      <name val="Calibri"/>
      <family val="2"/>
      <scheme val="minor"/>
    </font>
    <font>
      <sz val="14"/>
      <color indexed="8"/>
      <name val="Calibri Light"/>
      <family val="2"/>
    </font>
    <font>
      <sz val="12"/>
      <color theme="0"/>
      <name val="Calibri"/>
      <family val="2"/>
      <scheme val="minor"/>
    </font>
    <font>
      <sz val="18"/>
      <color theme="0"/>
      <name val="Calibri Light"/>
      <family val="2"/>
    </font>
    <font>
      <sz val="16"/>
      <color indexed="63"/>
      <name val="Calibri"/>
      <family val="2"/>
      <scheme val="minor"/>
    </font>
    <font>
      <sz val="10"/>
      <name val="Calibri"/>
      <family val="2"/>
      <scheme val="minor"/>
    </font>
    <font>
      <sz val="14"/>
      <name val="Calibri"/>
      <family val="2"/>
      <scheme val="minor"/>
    </font>
    <font>
      <sz val="11"/>
      <color indexed="63"/>
      <name val="Calibri"/>
      <family val="2"/>
      <scheme val="minor"/>
    </font>
    <font>
      <b/>
      <sz val="10"/>
      <color theme="0"/>
      <name val="Calibri"/>
      <family val="2"/>
      <scheme val="minor"/>
    </font>
    <font>
      <sz val="12"/>
      <color rgb="FF92D050"/>
      <name val="Calibri"/>
      <family val="2"/>
      <scheme val="minor"/>
    </font>
    <font>
      <sz val="12"/>
      <color theme="0" tint="-0.14999847407452621"/>
      <name val="Calibri"/>
      <family val="2"/>
      <scheme val="minor"/>
    </font>
    <font>
      <sz val="10"/>
      <name val="Arial"/>
      <family val="2"/>
    </font>
    <font>
      <sz val="12"/>
      <color indexed="10"/>
      <name val="Calibri"/>
      <family val="2"/>
      <scheme val="minor"/>
    </font>
    <font>
      <sz val="12"/>
      <name val="Calibri"/>
      <family val="2"/>
      <charset val="238"/>
      <scheme val="minor"/>
    </font>
    <font>
      <b/>
      <sz val="11"/>
      <name val="Calibri Light"/>
      <family val="2"/>
    </font>
    <font>
      <b/>
      <sz val="12"/>
      <color rgb="FFFF0000"/>
      <name val="Calibri"/>
      <family val="2"/>
      <scheme val="minor"/>
    </font>
    <font>
      <b/>
      <u/>
      <sz val="14"/>
      <name val="Calibri Light"/>
      <family val="2"/>
    </font>
  </fonts>
  <fills count="23">
    <fill>
      <patternFill patternType="none"/>
    </fill>
    <fill>
      <patternFill patternType="gray125"/>
    </fill>
    <fill>
      <patternFill patternType="solid">
        <fgColor indexed="9"/>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70C0"/>
        <bgColor indexed="64"/>
      </patternFill>
    </fill>
    <fill>
      <patternFill patternType="solid">
        <fgColor rgb="FF00B0F0"/>
        <bgColor indexed="64"/>
      </patternFill>
    </fill>
    <fill>
      <patternFill patternType="solid">
        <fgColor theme="0" tint="-0.34998626667073579"/>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rgb="FF7030A0"/>
        <bgColor indexed="64"/>
      </patternFill>
    </fill>
    <fill>
      <patternFill patternType="solid">
        <fgColor theme="8"/>
        <bgColor indexed="64"/>
      </patternFill>
    </fill>
    <fill>
      <patternFill patternType="solid">
        <fgColor theme="9"/>
        <bgColor indexed="64"/>
      </patternFill>
    </fill>
    <fill>
      <patternFill patternType="solid">
        <fgColor theme="1" tint="0.499984740745262"/>
        <bgColor indexed="64"/>
      </patternFill>
    </fill>
    <fill>
      <patternFill patternType="solid">
        <fgColor rgb="FFFFFF00"/>
        <bgColor indexed="64"/>
      </patternFill>
    </fill>
    <fill>
      <patternFill patternType="solid">
        <fgColor theme="1" tint="0.34998626667073579"/>
        <bgColor indexed="64"/>
      </patternFill>
    </fill>
  </fills>
  <borders count="15">
    <border>
      <left/>
      <right/>
      <top/>
      <bottom/>
      <diagonal/>
    </border>
    <border>
      <left style="medium">
        <color indexed="64"/>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medium">
        <color indexed="64"/>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24">
    <xf numFmtId="0" fontId="0" fillId="0" borderId="0"/>
    <xf numFmtId="165"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9"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70"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8" fillId="0" borderId="0"/>
    <xf numFmtId="0" fontId="2" fillId="0" borderId="0"/>
    <xf numFmtId="0" fontId="6"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0" fontId="27" fillId="0" borderId="0"/>
  </cellStyleXfs>
  <cellXfs count="175">
    <xf numFmtId="0" fontId="0" fillId="0" borderId="0" xfId="0"/>
    <xf numFmtId="0" fontId="0" fillId="0" borderId="0" xfId="0" applyFill="1" applyBorder="1" applyProtection="1"/>
    <xf numFmtId="0" fontId="0" fillId="0" borderId="0" xfId="0" applyProtection="1"/>
    <xf numFmtId="0" fontId="0" fillId="0" borderId="0" xfId="0" applyBorder="1" applyProtection="1"/>
    <xf numFmtId="0" fontId="0" fillId="0" borderId="1" xfId="0" applyBorder="1" applyProtection="1"/>
    <xf numFmtId="0" fontId="3" fillId="0" borderId="0" xfId="0" applyFont="1" applyFill="1" applyBorder="1" applyAlignment="1" applyProtection="1">
      <alignment vertical="center"/>
    </xf>
    <xf numFmtId="0" fontId="0" fillId="0" borderId="0" xfId="0" applyFill="1" applyBorder="1" applyAlignment="1" applyProtection="1">
      <alignment vertical="center"/>
    </xf>
    <xf numFmtId="0" fontId="2" fillId="0" borderId="0" xfId="0" applyFont="1" applyFill="1" applyBorder="1" applyAlignment="1" applyProtection="1">
      <alignment horizontal="centerContinuous" vertical="center"/>
    </xf>
    <xf numFmtId="0" fontId="5" fillId="0" borderId="0" xfId="0" applyFont="1" applyFill="1" applyBorder="1" applyAlignment="1" applyProtection="1">
      <alignment vertical="center"/>
    </xf>
    <xf numFmtId="0" fontId="4" fillId="0" borderId="0" xfId="0" applyFont="1" applyFill="1" applyBorder="1" applyAlignment="1" applyProtection="1">
      <alignment vertical="center"/>
    </xf>
    <xf numFmtId="0" fontId="0" fillId="0" borderId="0" xfId="0" applyBorder="1" applyAlignment="1" applyProtection="1">
      <alignment vertical="center"/>
    </xf>
    <xf numFmtId="0" fontId="11" fillId="7" borderId="0" xfId="0" applyFont="1" applyFill="1" applyAlignment="1" applyProtection="1">
      <alignment vertical="center"/>
      <protection hidden="1"/>
    </xf>
    <xf numFmtId="0" fontId="11" fillId="0" borderId="2" xfId="0" applyFont="1" applyFill="1" applyBorder="1" applyAlignment="1" applyProtection="1">
      <alignment vertical="center"/>
      <protection hidden="1"/>
    </xf>
    <xf numFmtId="0" fontId="11" fillId="0" borderId="3" xfId="0" applyFont="1" applyFill="1" applyBorder="1" applyAlignment="1" applyProtection="1">
      <alignment vertical="center"/>
      <protection hidden="1"/>
    </xf>
    <xf numFmtId="0" fontId="11" fillId="0" borderId="3" xfId="0" applyFont="1" applyFill="1" applyBorder="1" applyAlignment="1" applyProtection="1">
      <alignment vertical="center" wrapText="1"/>
      <protection hidden="1"/>
    </xf>
    <xf numFmtId="0" fontId="11" fillId="0" borderId="4" xfId="0" applyFont="1" applyFill="1" applyBorder="1" applyAlignment="1" applyProtection="1">
      <alignment vertical="center" wrapText="1"/>
      <protection hidden="1"/>
    </xf>
    <xf numFmtId="0" fontId="11" fillId="4" borderId="0" xfId="0" applyFont="1" applyFill="1" applyAlignment="1" applyProtection="1">
      <alignment vertical="center"/>
      <protection hidden="1"/>
    </xf>
    <xf numFmtId="0" fontId="11" fillId="5" borderId="2" xfId="0" applyFont="1" applyFill="1" applyBorder="1" applyAlignment="1" applyProtection="1">
      <alignment vertical="center"/>
      <protection hidden="1"/>
    </xf>
    <xf numFmtId="0" fontId="10" fillId="5" borderId="3" xfId="0" applyFont="1" applyFill="1" applyBorder="1" applyAlignment="1" applyProtection="1">
      <alignment vertical="center"/>
      <protection hidden="1"/>
    </xf>
    <xf numFmtId="0" fontId="10" fillId="5" borderId="3" xfId="0" applyFont="1" applyFill="1" applyBorder="1" applyAlignment="1" applyProtection="1">
      <alignment vertical="center" wrapText="1"/>
      <protection hidden="1"/>
    </xf>
    <xf numFmtId="0" fontId="10" fillId="5" borderId="4" xfId="0" applyFont="1" applyFill="1" applyBorder="1" applyAlignment="1" applyProtection="1">
      <alignment vertical="center" wrapText="1"/>
      <protection hidden="1"/>
    </xf>
    <xf numFmtId="0" fontId="12" fillId="7" borderId="0" xfId="0" applyFont="1" applyFill="1" applyAlignment="1" applyProtection="1">
      <alignment vertical="center"/>
      <protection hidden="1"/>
    </xf>
    <xf numFmtId="0" fontId="13" fillId="15" borderId="5" xfId="0" applyFont="1" applyFill="1" applyBorder="1" applyAlignment="1" applyProtection="1">
      <alignment vertical="center"/>
      <protection hidden="1"/>
    </xf>
    <xf numFmtId="0" fontId="13" fillId="16" borderId="6" xfId="0" applyFont="1" applyFill="1" applyBorder="1" applyAlignment="1" applyProtection="1">
      <alignment vertical="center"/>
      <protection hidden="1"/>
    </xf>
    <xf numFmtId="0" fontId="14" fillId="17" borderId="6" xfId="0" applyFont="1" applyFill="1" applyBorder="1" applyAlignment="1" applyProtection="1">
      <alignment wrapText="1"/>
      <protection hidden="1"/>
    </xf>
    <xf numFmtId="0" fontId="14" fillId="17" borderId="7" xfId="0" applyFont="1" applyFill="1" applyBorder="1" applyAlignment="1" applyProtection="1">
      <alignment wrapText="1"/>
      <protection hidden="1"/>
    </xf>
    <xf numFmtId="0" fontId="12" fillId="4" borderId="0" xfId="0" applyFont="1" applyFill="1" applyAlignment="1" applyProtection="1">
      <alignment vertical="center"/>
      <protection hidden="1"/>
    </xf>
    <xf numFmtId="0" fontId="12" fillId="7" borderId="0" xfId="0" applyFont="1" applyFill="1" applyAlignment="1" applyProtection="1">
      <alignment vertical="center" wrapText="1"/>
      <protection hidden="1"/>
    </xf>
    <xf numFmtId="0" fontId="12" fillId="7" borderId="0" xfId="0" applyFont="1" applyFill="1" applyBorder="1" applyAlignment="1" applyProtection="1">
      <alignment vertical="center"/>
      <protection hidden="1"/>
    </xf>
    <xf numFmtId="0" fontId="15" fillId="7" borderId="0" xfId="0" applyFont="1" applyFill="1" applyBorder="1" applyAlignment="1" applyProtection="1">
      <alignment vertical="center"/>
      <protection hidden="1"/>
    </xf>
    <xf numFmtId="0" fontId="15" fillId="7" borderId="0" xfId="0" applyFont="1" applyFill="1" applyBorder="1" applyAlignment="1" applyProtection="1">
      <alignment vertical="center" wrapText="1"/>
      <protection hidden="1"/>
    </xf>
    <xf numFmtId="0" fontId="16" fillId="4" borderId="0" xfId="0" applyFont="1" applyFill="1" applyBorder="1" applyAlignment="1" applyProtection="1">
      <alignment vertical="center"/>
      <protection hidden="1"/>
    </xf>
    <xf numFmtId="0" fontId="15" fillId="5" borderId="2" xfId="0" applyFont="1" applyFill="1" applyBorder="1" applyAlignment="1" applyProtection="1">
      <alignment vertical="center"/>
      <protection hidden="1"/>
    </xf>
    <xf numFmtId="0" fontId="15" fillId="5" borderId="4" xfId="0" applyFont="1" applyFill="1" applyBorder="1" applyAlignment="1" applyProtection="1">
      <alignment vertical="center"/>
      <protection hidden="1"/>
    </xf>
    <xf numFmtId="0" fontId="17" fillId="5" borderId="2" xfId="0" applyFont="1" applyFill="1" applyBorder="1" applyAlignment="1" applyProtection="1">
      <alignment vertical="center"/>
      <protection hidden="1"/>
    </xf>
    <xf numFmtId="0" fontId="17" fillId="5" borderId="4" xfId="0" applyFont="1" applyFill="1" applyBorder="1" applyAlignment="1" applyProtection="1">
      <alignment vertical="center"/>
      <protection hidden="1"/>
    </xf>
    <xf numFmtId="0" fontId="15" fillId="18" borderId="2" xfId="0" applyFont="1" applyFill="1" applyBorder="1" applyAlignment="1" applyProtection="1">
      <alignment vertical="center"/>
      <protection hidden="1"/>
    </xf>
    <xf numFmtId="0" fontId="15" fillId="18" borderId="4" xfId="0" applyFont="1" applyFill="1" applyBorder="1" applyAlignment="1" applyProtection="1">
      <alignment vertical="center"/>
      <protection hidden="1"/>
    </xf>
    <xf numFmtId="0" fontId="15" fillId="18" borderId="2" xfId="0" applyFont="1" applyFill="1" applyBorder="1" applyAlignment="1" applyProtection="1">
      <alignment vertical="center" wrapText="1"/>
      <protection hidden="1"/>
    </xf>
    <xf numFmtId="0" fontId="17" fillId="5" borderId="2" xfId="17" applyFont="1" applyFill="1" applyBorder="1" applyAlignment="1" applyProtection="1">
      <alignment vertical="center"/>
      <protection hidden="1"/>
    </xf>
    <xf numFmtId="0" fontId="17" fillId="5" borderId="4" xfId="17" applyFont="1" applyFill="1" applyBorder="1" applyAlignment="1" applyProtection="1">
      <alignment vertical="center"/>
      <protection hidden="1"/>
    </xf>
    <xf numFmtId="0" fontId="15" fillId="5" borderId="2" xfId="0" applyFont="1" applyFill="1" applyBorder="1" applyAlignment="1" applyProtection="1">
      <protection hidden="1"/>
    </xf>
    <xf numFmtId="0" fontId="15" fillId="5" borderId="4" xfId="0" applyFont="1" applyFill="1" applyBorder="1" applyAlignment="1" applyProtection="1">
      <protection hidden="1"/>
    </xf>
    <xf numFmtId="0" fontId="15" fillId="19" borderId="2" xfId="0" applyFont="1" applyFill="1" applyBorder="1" applyAlignment="1" applyProtection="1">
      <alignment vertical="center"/>
      <protection hidden="1"/>
    </xf>
    <xf numFmtId="0" fontId="15" fillId="19" borderId="4" xfId="0" applyFont="1" applyFill="1" applyBorder="1" applyAlignment="1" applyProtection="1">
      <alignment vertical="center"/>
      <protection hidden="1"/>
    </xf>
    <xf numFmtId="0" fontId="15" fillId="19" borderId="2" xfId="0" applyFont="1" applyFill="1" applyBorder="1" applyAlignment="1" applyProtection="1">
      <alignment vertical="center" wrapText="1"/>
      <protection hidden="1"/>
    </xf>
    <xf numFmtId="0" fontId="11" fillId="10" borderId="2" xfId="0" applyFont="1" applyFill="1" applyBorder="1" applyAlignment="1" applyProtection="1">
      <alignment vertical="center"/>
      <protection hidden="1"/>
    </xf>
    <xf numFmtId="0" fontId="11" fillId="10" borderId="3" xfId="0" applyFont="1" applyFill="1" applyBorder="1" applyAlignment="1" applyProtection="1">
      <alignment vertical="center"/>
      <protection hidden="1"/>
    </xf>
    <xf numFmtId="0" fontId="11" fillId="10" borderId="4" xfId="0" applyFont="1" applyFill="1" applyBorder="1" applyAlignment="1" applyProtection="1">
      <alignment vertical="center"/>
      <protection hidden="1"/>
    </xf>
    <xf numFmtId="0" fontId="11" fillId="7" borderId="0" xfId="0" applyFont="1" applyFill="1" applyBorder="1" applyAlignment="1" applyProtection="1">
      <alignment vertical="top"/>
      <protection hidden="1"/>
    </xf>
    <xf numFmtId="0" fontId="11" fillId="19" borderId="2" xfId="0" applyFont="1" applyFill="1" applyBorder="1" applyAlignment="1" applyProtection="1">
      <alignment horizontal="center" vertical="center" wrapText="1"/>
      <protection hidden="1"/>
    </xf>
    <xf numFmtId="0" fontId="11" fillId="18" borderId="2" xfId="0" applyFont="1" applyFill="1" applyBorder="1" applyAlignment="1" applyProtection="1">
      <alignment horizontal="center" vertical="center" wrapText="1"/>
      <protection hidden="1"/>
    </xf>
    <xf numFmtId="0" fontId="18" fillId="20" borderId="8" xfId="0" applyFont="1" applyFill="1" applyBorder="1" applyAlignment="1" applyProtection="1">
      <alignment horizontal="center" vertical="center" wrapText="1"/>
      <protection hidden="1"/>
    </xf>
    <xf numFmtId="0" fontId="16" fillId="4" borderId="0" xfId="0" applyFont="1" applyFill="1" applyAlignment="1" applyProtection="1">
      <alignment vertical="center"/>
      <protection hidden="1"/>
    </xf>
    <xf numFmtId="0" fontId="11" fillId="5" borderId="5" xfId="0" applyFont="1" applyFill="1" applyBorder="1" applyAlignment="1" applyProtection="1">
      <alignment vertical="center"/>
      <protection hidden="1"/>
    </xf>
    <xf numFmtId="0" fontId="11" fillId="5" borderId="6" xfId="0" applyFont="1" applyFill="1" applyBorder="1" applyAlignment="1" applyProtection="1">
      <alignment vertical="center"/>
      <protection hidden="1"/>
    </xf>
    <xf numFmtId="0" fontId="11" fillId="5" borderId="7" xfId="0" applyFont="1" applyFill="1" applyBorder="1" applyAlignment="1" applyProtection="1">
      <alignment vertical="center"/>
      <protection hidden="1"/>
    </xf>
    <xf numFmtId="0" fontId="11" fillId="5" borderId="3" xfId="0" applyFont="1" applyFill="1" applyBorder="1" applyAlignment="1" applyProtection="1">
      <alignment vertical="center"/>
      <protection hidden="1"/>
    </xf>
    <xf numFmtId="0" fontId="11" fillId="5" borderId="4" xfId="0" applyFont="1" applyFill="1" applyBorder="1" applyAlignment="1" applyProtection="1">
      <alignment vertical="center"/>
      <protection hidden="1"/>
    </xf>
    <xf numFmtId="0" fontId="11" fillId="5" borderId="9" xfId="0" applyFont="1" applyFill="1" applyBorder="1" applyAlignment="1" applyProtection="1">
      <alignment vertical="center"/>
      <protection hidden="1"/>
    </xf>
    <xf numFmtId="0" fontId="11" fillId="5" borderId="10" xfId="0" applyFont="1" applyFill="1" applyBorder="1" applyAlignment="1" applyProtection="1">
      <alignment vertical="center"/>
      <protection hidden="1"/>
    </xf>
    <xf numFmtId="0" fontId="11" fillId="5" borderId="11" xfId="0" applyFont="1" applyFill="1" applyBorder="1" applyAlignment="1" applyProtection="1">
      <alignment vertical="center"/>
      <protection hidden="1"/>
    </xf>
    <xf numFmtId="0" fontId="11" fillId="10" borderId="12" xfId="0" applyFont="1" applyFill="1" applyBorder="1" applyAlignment="1" applyProtection="1">
      <alignment vertical="center"/>
      <protection hidden="1"/>
    </xf>
    <xf numFmtId="0" fontId="11" fillId="7" borderId="0" xfId="0" applyFont="1" applyFill="1" applyBorder="1" applyAlignment="1" applyProtection="1">
      <alignment vertical="center"/>
      <protection hidden="1"/>
    </xf>
    <xf numFmtId="9" fontId="11" fillId="5" borderId="8" xfId="18" applyFont="1" applyFill="1" applyBorder="1" applyAlignment="1" applyProtection="1">
      <alignment horizontal="center" vertical="center" wrapText="1"/>
      <protection hidden="1"/>
    </xf>
    <xf numFmtId="165" fontId="11" fillId="5" borderId="8" xfId="2" applyNumberFormat="1" applyFont="1" applyFill="1" applyBorder="1" applyAlignment="1" applyProtection="1">
      <alignment horizontal="center" vertical="center" wrapText="1"/>
      <protection hidden="1"/>
    </xf>
    <xf numFmtId="0" fontId="11" fillId="13" borderId="2" xfId="0" applyFont="1" applyFill="1" applyBorder="1" applyAlignment="1" applyProtection="1">
      <alignment vertical="center"/>
      <protection hidden="1"/>
    </xf>
    <xf numFmtId="0" fontId="11" fillId="13" borderId="3" xfId="0" applyFont="1" applyFill="1" applyBorder="1" applyAlignment="1" applyProtection="1">
      <alignment vertical="center"/>
      <protection hidden="1"/>
    </xf>
    <xf numFmtId="0" fontId="11" fillId="13" borderId="4" xfId="0" applyFont="1" applyFill="1" applyBorder="1" applyAlignment="1" applyProtection="1">
      <alignment vertical="center"/>
      <protection hidden="1"/>
    </xf>
    <xf numFmtId="0" fontId="11" fillId="14" borderId="2" xfId="0" applyFont="1" applyFill="1" applyBorder="1" applyAlignment="1" applyProtection="1">
      <alignment vertical="center"/>
      <protection hidden="1"/>
    </xf>
    <xf numFmtId="0" fontId="11" fillId="14" borderId="3" xfId="0" applyFont="1" applyFill="1" applyBorder="1" applyAlignment="1" applyProtection="1">
      <alignment vertical="center"/>
      <protection hidden="1"/>
    </xf>
    <xf numFmtId="0" fontId="11" fillId="14" borderId="4" xfId="0" applyFont="1" applyFill="1" applyBorder="1" applyAlignment="1" applyProtection="1">
      <alignment vertical="center"/>
      <protection hidden="1"/>
    </xf>
    <xf numFmtId="0" fontId="11" fillId="12" borderId="2" xfId="0" applyFont="1" applyFill="1" applyBorder="1" applyAlignment="1" applyProtection="1">
      <alignment vertical="center"/>
      <protection hidden="1"/>
    </xf>
    <xf numFmtId="0" fontId="11" fillId="12" borderId="3" xfId="0" applyFont="1" applyFill="1" applyBorder="1" applyAlignment="1" applyProtection="1">
      <alignment vertical="center"/>
      <protection hidden="1"/>
    </xf>
    <xf numFmtId="0" fontId="11" fillId="12" borderId="4" xfId="0" applyFont="1" applyFill="1" applyBorder="1" applyAlignment="1" applyProtection="1">
      <alignment vertical="center"/>
      <protection hidden="1"/>
    </xf>
    <xf numFmtId="0" fontId="18" fillId="9" borderId="2" xfId="0" applyFont="1" applyFill="1" applyBorder="1" applyAlignment="1" applyProtection="1">
      <alignment vertical="center"/>
      <protection hidden="1"/>
    </xf>
    <xf numFmtId="0" fontId="18" fillId="9" borderId="3" xfId="0" applyFont="1" applyFill="1" applyBorder="1" applyAlignment="1" applyProtection="1">
      <alignment vertical="center"/>
      <protection hidden="1"/>
    </xf>
    <xf numFmtId="0" fontId="18" fillId="9" borderId="4" xfId="0" applyFont="1" applyFill="1" applyBorder="1" applyAlignment="1" applyProtection="1">
      <alignment vertical="center"/>
      <protection hidden="1"/>
    </xf>
    <xf numFmtId="165" fontId="11" fillId="9" borderId="8" xfId="0" applyNumberFormat="1" applyFont="1" applyFill="1" applyBorder="1" applyAlignment="1" applyProtection="1">
      <alignment horizontal="center" vertical="center" wrapText="1"/>
      <protection hidden="1"/>
    </xf>
    <xf numFmtId="37" fontId="11" fillId="9" borderId="8" xfId="2" applyNumberFormat="1" applyFont="1" applyFill="1" applyBorder="1" applyAlignment="1" applyProtection="1">
      <alignment horizontal="center" vertical="center" wrapText="1"/>
      <protection hidden="1"/>
    </xf>
    <xf numFmtId="0" fontId="16" fillId="0" borderId="0" xfId="0" applyFont="1" applyFill="1" applyBorder="1" applyAlignment="1" applyProtection="1">
      <alignment horizontal="left" vertical="center"/>
      <protection hidden="1"/>
    </xf>
    <xf numFmtId="0" fontId="16" fillId="8" borderId="0" xfId="0" applyFont="1" applyFill="1" applyAlignment="1" applyProtection="1">
      <alignment vertical="center"/>
      <protection hidden="1"/>
    </xf>
    <xf numFmtId="0" fontId="11" fillId="11" borderId="2" xfId="0" applyFont="1" applyFill="1" applyBorder="1" applyAlignment="1" applyProtection="1">
      <alignment vertical="center"/>
      <protection hidden="1"/>
    </xf>
    <xf numFmtId="0" fontId="11" fillId="11" borderId="3" xfId="0" applyFont="1" applyFill="1" applyBorder="1" applyAlignment="1" applyProtection="1">
      <alignment vertical="center"/>
      <protection hidden="1"/>
    </xf>
    <xf numFmtId="0" fontId="11" fillId="11" borderId="4" xfId="0" applyFont="1" applyFill="1" applyBorder="1" applyAlignment="1" applyProtection="1">
      <alignment vertical="center"/>
      <protection hidden="1"/>
    </xf>
    <xf numFmtId="0" fontId="14" fillId="0" borderId="0" xfId="0" applyFont="1" applyAlignment="1" applyProtection="1"/>
    <xf numFmtId="0" fontId="20" fillId="0" borderId="6" xfId="0" applyFont="1" applyFill="1" applyBorder="1" applyAlignment="1" applyProtection="1">
      <alignment horizontal="left"/>
    </xf>
    <xf numFmtId="0" fontId="21" fillId="0" borderId="6" xfId="0" applyFont="1" applyFill="1" applyBorder="1" applyAlignment="1" applyProtection="1"/>
    <xf numFmtId="0" fontId="21" fillId="0" borderId="6" xfId="0" applyFont="1" applyFill="1" applyBorder="1" applyAlignment="1" applyProtection="1">
      <alignment horizontal="right"/>
    </xf>
    <xf numFmtId="0" fontId="21" fillId="0" borderId="6" xfId="0" applyFont="1" applyBorder="1" applyAlignment="1" applyProtection="1"/>
    <xf numFmtId="0" fontId="21" fillId="0" borderId="6" xfId="0" applyFont="1" applyBorder="1" applyAlignment="1" applyProtection="1">
      <alignment wrapText="1"/>
    </xf>
    <xf numFmtId="14" fontId="20" fillId="0" borderId="6" xfId="0" applyNumberFormat="1" applyFont="1" applyFill="1" applyBorder="1" applyAlignment="1" applyProtection="1">
      <alignment horizontal="left"/>
    </xf>
    <xf numFmtId="0" fontId="21" fillId="0" borderId="0" xfId="0" applyFont="1" applyFill="1" applyBorder="1" applyAlignment="1" applyProtection="1"/>
    <xf numFmtId="0" fontId="21" fillId="0" borderId="0" xfId="0" applyFont="1" applyFill="1" applyBorder="1" applyAlignment="1" applyProtection="1">
      <alignment wrapText="1"/>
    </xf>
    <xf numFmtId="0" fontId="21" fillId="0" borderId="0" xfId="0" applyFont="1" applyAlignment="1" applyProtection="1"/>
    <xf numFmtId="0" fontId="22" fillId="4" borderId="5" xfId="0" applyFont="1" applyFill="1" applyBorder="1" applyAlignment="1" applyProtection="1">
      <alignment vertical="center"/>
    </xf>
    <xf numFmtId="0" fontId="21" fillId="4" borderId="6" xfId="0" applyFont="1" applyFill="1" applyBorder="1" applyAlignment="1" applyProtection="1">
      <alignment vertical="center" wrapText="1"/>
    </xf>
    <xf numFmtId="168" fontId="21" fillId="0" borderId="1" xfId="0" applyNumberFormat="1" applyFont="1" applyFill="1" applyBorder="1" applyAlignment="1" applyProtection="1">
      <alignment horizontal="left"/>
    </xf>
    <xf numFmtId="0" fontId="21" fillId="0" borderId="0" xfId="0" applyFont="1" applyFill="1" applyBorder="1" applyAlignment="1" applyProtection="1">
      <alignment horizontal="right"/>
    </xf>
    <xf numFmtId="0" fontId="21" fillId="0" borderId="0" xfId="0" applyFont="1" applyFill="1" applyBorder="1" applyAlignment="1" applyProtection="1">
      <alignment vertical="center" wrapText="1"/>
    </xf>
    <xf numFmtId="0" fontId="12" fillId="4" borderId="2" xfId="0" applyFont="1" applyFill="1" applyBorder="1" applyAlignment="1" applyProtection="1">
      <alignment vertical="center"/>
    </xf>
    <xf numFmtId="0" fontId="12" fillId="4" borderId="3" xfId="0" applyFont="1" applyFill="1" applyBorder="1" applyAlignment="1" applyProtection="1">
      <alignment vertical="center" wrapText="1"/>
    </xf>
    <xf numFmtId="0" fontId="12" fillId="21" borderId="2" xfId="0" applyFont="1" applyFill="1" applyBorder="1" applyAlignment="1" applyProtection="1">
      <alignment vertical="center"/>
    </xf>
    <xf numFmtId="0" fontId="23" fillId="21" borderId="3" xfId="0" applyFont="1" applyFill="1" applyBorder="1" applyAlignment="1" applyProtection="1">
      <alignment horizontal="left"/>
    </xf>
    <xf numFmtId="0" fontId="23" fillId="21" borderId="4" xfId="0" applyFont="1" applyFill="1" applyBorder="1" applyAlignment="1" applyProtection="1">
      <alignment horizontal="left"/>
    </xf>
    <xf numFmtId="0" fontId="12" fillId="0" borderId="0" xfId="0" applyFont="1" applyAlignment="1" applyProtection="1"/>
    <xf numFmtId="0" fontId="0" fillId="2" borderId="0" xfId="0" applyFill="1" applyBorder="1" applyProtection="1"/>
    <xf numFmtId="0" fontId="0" fillId="2" borderId="0" xfId="0" applyFill="1" applyBorder="1" applyAlignment="1" applyProtection="1">
      <alignment vertical="center"/>
    </xf>
    <xf numFmtId="0" fontId="11" fillId="4" borderId="8" xfId="1" applyNumberFormat="1" applyFont="1" applyFill="1" applyBorder="1" applyAlignment="1" applyProtection="1">
      <alignment horizontal="center" vertical="center"/>
    </xf>
    <xf numFmtId="167" fontId="11" fillId="4" borderId="8" xfId="1" applyNumberFormat="1" applyFont="1" applyFill="1" applyBorder="1" applyAlignment="1" applyProtection="1">
      <alignment horizontal="center" vertical="center"/>
    </xf>
    <xf numFmtId="167" fontId="11" fillId="4" borderId="8" xfId="6" applyNumberFormat="1" applyFont="1" applyFill="1" applyBorder="1" applyAlignment="1" applyProtection="1">
      <alignment horizontal="center" vertical="center"/>
    </xf>
    <xf numFmtId="167" fontId="11" fillId="4" borderId="13" xfId="1" applyNumberFormat="1" applyFont="1" applyFill="1" applyBorder="1" applyAlignment="1" applyProtection="1">
      <alignment horizontal="center" vertical="center"/>
    </xf>
    <xf numFmtId="0" fontId="12" fillId="4" borderId="0" xfId="0" applyFont="1" applyFill="1" applyBorder="1" applyAlignment="1" applyProtection="1">
      <alignment vertical="center"/>
      <protection hidden="1"/>
    </xf>
    <xf numFmtId="0" fontId="9" fillId="4" borderId="0" xfId="0" applyFont="1" applyFill="1" applyAlignment="1" applyProtection="1">
      <alignment vertical="center"/>
      <protection hidden="1"/>
    </xf>
    <xf numFmtId="165" fontId="9" fillId="4" borderId="0" xfId="0" applyNumberFormat="1" applyFont="1" applyFill="1" applyAlignment="1" applyProtection="1">
      <alignment vertical="center"/>
      <protection hidden="1"/>
    </xf>
    <xf numFmtId="0" fontId="25" fillId="10" borderId="3" xfId="0" applyFont="1" applyFill="1" applyBorder="1" applyAlignment="1" applyProtection="1">
      <alignment vertical="center"/>
      <protection hidden="1"/>
    </xf>
    <xf numFmtId="0" fontId="26" fillId="5" borderId="6" xfId="0" applyFont="1" applyFill="1" applyBorder="1" applyAlignment="1" applyProtection="1">
      <alignment vertical="center"/>
      <protection hidden="1"/>
    </xf>
    <xf numFmtId="0" fontId="26" fillId="5" borderId="3" xfId="0" applyFont="1" applyFill="1" applyBorder="1" applyAlignment="1" applyProtection="1">
      <alignment vertical="center"/>
      <protection hidden="1"/>
    </xf>
    <xf numFmtId="0" fontId="26" fillId="5" borderId="10" xfId="0" applyFont="1" applyFill="1" applyBorder="1" applyAlignment="1" applyProtection="1">
      <alignment vertical="center"/>
      <protection hidden="1"/>
    </xf>
    <xf numFmtId="0" fontId="24" fillId="22" borderId="7" xfId="0" applyFont="1" applyFill="1" applyBorder="1" applyAlignment="1" applyProtection="1">
      <alignment horizontal="left" vertical="center"/>
    </xf>
    <xf numFmtId="0" fontId="24" fillId="22" borderId="14" xfId="0" applyFont="1" applyFill="1" applyBorder="1" applyAlignment="1" applyProtection="1">
      <alignment horizontal="left" vertical="center"/>
    </xf>
    <xf numFmtId="0" fontId="11" fillId="4" borderId="4" xfId="0" applyFont="1" applyFill="1" applyBorder="1" applyAlignment="1" applyProtection="1">
      <alignment horizontal="left" vertical="center"/>
    </xf>
    <xf numFmtId="0" fontId="11" fillId="4" borderId="11" xfId="0" applyFont="1" applyFill="1" applyBorder="1" applyAlignment="1" applyProtection="1">
      <alignment horizontal="left" vertical="center"/>
    </xf>
    <xf numFmtId="0" fontId="1" fillId="0" borderId="0" xfId="23" applyFont="1"/>
    <xf numFmtId="0" fontId="27" fillId="0" borderId="0" xfId="23"/>
    <xf numFmtId="0" fontId="11" fillId="4" borderId="0" xfId="0" applyFont="1" applyFill="1" applyBorder="1" applyAlignment="1" applyProtection="1">
      <alignment horizontal="left" vertical="center"/>
    </xf>
    <xf numFmtId="167" fontId="11" fillId="4" borderId="0" xfId="1" applyNumberFormat="1" applyFont="1" applyFill="1" applyBorder="1" applyAlignment="1" applyProtection="1">
      <alignment horizontal="center" vertical="center"/>
    </xf>
    <xf numFmtId="171" fontId="11" fillId="3" borderId="0" xfId="22" applyNumberFormat="1" applyFont="1" applyFill="1" applyBorder="1" applyAlignment="1" applyProtection="1">
      <alignment horizontal="right" vertical="center" wrapText="1"/>
    </xf>
    <xf numFmtId="0" fontId="28" fillId="0" borderId="0" xfId="0" applyFont="1" applyFill="1" applyBorder="1" applyAlignment="1" applyProtection="1">
      <alignment horizontal="center" vertical="center"/>
    </xf>
    <xf numFmtId="167" fontId="29" fillId="4" borderId="8" xfId="1" applyNumberFormat="1" applyFont="1" applyFill="1" applyBorder="1" applyAlignment="1" applyProtection="1">
      <alignment horizontal="center" vertical="center"/>
    </xf>
    <xf numFmtId="172" fontId="11" fillId="3" borderId="8" xfId="22" applyNumberFormat="1" applyFont="1" applyFill="1" applyBorder="1" applyAlignment="1" applyProtection="1">
      <alignment horizontal="right" vertical="center"/>
    </xf>
    <xf numFmtId="172" fontId="11" fillId="3" borderId="8" xfId="22" applyNumberFormat="1" applyFont="1" applyFill="1" applyBorder="1" applyAlignment="1">
      <alignment horizontal="right" wrapText="1"/>
    </xf>
    <xf numFmtId="172" fontId="11" fillId="3" borderId="8" xfId="22" applyNumberFormat="1" applyFont="1" applyFill="1" applyBorder="1" applyAlignment="1" applyProtection="1">
      <alignment horizontal="right" vertical="center" wrapText="1"/>
    </xf>
    <xf numFmtId="172" fontId="11" fillId="3" borderId="13" xfId="22" applyNumberFormat="1" applyFont="1" applyFill="1" applyBorder="1" applyAlignment="1" applyProtection="1">
      <alignment horizontal="right" vertical="center" wrapText="1"/>
    </xf>
    <xf numFmtId="172" fontId="15" fillId="5" borderId="8" xfId="17" applyNumberFormat="1" applyFont="1" applyFill="1" applyBorder="1" applyAlignment="1" applyProtection="1">
      <alignment horizontal="center" vertical="center" wrapText="1"/>
      <protection hidden="1"/>
    </xf>
    <xf numFmtId="0" fontId="30" fillId="18" borderId="14" xfId="0" applyFont="1" applyFill="1" applyBorder="1" applyAlignment="1" applyProtection="1">
      <alignment vertical="center"/>
      <protection hidden="1"/>
    </xf>
    <xf numFmtId="0" fontId="30" fillId="19" borderId="5" xfId="0" applyFont="1" applyFill="1" applyBorder="1" applyAlignment="1" applyProtection="1">
      <alignment vertical="center"/>
      <protection hidden="1"/>
    </xf>
    <xf numFmtId="0" fontId="31" fillId="0" borderId="2" xfId="0" applyFont="1" applyFill="1" applyBorder="1" applyAlignment="1" applyProtection="1">
      <alignment horizontal="center" vertical="center"/>
    </xf>
    <xf numFmtId="0" fontId="31" fillId="0" borderId="8" xfId="0" applyFont="1" applyFill="1" applyBorder="1" applyAlignment="1" applyProtection="1">
      <alignment horizontal="center" vertical="center"/>
    </xf>
    <xf numFmtId="0" fontId="31" fillId="0" borderId="13" xfId="0" applyFont="1" applyFill="1" applyBorder="1" applyAlignment="1" applyProtection="1">
      <alignment horizontal="center" vertical="center"/>
    </xf>
    <xf numFmtId="0" fontId="31" fillId="0" borderId="9" xfId="0" applyFont="1" applyFill="1" applyBorder="1" applyAlignment="1" applyProtection="1">
      <alignment horizontal="center" vertical="center"/>
    </xf>
    <xf numFmtId="171" fontId="31" fillId="0" borderId="8" xfId="22" applyNumberFormat="1" applyFont="1" applyFill="1" applyBorder="1" applyAlignment="1" applyProtection="1">
      <alignment horizontal="right" vertical="center" wrapText="1"/>
    </xf>
    <xf numFmtId="4" fontId="11" fillId="7" borderId="8" xfId="2" applyNumberFormat="1" applyFont="1" applyFill="1" applyBorder="1" applyAlignment="1" applyProtection="1">
      <alignment horizontal="center" vertical="center" wrapText="1"/>
      <protection locked="0" hidden="1"/>
    </xf>
    <xf numFmtId="4" fontId="11" fillId="5" borderId="8" xfId="2" applyNumberFormat="1" applyFont="1" applyFill="1" applyBorder="1" applyAlignment="1" applyProtection="1">
      <alignment horizontal="center" vertical="center" wrapText="1"/>
      <protection hidden="1"/>
    </xf>
    <xf numFmtId="4" fontId="11" fillId="6" borderId="8" xfId="2" applyNumberFormat="1" applyFont="1" applyFill="1" applyBorder="1" applyAlignment="1" applyProtection="1">
      <alignment horizontal="center" vertical="center" wrapText="1"/>
      <protection hidden="1"/>
    </xf>
    <xf numFmtId="39" fontId="11" fillId="7" borderId="8" xfId="2" applyNumberFormat="1" applyFont="1" applyFill="1" applyBorder="1" applyAlignment="1" applyProtection="1">
      <alignment horizontal="center" vertical="center" wrapText="1"/>
      <protection locked="0" hidden="1"/>
    </xf>
    <xf numFmtId="39" fontId="11" fillId="5" borderId="8" xfId="2" applyNumberFormat="1" applyFont="1" applyFill="1" applyBorder="1" applyAlignment="1" applyProtection="1">
      <alignment horizontal="center" vertical="center" wrapText="1"/>
      <protection hidden="1"/>
    </xf>
    <xf numFmtId="0" fontId="32" fillId="7" borderId="8" xfId="17" applyFont="1" applyFill="1" applyBorder="1" applyAlignment="1" applyProtection="1">
      <alignment horizontal="center" vertical="center" wrapText="1"/>
      <protection locked="0" hidden="1"/>
    </xf>
    <xf numFmtId="0" fontId="27" fillId="0" borderId="0" xfId="0" applyFont="1" applyFill="1" applyBorder="1" applyAlignment="1" applyProtection="1">
      <alignment horizontal="left" vertical="top" wrapText="1"/>
    </xf>
    <xf numFmtId="0" fontId="21" fillId="7" borderId="5" xfId="0" applyFont="1" applyFill="1" applyBorder="1" applyAlignment="1" applyProtection="1">
      <alignment horizontal="left" vertical="center" indent="1"/>
    </xf>
    <xf numFmtId="0" fontId="21" fillId="7" borderId="6" xfId="0" applyFont="1" applyFill="1" applyBorder="1" applyAlignment="1" applyProtection="1">
      <alignment horizontal="left" vertical="center" indent="1"/>
    </xf>
    <xf numFmtId="0" fontId="21" fillId="7" borderId="3" xfId="0" applyFont="1" applyFill="1" applyBorder="1" applyAlignment="1" applyProtection="1">
      <alignment horizontal="left" vertical="center" indent="1"/>
    </xf>
    <xf numFmtId="0" fontId="21" fillId="7" borderId="4" xfId="0" applyFont="1" applyFill="1" applyBorder="1" applyAlignment="1" applyProtection="1">
      <alignment horizontal="left" vertical="center" indent="1"/>
    </xf>
    <xf numFmtId="0" fontId="12" fillId="7" borderId="2" xfId="0" applyFont="1" applyFill="1" applyBorder="1" applyAlignment="1" applyProtection="1">
      <alignment horizontal="left" vertical="center" indent="1"/>
    </xf>
    <xf numFmtId="0" fontId="12" fillId="7" borderId="3" xfId="0" applyFont="1" applyFill="1" applyBorder="1" applyAlignment="1" applyProtection="1">
      <alignment horizontal="left" vertical="center" indent="1"/>
    </xf>
    <xf numFmtId="0" fontId="12" fillId="7" borderId="4" xfId="0" applyFont="1" applyFill="1" applyBorder="1" applyAlignment="1" applyProtection="1">
      <alignment horizontal="left" vertical="center" indent="1"/>
    </xf>
    <xf numFmtId="0" fontId="19" fillId="16" borderId="10" xfId="0" applyFont="1" applyFill="1" applyBorder="1" applyAlignment="1" applyProtection="1">
      <alignment horizontal="left" vertical="center"/>
      <protection hidden="1"/>
    </xf>
    <xf numFmtId="0" fontId="19" fillId="15" borderId="9" xfId="0" applyFont="1" applyFill="1" applyBorder="1" applyAlignment="1" applyProtection="1">
      <alignment horizontal="left" vertical="center"/>
      <protection hidden="1"/>
    </xf>
    <xf numFmtId="0" fontId="19" fillId="15" borderId="10" xfId="0" applyFont="1" applyFill="1" applyBorder="1" applyAlignment="1" applyProtection="1">
      <alignment horizontal="left" vertical="center"/>
      <protection hidden="1"/>
    </xf>
    <xf numFmtId="0" fontId="19" fillId="16" borderId="3" xfId="0" applyFont="1" applyFill="1" applyBorder="1" applyAlignment="1" applyProtection="1">
      <alignment horizontal="left" vertical="center"/>
      <protection hidden="1"/>
    </xf>
    <xf numFmtId="0" fontId="19" fillId="16" borderId="4" xfId="0" applyFont="1" applyFill="1" applyBorder="1" applyAlignment="1" applyProtection="1">
      <alignment horizontal="left" vertical="center"/>
      <protection hidden="1"/>
    </xf>
    <xf numFmtId="164" fontId="14" fillId="4" borderId="2" xfId="2" applyFont="1" applyFill="1" applyBorder="1" applyAlignment="1" applyProtection="1">
      <alignment horizontal="center" vertical="center"/>
      <protection hidden="1"/>
    </xf>
    <xf numFmtId="164" fontId="14" fillId="4" borderId="3" xfId="2" applyFont="1" applyFill="1" applyBorder="1" applyAlignment="1" applyProtection="1">
      <alignment horizontal="center" vertical="center"/>
      <protection hidden="1"/>
    </xf>
    <xf numFmtId="164" fontId="14" fillId="4" borderId="4" xfId="2" applyFont="1" applyFill="1" applyBorder="1" applyAlignment="1" applyProtection="1">
      <alignment horizontal="center" vertical="center"/>
      <protection hidden="1"/>
    </xf>
    <xf numFmtId="9" fontId="15" fillId="7" borderId="2" xfId="18" applyNumberFormat="1" applyFont="1" applyFill="1" applyBorder="1" applyAlignment="1" applyProtection="1">
      <alignment horizontal="center" vertical="center"/>
      <protection locked="0" hidden="1"/>
    </xf>
    <xf numFmtId="9" fontId="15" fillId="7" borderId="3" xfId="18" applyNumberFormat="1" applyFont="1" applyFill="1" applyBorder="1" applyAlignment="1" applyProtection="1">
      <alignment horizontal="center" vertical="center"/>
      <protection locked="0" hidden="1"/>
    </xf>
    <xf numFmtId="9" fontId="15" fillId="7" borderId="4" xfId="18" applyNumberFormat="1" applyFont="1" applyFill="1" applyBorder="1" applyAlignment="1" applyProtection="1">
      <alignment horizontal="center" vertical="center"/>
      <protection locked="0" hidden="1"/>
    </xf>
    <xf numFmtId="14" fontId="15" fillId="7" borderId="2" xfId="18" applyNumberFormat="1" applyFont="1" applyFill="1" applyBorder="1" applyAlignment="1" applyProtection="1">
      <alignment horizontal="left" vertical="center" wrapText="1"/>
      <protection locked="0" hidden="1"/>
    </xf>
    <xf numFmtId="14" fontId="15" fillId="7" borderId="3" xfId="18" applyNumberFormat="1" applyFont="1" applyFill="1" applyBorder="1" applyAlignment="1" applyProtection="1">
      <alignment horizontal="left" vertical="center" wrapText="1"/>
      <protection locked="0" hidden="1"/>
    </xf>
    <xf numFmtId="14" fontId="15" fillId="7" borderId="4" xfId="18" applyNumberFormat="1" applyFont="1" applyFill="1" applyBorder="1" applyAlignment="1" applyProtection="1">
      <alignment horizontal="left" vertical="center" wrapText="1"/>
      <protection locked="0" hidden="1"/>
    </xf>
    <xf numFmtId="0" fontId="15" fillId="7" borderId="2" xfId="0" applyFont="1" applyFill="1" applyBorder="1" applyAlignment="1" applyProtection="1">
      <alignment horizontal="left" vertical="center"/>
      <protection locked="0" hidden="1"/>
    </xf>
    <xf numFmtId="0" fontId="15" fillId="7" borderId="3" xfId="0" applyFont="1" applyFill="1" applyBorder="1" applyAlignment="1" applyProtection="1">
      <alignment horizontal="left" vertical="center"/>
      <protection locked="0" hidden="1"/>
    </xf>
    <xf numFmtId="0" fontId="15" fillId="7" borderId="4" xfId="0" applyFont="1" applyFill="1" applyBorder="1" applyAlignment="1" applyProtection="1">
      <alignment horizontal="left" vertical="center"/>
      <protection locked="0" hidden="1"/>
    </xf>
    <xf numFmtId="0" fontId="15" fillId="7" borderId="2" xfId="17" applyFont="1" applyFill="1" applyBorder="1" applyAlignment="1" applyProtection="1">
      <alignment horizontal="left" vertical="center"/>
      <protection locked="0" hidden="1"/>
    </xf>
    <xf numFmtId="0" fontId="15" fillId="7" borderId="4" xfId="17" applyFont="1" applyFill="1" applyBorder="1" applyAlignment="1" applyProtection="1">
      <alignment horizontal="left" vertical="center"/>
      <protection locked="0" hidden="1"/>
    </xf>
  </cellXfs>
  <cellStyles count="24">
    <cellStyle name="Comma" xfId="1" builtinId="3"/>
    <cellStyle name="Comma [0]" xfId="2" builtinId="6"/>
    <cellStyle name="Comma [0] 2" xfId="3"/>
    <cellStyle name="Comma [0] 2 2" xfId="4"/>
    <cellStyle name="Comma [0] 3" xfId="5"/>
    <cellStyle name="Comma 2" xfId="6"/>
    <cellStyle name="Comma 2 2" xfId="7"/>
    <cellStyle name="Comma 3" xfId="8"/>
    <cellStyle name="Comma 4" xfId="9"/>
    <cellStyle name="Comma 5" xfId="10"/>
    <cellStyle name="Currency [0] 2" xfId="11"/>
    <cellStyle name="Currency [0] 2 2" xfId="12"/>
    <cellStyle name="Normal" xfId="0" builtinId="0"/>
    <cellStyle name="Normal 2" xfId="13"/>
    <cellStyle name="Normal 2 2" xfId="14"/>
    <cellStyle name="Normal 2 2 2" xfId="23"/>
    <cellStyle name="Normal 3" xfId="15"/>
    <cellStyle name="Normal 4" xfId="16"/>
    <cellStyle name="Normal_BRIEFING SPEC" xfId="17"/>
    <cellStyle name="Percent" xfId="18" builtinId="5"/>
    <cellStyle name="Percent 2" xfId="19"/>
    <cellStyle name="Percent 2 2" xfId="20"/>
    <cellStyle name="Percent 3" xfId="21"/>
    <cellStyle name="Percent 3 2" xfId="22"/>
  </cellStyles>
  <dxfs count="9">
    <dxf>
      <font>
        <b/>
        <i val="0"/>
        <strike val="0"/>
        <condense val="0"/>
        <extend val="0"/>
        <outline val="0"/>
        <shadow val="0"/>
        <u val="none"/>
        <vertAlign val="baseline"/>
        <sz val="12"/>
        <color rgb="FFFF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protection locked="1" hidden="0"/>
    </dxf>
    <dxf>
      <font>
        <b/>
        <i val="0"/>
        <strike val="0"/>
        <condense val="0"/>
        <extend val="0"/>
        <outline val="0"/>
        <shadow val="0"/>
        <u val="none"/>
        <vertAlign val="baseline"/>
        <sz val="12"/>
        <color rgb="FFFF0000"/>
        <name val="Calibri"/>
        <family val="2"/>
        <scheme val="minor"/>
      </font>
      <numFmt numFmtId="171" formatCode="#,##0.000"/>
      <fill>
        <patternFill patternType="none">
          <fgColor indexed="64"/>
          <bgColor auto="1"/>
        </patternFill>
      </fill>
      <alignment horizontal="right" vertic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protection locked="1" hidden="0"/>
    </dxf>
    <dxf>
      <font>
        <b val="0"/>
        <i val="0"/>
        <strike val="0"/>
        <condense val="0"/>
        <extend val="0"/>
        <outline val="0"/>
        <shadow val="0"/>
        <u val="none"/>
        <vertAlign val="baseline"/>
        <sz val="12"/>
        <color auto="1"/>
        <name val="Calibri"/>
        <family val="2"/>
        <scheme val="minor"/>
      </font>
      <numFmt numFmtId="172" formatCode="#,##0.0000000"/>
      <fill>
        <patternFill patternType="solid">
          <fgColor indexed="64"/>
          <bgColor rgb="FFFFFF99"/>
        </patternFill>
      </fill>
      <alignment horizontal="right" vertic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protection locked="1" hidden="0"/>
    </dxf>
    <dxf>
      <font>
        <b/>
        <i val="0"/>
        <strike val="0"/>
        <condense val="0"/>
        <extend val="0"/>
        <outline val="0"/>
        <shadow val="0"/>
        <u val="none"/>
        <vertAlign val="baseline"/>
        <sz val="12"/>
        <color auto="1"/>
        <name val="Calibri"/>
        <family val="2"/>
        <scheme val="minor"/>
      </font>
      <numFmt numFmtId="167"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0"/>
    </dxf>
    <dxf>
      <font>
        <b/>
        <i val="0"/>
        <strike val="0"/>
        <condense val="0"/>
        <extend val="0"/>
        <outline val="0"/>
        <shadow val="0"/>
        <u val="none"/>
        <vertAlign val="baseline"/>
        <sz val="12"/>
        <color indexed="12"/>
        <name val="Calibri"/>
        <family val="2"/>
        <scheme val="minor"/>
      </font>
      <fill>
        <patternFill patternType="solid">
          <fgColor indexed="64"/>
          <bgColor theme="0" tint="-4.9989318521683403E-2"/>
        </patternFill>
      </fill>
      <alignment horizontal="left"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0"/>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font>
        <b/>
        <i val="0"/>
        <strike val="0"/>
        <condense val="0"/>
        <extend val="0"/>
        <outline val="0"/>
        <shadow val="0"/>
        <u val="none"/>
        <vertAlign val="baseline"/>
        <sz val="10"/>
        <color theme="0"/>
        <name val="Calibri"/>
        <family val="2"/>
        <scheme val="minor"/>
      </font>
      <fill>
        <patternFill patternType="solid">
          <fgColor indexed="64"/>
          <bgColor theme="1" tint="0.34998626667073579"/>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1" hidden="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82550</xdr:colOff>
      <xdr:row>29</xdr:row>
      <xdr:rowOff>0</xdr:rowOff>
    </xdr:from>
    <xdr:to>
      <xdr:col>10</xdr:col>
      <xdr:colOff>1428915</xdr:colOff>
      <xdr:row>29</xdr:row>
      <xdr:rowOff>0</xdr:rowOff>
    </xdr:to>
    <xdr:sp macro="" textlink="" fLocksText="0">
      <xdr:nvSpPr>
        <xdr:cNvPr id="2" name="Text 6">
          <a:extLst>
            <a:ext uri="{FF2B5EF4-FFF2-40B4-BE49-F238E27FC236}">
              <a16:creationId xmlns:a16="http://schemas.microsoft.com/office/drawing/2014/main" id="{346FF2E0-91CF-4E32-B451-1B4336EDB24A}"/>
            </a:ext>
          </a:extLst>
        </xdr:cNvPr>
        <xdr:cNvSpPr txBox="1">
          <a:spLocks noChangeArrowheads="1"/>
        </xdr:cNvSpPr>
      </xdr:nvSpPr>
      <xdr:spPr bwMode="auto">
        <a:xfrm>
          <a:off x="88900" y="7000875"/>
          <a:ext cx="14059043" cy="0"/>
        </a:xfrm>
        <a:prstGeom prst="rect">
          <a:avLst/>
        </a:prstGeom>
        <a:noFill/>
        <a:ln w="1">
          <a:noFill/>
          <a:miter lim="800000"/>
          <a:headEnd/>
          <a:tailEnd/>
        </a:ln>
      </xdr:spPr>
      <xdr:txBody>
        <a:bodyPr vertOverflow="clip" wrap="square" lIns="36576" tIns="32004" rIns="0" bIns="0" anchor="t" upright="1"/>
        <a:lstStyle/>
        <a:p>
          <a:pPr algn="l" rtl="0">
            <a:defRPr sz="1000"/>
          </a:pPr>
          <a:r>
            <a:rPr lang="en-GB" sz="1600" b="0" i="0" strike="noStrike">
              <a:solidFill>
                <a:srgbClr val="000000"/>
              </a:solidFill>
              <a:latin typeface="Arial"/>
              <a:cs typeface="Arial"/>
            </a:rPr>
            <a:t>      </a:t>
          </a:r>
          <a:endParaRPr lang="en-GB" sz="1400" b="0" i="0" strike="noStrike">
            <a:solidFill>
              <a:srgbClr val="000000"/>
            </a:solidFill>
            <a:latin typeface="Arial"/>
            <a:cs typeface="Arial"/>
          </a:endParaRPr>
        </a:p>
        <a:p>
          <a:pPr algn="l" rtl="0">
            <a:defRPr sz="1000"/>
          </a:pPr>
          <a:endParaRPr lang="en-GB" sz="1400" b="0" i="0" strike="noStrike">
            <a:solidFill>
              <a:srgbClr val="000000"/>
            </a:solidFill>
            <a:latin typeface="Arial"/>
            <a:cs typeface="Arial"/>
          </a:endParaRPr>
        </a:p>
      </xdr:txBody>
    </xdr:sp>
    <xdr:clientData/>
  </xdr:twoCellAnchor>
</xdr:wsDr>
</file>

<file path=xl/tables/table1.xml><?xml version="1.0" encoding="utf-8"?>
<table xmlns="http://schemas.openxmlformats.org/spreadsheetml/2006/main" id="1" name="FX_Rates" displayName="FX_Rates" ref="A7:E115" totalsRowShown="0" headerRowDxfId="8" headerRowBorderDxfId="7" tableBorderDxfId="6" totalsRowBorderDxfId="5">
  <tableColumns count="5">
    <tableColumn id="1" name="Market" dataDxfId="4"/>
    <tableColumn id="2" name="ISO" dataDxfId="3" dataCellStyle="Comma"/>
    <tableColumn id="3" name="Rate" dataDxfId="2" dataCellStyle="Percent 3 2"/>
    <tableColumn id="5" name="Agency  Currency" dataDxfId="1" dataCellStyle="Percent 3 2">
      <calculatedColumnFormula>IF(ISERROR(MATCH(FX_Rates[[#This Row],[ISO]],Summary!$H$8,0))," ",IF(MATCH(FX_Rates[[#This Row],[ISO]],Summary!$H$8,0),"Agency  Currency"))</calculatedColumnFormula>
    </tableColumn>
    <tableColumn id="4" name="Post Prod. Currency" dataDxfId="0">
      <calculatedColumnFormula>IF(ISERROR(MATCH(FX_Rates[[#This Row],[ISO]],Summary!$H$9,0))," ",IF(MATCH(FX_Rates[[#This Row],[ISO]],Summary!$H$9,0),"Post Prod.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P168"/>
  <sheetViews>
    <sheetView showGridLines="0" tabSelected="1" zoomScaleNormal="100" workbookViewId="0">
      <pane ySplit="2" topLeftCell="A78" activePane="bottomLeft" state="frozenSplit"/>
      <selection pane="bottomLeft" activeCell="D16" sqref="D16"/>
    </sheetView>
  </sheetViews>
  <sheetFormatPr defaultColWidth="0" defaultRowHeight="12.75" zeroHeight="1" x14ac:dyDescent="0.2"/>
  <cols>
    <col min="1" max="3" width="18.140625" style="2" customWidth="1"/>
    <col min="4" max="4" width="20.5703125" style="2" customWidth="1"/>
    <col min="5" max="5" width="21.42578125" style="2" bestFit="1" customWidth="1"/>
    <col min="6" max="6" width="5" style="2" customWidth="1"/>
    <col min="7" max="7" width="17.140625" style="2" customWidth="1"/>
    <col min="8" max="8" width="19.28515625" style="2" customWidth="1"/>
    <col min="9" max="12" width="11.42578125" style="2" customWidth="1"/>
    <col min="13" max="16" width="0" style="2" hidden="1" customWidth="1"/>
    <col min="17" max="16384" width="11.42578125" style="2" hidden="1"/>
  </cols>
  <sheetData>
    <row r="1" spans="1:12" s="85" customFormat="1" ht="23.25" x14ac:dyDescent="0.35">
      <c r="A1" s="157" t="s">
        <v>0</v>
      </c>
      <c r="B1" s="158"/>
      <c r="C1" s="158"/>
      <c r="D1" s="156" t="s">
        <v>1</v>
      </c>
      <c r="E1" s="156"/>
      <c r="F1" s="156"/>
      <c r="G1" s="159" t="s">
        <v>133</v>
      </c>
      <c r="H1" s="159"/>
      <c r="I1" s="159"/>
      <c r="J1" s="159"/>
      <c r="K1" s="160"/>
    </row>
    <row r="2" spans="1:12" s="94" customFormat="1" ht="23.25" x14ac:dyDescent="0.35">
      <c r="A2" s="86" t="s">
        <v>2</v>
      </c>
      <c r="B2" s="87"/>
      <c r="C2" s="88"/>
      <c r="D2" s="86" t="s">
        <v>3</v>
      </c>
      <c r="E2" s="89"/>
      <c r="F2" s="90"/>
      <c r="G2" s="91">
        <v>43040</v>
      </c>
      <c r="H2" s="92"/>
      <c r="I2" s="92"/>
      <c r="J2" s="93"/>
      <c r="K2" s="93"/>
      <c r="L2" s="85"/>
    </row>
    <row r="3" spans="1:12" s="94" customFormat="1" ht="25.5" customHeight="1" x14ac:dyDescent="0.35">
      <c r="A3" s="95" t="str">
        <f>CONCATENATE("Your billing/bid currency is ", Summary!$H$8)</f>
        <v>Your billing/bid currency is EUR</v>
      </c>
      <c r="B3" s="96"/>
      <c r="C3" s="96"/>
      <c r="D3" s="149" t="s">
        <v>111</v>
      </c>
      <c r="E3" s="150"/>
      <c r="F3" s="150"/>
      <c r="G3" s="150"/>
      <c r="H3" s="151"/>
      <c r="I3" s="151"/>
      <c r="J3" s="151"/>
      <c r="K3" s="152"/>
      <c r="L3" s="85"/>
    </row>
    <row r="4" spans="1:12" s="94" customFormat="1" ht="25.5" customHeight="1" x14ac:dyDescent="0.35">
      <c r="A4" s="97" t="s">
        <v>3</v>
      </c>
      <c r="B4" s="92"/>
      <c r="C4" s="98"/>
      <c r="D4" s="92"/>
      <c r="I4" s="99"/>
      <c r="J4" s="99"/>
      <c r="K4" s="99"/>
      <c r="L4" s="85"/>
    </row>
    <row r="5" spans="1:12" s="105" customFormat="1" ht="25.5" customHeight="1" x14ac:dyDescent="0.25">
      <c r="A5" s="100" t="str">
        <f>CONCATENATE("How many new currency units do you get for ONE (1) ",Summary!$H$8,"?")</f>
        <v>How many new currency units do you get for ONE (1) EUR?</v>
      </c>
      <c r="B5" s="101"/>
      <c r="C5" s="101"/>
      <c r="D5" s="102">
        <f>Summary!$J$8</f>
        <v>1.1634</v>
      </c>
      <c r="E5" s="103"/>
      <c r="F5" s="104"/>
      <c r="G5" s="153" t="s">
        <v>112</v>
      </c>
      <c r="H5" s="154"/>
      <c r="I5" s="154"/>
      <c r="J5" s="154"/>
      <c r="K5" s="155"/>
    </row>
    <row r="6" spans="1:12" s="94" customFormat="1" ht="23.25" x14ac:dyDescent="0.35">
      <c r="A6" s="97"/>
      <c r="B6" s="92"/>
      <c r="C6" s="98"/>
      <c r="D6" s="92"/>
      <c r="I6" s="99"/>
      <c r="J6" s="99"/>
      <c r="K6" s="99"/>
      <c r="L6" s="85"/>
    </row>
    <row r="7" spans="1:12" s="3" customFormat="1" ht="24" customHeight="1" x14ac:dyDescent="0.2">
      <c r="A7" s="119" t="s">
        <v>113</v>
      </c>
      <c r="B7" s="120" t="s">
        <v>114</v>
      </c>
      <c r="C7" s="120" t="s">
        <v>115</v>
      </c>
      <c r="D7" s="135" t="s">
        <v>68</v>
      </c>
      <c r="E7" s="136" t="s">
        <v>69</v>
      </c>
      <c r="F7" s="1"/>
      <c r="G7" s="148" t="s">
        <v>121</v>
      </c>
      <c r="H7" s="148"/>
      <c r="I7" s="148"/>
      <c r="J7" s="148"/>
      <c r="K7" s="148"/>
      <c r="L7" s="106"/>
    </row>
    <row r="8" spans="1:12" s="10" customFormat="1" ht="15.75" x14ac:dyDescent="0.2">
      <c r="A8" s="121" t="s">
        <v>134</v>
      </c>
      <c r="B8" s="108" t="s">
        <v>4</v>
      </c>
      <c r="C8" s="130">
        <v>1</v>
      </c>
      <c r="D8" s="138" t="str">
        <f>IF(ISERROR(MATCH(FX_Rates[[#This Row],[ISO]],Summary!$H$8,0))," ",IF(MATCH(FX_Rates[[#This Row],[ISO]],Summary!$H$8,0),"Agency  Currency"))</f>
        <v xml:space="preserve"> </v>
      </c>
      <c r="E8" s="137" t="str">
        <f>IF(ISERROR(MATCH(FX_Rates[[#This Row],[ISO]],Summary!$H$9,0))," ",IF(MATCH(FX_Rates[[#This Row],[ISO]],Summary!$H$9,0),"Post Prod. Currency"))</f>
        <v>Post Prod. Currency</v>
      </c>
      <c r="F8" s="6"/>
      <c r="G8" s="148"/>
      <c r="H8" s="148"/>
      <c r="I8" s="148"/>
      <c r="J8" s="148"/>
      <c r="K8" s="148"/>
      <c r="L8" s="107"/>
    </row>
    <row r="9" spans="1:12" s="10" customFormat="1" ht="15.75" x14ac:dyDescent="0.25">
      <c r="A9" s="121" t="s">
        <v>8</v>
      </c>
      <c r="B9" s="108" t="s">
        <v>9</v>
      </c>
      <c r="C9" s="131">
        <v>1.1634</v>
      </c>
      <c r="D9" s="138" t="str">
        <f>IF(ISERROR(MATCH(FX_Rates[[#This Row],[ISO]],Summary!$H$8,0))," ",IF(MATCH(FX_Rates[[#This Row],[ISO]],Summary!$H$8,0),"Agency  Currency"))</f>
        <v>Agency  Currency</v>
      </c>
      <c r="E9" s="137" t="str">
        <f>IF(ISERROR(MATCH(FX_Rates[[#This Row],[ISO]],Summary!$H$9,0))," ",IF(MATCH(FX_Rates[[#This Row],[ISO]],Summary!$H$9,0),"Post Prod. Currency"))</f>
        <v xml:space="preserve"> </v>
      </c>
      <c r="F9" s="6"/>
      <c r="G9" s="148"/>
      <c r="H9" s="148"/>
      <c r="I9" s="148"/>
      <c r="J9" s="148"/>
      <c r="K9" s="148"/>
      <c r="L9" s="107"/>
    </row>
    <row r="10" spans="1:12" s="10" customFormat="1" ht="15.75" x14ac:dyDescent="0.25">
      <c r="A10" s="121" t="s">
        <v>135</v>
      </c>
      <c r="B10" s="108" t="s">
        <v>136</v>
      </c>
      <c r="C10" s="131">
        <v>8.7168799999999998E-3</v>
      </c>
      <c r="D10" s="138" t="str">
        <f>IF(ISERROR(MATCH(FX_Rates[[#This Row],[ISO]],Summary!$H$8,0))," ",IF(MATCH(FX_Rates[[#This Row],[ISO]],Summary!$H$8,0),"Agency  Currency"))</f>
        <v xml:space="preserve"> </v>
      </c>
      <c r="E10" s="137" t="str">
        <f>IF(ISERROR(MATCH(FX_Rates[[#This Row],[ISO]],Summary!$H$9,0))," ",IF(MATCH(FX_Rates[[#This Row],[ISO]],Summary!$H$9,0),"Post Prod. Currency"))</f>
        <v xml:space="preserve"> </v>
      </c>
      <c r="F10" s="6"/>
      <c r="G10" s="148"/>
      <c r="H10" s="148"/>
      <c r="I10" s="148"/>
      <c r="J10" s="148"/>
      <c r="K10" s="148"/>
      <c r="L10" s="107"/>
    </row>
    <row r="11" spans="1:12" s="10" customFormat="1" ht="15.75" x14ac:dyDescent="0.2">
      <c r="A11" s="121" t="s">
        <v>137</v>
      </c>
      <c r="B11" s="108" t="s">
        <v>138</v>
      </c>
      <c r="C11" s="130">
        <v>8.6800000000000002E-3</v>
      </c>
      <c r="D11" s="138" t="str">
        <f>IF(ISERROR(MATCH(FX_Rates[[#This Row],[ISO]],Summary!$H$8,0))," ",IF(MATCH(FX_Rates[[#This Row],[ISO]],Summary!$H$8,0),"Agency  Currency"))</f>
        <v xml:space="preserve"> </v>
      </c>
      <c r="E11" s="137" t="str">
        <f>IF(ISERROR(MATCH(FX_Rates[[#This Row],[ISO]],Summary!$H$9,0))," ",IF(MATCH(FX_Rates[[#This Row],[ISO]],Summary!$H$9,0),"Post Prod. Currency"))</f>
        <v xml:space="preserve"> </v>
      </c>
      <c r="F11" s="6"/>
      <c r="G11" s="148"/>
      <c r="H11" s="148"/>
      <c r="I11" s="148"/>
      <c r="J11" s="148"/>
      <c r="K11" s="148"/>
      <c r="L11" s="107"/>
    </row>
    <row r="12" spans="1:12" s="10" customFormat="1" ht="15.75" x14ac:dyDescent="0.2">
      <c r="A12" s="121" t="s">
        <v>139</v>
      </c>
      <c r="B12" s="108" t="s">
        <v>140</v>
      </c>
      <c r="C12" s="132">
        <v>5.9500000000000004E-3</v>
      </c>
      <c r="D12" s="138" t="str">
        <f>IF(ISERROR(MATCH(FX_Rates[[#This Row],[ISO]],Summary!$H$8,0))," ",IF(MATCH(FX_Rates[[#This Row],[ISO]],Summary!$H$8,0),"Agency  Currency"))</f>
        <v xml:space="preserve"> </v>
      </c>
      <c r="E12" s="137" t="str">
        <f>IF(ISERROR(MATCH(FX_Rates[[#This Row],[ISO]],Summary!$H$9,0))," ",IF(MATCH(FX_Rates[[#This Row],[ISO]],Summary!$H$9,0),"Post Prod. Currency"))</f>
        <v xml:space="preserve"> </v>
      </c>
      <c r="F12" s="6"/>
      <c r="G12" s="148"/>
      <c r="H12" s="148"/>
      <c r="I12" s="148"/>
      <c r="J12" s="148"/>
      <c r="K12" s="148"/>
      <c r="L12" s="107"/>
    </row>
    <row r="13" spans="1:12" s="10" customFormat="1" ht="15.75" x14ac:dyDescent="0.2">
      <c r="A13" s="121" t="s">
        <v>141</v>
      </c>
      <c r="B13" s="108" t="s">
        <v>48</v>
      </c>
      <c r="C13" s="132">
        <v>5.6509999999999998E-2</v>
      </c>
      <c r="D13" s="138" t="str">
        <f>IF(ISERROR(MATCH(FX_Rates[[#This Row],[ISO]],Summary!$H$8,0))," ",IF(MATCH(FX_Rates[[#This Row],[ISO]],Summary!$H$8,0),"Agency  Currency"))</f>
        <v xml:space="preserve"> </v>
      </c>
      <c r="E13" s="137" t="str">
        <f>IF(ISERROR(MATCH(FX_Rates[[#This Row],[ISO]],Summary!$H$9,0))," ",IF(MATCH(FX_Rates[[#This Row],[ISO]],Summary!$H$9,0),"Post Prod. Currency"))</f>
        <v xml:space="preserve"> </v>
      </c>
      <c r="F13" s="6"/>
      <c r="G13" s="148"/>
      <c r="H13" s="148"/>
      <c r="I13" s="148"/>
      <c r="J13" s="148"/>
      <c r="K13" s="148"/>
      <c r="L13" s="107"/>
    </row>
    <row r="14" spans="1:12" s="10" customFormat="1" ht="15.75" x14ac:dyDescent="0.25">
      <c r="A14" s="121" t="s">
        <v>142</v>
      </c>
      <c r="B14" s="108" t="s">
        <v>143</v>
      </c>
      <c r="C14" s="131">
        <v>2.0747700000000001E-3</v>
      </c>
      <c r="D14" s="138" t="str">
        <f>IF(ISERROR(MATCH(FX_Rates[[#This Row],[ISO]],Summary!$H$8,0))," ",IF(MATCH(FX_Rates[[#This Row],[ISO]],Summary!$H$8,0),"Agency  Currency"))</f>
        <v xml:space="preserve"> </v>
      </c>
      <c r="E14" s="137" t="str">
        <f>IF(ISERROR(MATCH(FX_Rates[[#This Row],[ISO]],Summary!$H$9,0))," ",IF(MATCH(FX_Rates[[#This Row],[ISO]],Summary!$H$9,0),"Post Prod. Currency"))</f>
        <v xml:space="preserve"> </v>
      </c>
      <c r="F14" s="6"/>
      <c r="G14" s="148"/>
      <c r="H14" s="148"/>
      <c r="I14" s="148"/>
      <c r="J14" s="148"/>
      <c r="K14" s="148"/>
      <c r="L14" s="107"/>
    </row>
    <row r="15" spans="1:12" s="10" customFormat="1" ht="15.75" x14ac:dyDescent="0.25">
      <c r="A15" s="121" t="s">
        <v>144</v>
      </c>
      <c r="B15" s="108" t="s">
        <v>44</v>
      </c>
      <c r="C15" s="131">
        <v>0.76780000000000004</v>
      </c>
      <c r="D15" s="138" t="str">
        <f>IF(ISERROR(MATCH(FX_Rates[[#This Row],[ISO]],Summary!$H$8,0))," ",IF(MATCH(FX_Rates[[#This Row],[ISO]],Summary!$H$8,0),"Agency  Currency"))</f>
        <v xml:space="preserve"> </v>
      </c>
      <c r="E15" s="137" t="str">
        <f>IF(ISERROR(MATCH(FX_Rates[[#This Row],[ISO]],Summary!$H$9,0))," ",IF(MATCH(FX_Rates[[#This Row],[ISO]],Summary!$H$9,0),"Post Prod. Currency"))</f>
        <v xml:space="preserve"> </v>
      </c>
      <c r="F15" s="6"/>
      <c r="G15" s="148"/>
      <c r="H15" s="148"/>
      <c r="I15" s="148"/>
      <c r="J15" s="148"/>
      <c r="K15" s="148"/>
      <c r="L15" s="107"/>
    </row>
    <row r="16" spans="1:12" s="10" customFormat="1" ht="15.75" x14ac:dyDescent="0.25">
      <c r="A16" s="121" t="s">
        <v>145</v>
      </c>
      <c r="B16" s="108" t="s">
        <v>146</v>
      </c>
      <c r="C16" s="131">
        <v>1.1752999999999999E-4</v>
      </c>
      <c r="D16" s="138" t="str">
        <f>IF(ISERROR(MATCH(FX_Rates[[#This Row],[ISO]],Summary!$H$8,0))," ",IF(MATCH(FX_Rates[[#This Row],[ISO]],Summary!$H$8,0),"Agency  Currency"))</f>
        <v xml:space="preserve"> </v>
      </c>
      <c r="E16" s="137" t="str">
        <f>IF(ISERROR(MATCH(FX_Rates[[#This Row],[ISO]],Summary!$H$9,0))," ",IF(MATCH(FX_Rates[[#This Row],[ISO]],Summary!$H$9,0),"Post Prod. Currency"))</f>
        <v xml:space="preserve"> </v>
      </c>
      <c r="F16" s="6"/>
      <c r="G16" s="148"/>
      <c r="H16" s="148"/>
      <c r="I16" s="148"/>
      <c r="J16" s="148"/>
      <c r="K16" s="148"/>
      <c r="L16" s="107"/>
    </row>
    <row r="17" spans="1:12" s="10" customFormat="1" ht="15.75" x14ac:dyDescent="0.25">
      <c r="A17" s="121" t="s">
        <v>147</v>
      </c>
      <c r="B17" s="108" t="s">
        <v>148</v>
      </c>
      <c r="C17" s="131">
        <v>0.58816610000000003</v>
      </c>
      <c r="D17" s="138" t="str">
        <f>IF(ISERROR(MATCH(FX_Rates[[#This Row],[ISO]],Summary!$H$8,0))," ",IF(MATCH(FX_Rates[[#This Row],[ISO]],Summary!$H$8,0),"Agency  Currency"))</f>
        <v xml:space="preserve"> </v>
      </c>
      <c r="E17" s="137" t="str">
        <f>IF(ISERROR(MATCH(FX_Rates[[#This Row],[ISO]],Summary!$H$9,0))," ",IF(MATCH(FX_Rates[[#This Row],[ISO]],Summary!$H$9,0),"Post Prod. Currency"))</f>
        <v xml:space="preserve"> </v>
      </c>
      <c r="F17" s="6"/>
      <c r="G17" s="148"/>
      <c r="H17" s="148"/>
      <c r="I17" s="148"/>
      <c r="J17" s="148"/>
      <c r="K17" s="148"/>
      <c r="L17" s="107"/>
    </row>
    <row r="18" spans="1:12" s="10" customFormat="1" ht="15.75" x14ac:dyDescent="0.25">
      <c r="A18" s="121" t="s">
        <v>149</v>
      </c>
      <c r="B18" s="108" t="s">
        <v>150</v>
      </c>
      <c r="C18" s="131">
        <v>2.6510400000000001</v>
      </c>
      <c r="D18" s="138" t="str">
        <f>IF(ISERROR(MATCH(FX_Rates[[#This Row],[ISO]],Summary!$H$8,0))," ",IF(MATCH(FX_Rates[[#This Row],[ISO]],Summary!$H$8,0),"Agency  Currency"))</f>
        <v xml:space="preserve"> </v>
      </c>
      <c r="E18" s="137" t="str">
        <f>IF(ISERROR(MATCH(FX_Rates[[#This Row],[ISO]],Summary!$H$9,0))," ",IF(MATCH(FX_Rates[[#This Row],[ISO]],Summary!$H$9,0),"Post Prod. Currency"))</f>
        <v xml:space="preserve"> </v>
      </c>
      <c r="F18" s="6"/>
      <c r="G18" s="148"/>
      <c r="H18" s="148"/>
      <c r="I18" s="148"/>
      <c r="J18" s="148"/>
      <c r="K18" s="148"/>
      <c r="L18" s="107"/>
    </row>
    <row r="19" spans="1:12" s="10" customFormat="1" ht="15.75" x14ac:dyDescent="0.2">
      <c r="A19" s="121" t="s">
        <v>151</v>
      </c>
      <c r="B19" s="108" t="s">
        <v>152</v>
      </c>
      <c r="C19" s="130">
        <v>1.206E-2</v>
      </c>
      <c r="D19" s="138" t="str">
        <f>IF(ISERROR(MATCH(FX_Rates[[#This Row],[ISO]],Summary!$H$8,0))," ",IF(MATCH(FX_Rates[[#This Row],[ISO]],Summary!$H$8,0),"Agency  Currency"))</f>
        <v xml:space="preserve"> </v>
      </c>
      <c r="E19" s="137" t="str">
        <f>IF(ISERROR(MATCH(FX_Rates[[#This Row],[ISO]],Summary!$H$9,0))," ",IF(MATCH(FX_Rates[[#This Row],[ISO]],Summary!$H$9,0),"Post Prod. Currency"))</f>
        <v xml:space="preserve"> </v>
      </c>
      <c r="F19" s="6"/>
      <c r="G19" s="148"/>
      <c r="H19" s="148"/>
      <c r="I19" s="148"/>
      <c r="J19" s="148"/>
      <c r="K19" s="148"/>
      <c r="L19" s="107"/>
    </row>
    <row r="20" spans="1:12" s="10" customFormat="1" ht="15.75" x14ac:dyDescent="0.2">
      <c r="A20" s="121" t="s">
        <v>153</v>
      </c>
      <c r="B20" s="108" t="s">
        <v>154</v>
      </c>
      <c r="C20" s="130">
        <v>0.5</v>
      </c>
      <c r="D20" s="138" t="str">
        <f>IF(ISERROR(MATCH(FX_Rates[[#This Row],[ISO]],Summary!$H$8,0))," ",IF(MATCH(FX_Rates[[#This Row],[ISO]],Summary!$H$8,0),"Agency  Currency"))</f>
        <v xml:space="preserve"> </v>
      </c>
      <c r="E20" s="137" t="str">
        <f>IF(ISERROR(MATCH(FX_Rates[[#This Row],[ISO]],Summary!$H$9,0))," ",IF(MATCH(FX_Rates[[#This Row],[ISO]],Summary!$H$9,0),"Post Prod. Currency"))</f>
        <v xml:space="preserve"> </v>
      </c>
      <c r="F20" s="6"/>
      <c r="G20" s="148"/>
      <c r="H20" s="148"/>
      <c r="I20" s="148"/>
      <c r="J20" s="148"/>
      <c r="K20" s="148"/>
      <c r="L20" s="107"/>
    </row>
    <row r="21" spans="1:12" s="10" customFormat="1" ht="15.75" x14ac:dyDescent="0.2">
      <c r="A21" s="121" t="s">
        <v>155</v>
      </c>
      <c r="B21" s="108" t="s">
        <v>156</v>
      </c>
      <c r="C21" s="130">
        <v>5.075E-5</v>
      </c>
      <c r="D21" s="138" t="str">
        <f>IF(ISERROR(MATCH(FX_Rates[[#This Row],[ISO]],Summary!$H$8,0))," ",IF(MATCH(FX_Rates[[#This Row],[ISO]],Summary!$H$8,0),"Agency  Currency"))</f>
        <v xml:space="preserve"> </v>
      </c>
      <c r="E21" s="137" t="str">
        <f>IF(ISERROR(MATCH(FX_Rates[[#This Row],[ISO]],Summary!$H$9,0))," ",IF(MATCH(FX_Rates[[#This Row],[ISO]],Summary!$H$9,0),"Post Prod. Currency"))</f>
        <v xml:space="preserve"> </v>
      </c>
      <c r="F21" s="6"/>
      <c r="G21" s="148"/>
      <c r="H21" s="148"/>
      <c r="I21" s="148"/>
      <c r="J21" s="148"/>
      <c r="K21" s="148"/>
      <c r="L21" s="107"/>
    </row>
    <row r="22" spans="1:12" s="10" customFormat="1" ht="15.75" x14ac:dyDescent="0.2">
      <c r="A22" s="121" t="s">
        <v>157</v>
      </c>
      <c r="B22" s="108" t="s">
        <v>158</v>
      </c>
      <c r="C22" s="132">
        <v>0.50033000000000005</v>
      </c>
      <c r="D22" s="138" t="str">
        <f>IF(ISERROR(MATCH(FX_Rates[[#This Row],[ISO]],Summary!$H$8,0))," ",IF(MATCH(FX_Rates[[#This Row],[ISO]],Summary!$H$8,0),"Agency  Currency"))</f>
        <v xml:space="preserve"> </v>
      </c>
      <c r="E22" s="137" t="str">
        <f>IF(ISERROR(MATCH(FX_Rates[[#This Row],[ISO]],Summary!$H$9,0))," ",IF(MATCH(FX_Rates[[#This Row],[ISO]],Summary!$H$9,0),"Post Prod. Currency"))</f>
        <v xml:space="preserve"> </v>
      </c>
      <c r="F22" s="6"/>
      <c r="G22" s="148"/>
      <c r="H22" s="148"/>
      <c r="I22" s="148"/>
      <c r="J22" s="148"/>
      <c r="K22" s="148"/>
      <c r="L22" s="107"/>
    </row>
    <row r="23" spans="1:12" s="10" customFormat="1" ht="15.75" x14ac:dyDescent="0.25">
      <c r="A23" s="121" t="s">
        <v>159</v>
      </c>
      <c r="B23" s="108" t="s">
        <v>49</v>
      </c>
      <c r="C23" s="131">
        <v>0.14471999999999999</v>
      </c>
      <c r="D23" s="138" t="str">
        <f>IF(ISERROR(MATCH(FX_Rates[[#This Row],[ISO]],Summary!$H$8,0))," ",IF(MATCH(FX_Rates[[#This Row],[ISO]],Summary!$H$8,0),"Agency  Currency"))</f>
        <v xml:space="preserve"> </v>
      </c>
      <c r="E23" s="137" t="str">
        <f>IF(ISERROR(MATCH(FX_Rates[[#This Row],[ISO]],Summary!$H$9,0))," ",IF(MATCH(FX_Rates[[#This Row],[ISO]],Summary!$H$9,0),"Post Prod. Currency"))</f>
        <v xml:space="preserve"> </v>
      </c>
      <c r="F23" s="6"/>
      <c r="G23" s="148"/>
      <c r="H23" s="148"/>
      <c r="I23" s="148"/>
      <c r="J23" s="148"/>
      <c r="K23" s="148"/>
      <c r="L23" s="107"/>
    </row>
    <row r="24" spans="1:12" s="10" customFormat="1" ht="15.75" x14ac:dyDescent="0.2">
      <c r="A24" s="121" t="s">
        <v>160</v>
      </c>
      <c r="B24" s="108" t="s">
        <v>161</v>
      </c>
      <c r="C24" s="132">
        <v>0.59494999999999998</v>
      </c>
      <c r="D24" s="138" t="str">
        <f>IF(ISERROR(MATCH(FX_Rates[[#This Row],[ISO]],Summary!$H$8,0))," ",IF(MATCH(FX_Rates[[#This Row],[ISO]],Summary!$H$8,0),"Agency  Currency"))</f>
        <v xml:space="preserve"> </v>
      </c>
      <c r="E24" s="137" t="str">
        <f>IF(ISERROR(MATCH(FX_Rates[[#This Row],[ISO]],Summary!$H$9,0))," ",IF(MATCH(FX_Rates[[#This Row],[ISO]],Summary!$H$9,0),"Post Prod. Currency"))</f>
        <v xml:space="preserve"> </v>
      </c>
      <c r="F24" s="6"/>
      <c r="G24" s="148"/>
      <c r="H24" s="148"/>
      <c r="I24" s="148"/>
      <c r="J24" s="148"/>
      <c r="K24" s="148"/>
      <c r="L24" s="107"/>
    </row>
    <row r="25" spans="1:12" s="10" customFormat="1" ht="15.75" x14ac:dyDescent="0.2">
      <c r="A25" s="121" t="s">
        <v>162</v>
      </c>
      <c r="B25" s="108" t="s">
        <v>50</v>
      </c>
      <c r="C25" s="130">
        <v>0.30482999999999999</v>
      </c>
      <c r="D25" s="138" t="str">
        <f>IF(ISERROR(MATCH(FX_Rates[[#This Row],[ISO]],Summary!$H$8,0))," ",IF(MATCH(FX_Rates[[#This Row],[ISO]],Summary!$H$8,0),"Agency  Currency"))</f>
        <v xml:space="preserve"> </v>
      </c>
      <c r="E25" s="137" t="str">
        <f>IF(ISERROR(MATCH(FX_Rates[[#This Row],[ISO]],Summary!$H$9,0))," ",IF(MATCH(FX_Rates[[#This Row],[ISO]],Summary!$H$9,0),"Post Prod. Currency"))</f>
        <v xml:space="preserve"> </v>
      </c>
      <c r="F25" s="6"/>
      <c r="G25" s="148"/>
      <c r="H25" s="148"/>
      <c r="I25" s="148"/>
      <c r="J25" s="148"/>
      <c r="K25" s="148"/>
      <c r="L25" s="107"/>
    </row>
    <row r="26" spans="1:12" s="10" customFormat="1" ht="15.75" x14ac:dyDescent="0.25">
      <c r="A26" s="121" t="s">
        <v>163</v>
      </c>
      <c r="B26" s="108" t="s">
        <v>15</v>
      </c>
      <c r="C26" s="131">
        <v>1.3204</v>
      </c>
      <c r="D26" s="138" t="str">
        <f>IF(ISERROR(MATCH(FX_Rates[[#This Row],[ISO]],Summary!$H$8,0))," ",IF(MATCH(FX_Rates[[#This Row],[ISO]],Summary!$H$8,0),"Agency  Currency"))</f>
        <v xml:space="preserve"> </v>
      </c>
      <c r="E26" s="137" t="str">
        <f>IF(ISERROR(MATCH(FX_Rates[[#This Row],[ISO]],Summary!$H$9,0))," ",IF(MATCH(FX_Rates[[#This Row],[ISO]],Summary!$H$9,0),"Post Prod. Currency"))</f>
        <v xml:space="preserve"> </v>
      </c>
      <c r="F26" s="6"/>
      <c r="G26" s="148"/>
      <c r="H26" s="148"/>
      <c r="I26" s="148"/>
      <c r="J26" s="148"/>
      <c r="K26" s="148"/>
      <c r="L26" s="107"/>
    </row>
    <row r="27" spans="1:12" s="10" customFormat="1" ht="15.75" x14ac:dyDescent="0.2">
      <c r="A27" s="121" t="s">
        <v>164</v>
      </c>
      <c r="B27" s="108" t="s">
        <v>165</v>
      </c>
      <c r="C27" s="130">
        <v>0.73502000000000001</v>
      </c>
      <c r="D27" s="138" t="str">
        <f>IF(ISERROR(MATCH(FX_Rates[[#This Row],[ISO]],Summary!$H$8,0))," ",IF(MATCH(FX_Rates[[#This Row],[ISO]],Summary!$H$8,0),"Agency  Currency"))</f>
        <v xml:space="preserve"> </v>
      </c>
      <c r="E27" s="137" t="str">
        <f>IF(ISERROR(MATCH(FX_Rates[[#This Row],[ISO]],Summary!$H$9,0))," ",IF(MATCH(FX_Rates[[#This Row],[ISO]],Summary!$H$9,0),"Post Prod. Currency"))</f>
        <v xml:space="preserve"> </v>
      </c>
      <c r="F27" s="6"/>
      <c r="G27" s="148"/>
      <c r="H27" s="148"/>
      <c r="I27" s="148"/>
      <c r="J27" s="148"/>
      <c r="K27" s="148"/>
      <c r="L27" s="107"/>
    </row>
    <row r="28" spans="1:12" s="10" customFormat="1" ht="15.75" x14ac:dyDescent="0.2">
      <c r="A28" s="121" t="s">
        <v>166</v>
      </c>
      <c r="B28" s="108" t="s">
        <v>167</v>
      </c>
      <c r="C28" s="130">
        <v>0.59484999999999999</v>
      </c>
      <c r="D28" s="138" t="str">
        <f>IF(ISERROR(MATCH(FX_Rates[[#This Row],[ISO]],Summary!$H$8,0))," ",IF(MATCH(FX_Rates[[#This Row],[ISO]],Summary!$H$8,0),"Agency  Currency"))</f>
        <v xml:space="preserve"> </v>
      </c>
      <c r="E28" s="137" t="str">
        <f>IF(ISERROR(MATCH(FX_Rates[[#This Row],[ISO]],Summary!$H$9,0))," ",IF(MATCH(FX_Rates[[#This Row],[ISO]],Summary!$H$9,0),"Post Prod. Currency"))</f>
        <v xml:space="preserve"> </v>
      </c>
      <c r="F28" s="6"/>
      <c r="G28" s="148"/>
      <c r="H28" s="148"/>
      <c r="I28" s="148"/>
      <c r="J28" s="148"/>
      <c r="K28" s="148"/>
      <c r="L28" s="107"/>
    </row>
    <row r="29" spans="1:12" s="10" customFormat="1" ht="15.75" x14ac:dyDescent="0.2">
      <c r="A29" s="121" t="s">
        <v>168</v>
      </c>
      <c r="B29" s="108" t="s">
        <v>169</v>
      </c>
      <c r="C29" s="130">
        <v>0.77881999999999996</v>
      </c>
      <c r="D29" s="138" t="str">
        <f>IF(ISERROR(MATCH(FX_Rates[[#This Row],[ISO]],Summary!$H$8,0))," ",IF(MATCH(FX_Rates[[#This Row],[ISO]],Summary!$H$8,0),"Agency  Currency"))</f>
        <v xml:space="preserve"> </v>
      </c>
      <c r="E29" s="137" t="str">
        <f>IF(ISERROR(MATCH(FX_Rates[[#This Row],[ISO]],Summary!$H$9,0))," ",IF(MATCH(FX_Rates[[#This Row],[ISO]],Summary!$H$9,0),"Post Prod. Currency"))</f>
        <v xml:space="preserve"> </v>
      </c>
      <c r="F29" s="5"/>
      <c r="G29" s="148"/>
      <c r="H29" s="148"/>
      <c r="I29" s="148"/>
      <c r="J29" s="148"/>
      <c r="K29" s="148"/>
      <c r="L29" s="107"/>
    </row>
    <row r="30" spans="1:12" s="10" customFormat="1" ht="15.75" x14ac:dyDescent="0.2">
      <c r="A30" s="121" t="s">
        <v>170</v>
      </c>
      <c r="B30" s="108" t="s">
        <v>171</v>
      </c>
      <c r="C30" s="130">
        <v>1.77359E-3</v>
      </c>
      <c r="D30" s="138" t="str">
        <f>IF(ISERROR(MATCH(FX_Rates[[#This Row],[ISO]],Summary!$H$8,0))," ",IF(MATCH(FX_Rates[[#This Row],[ISO]],Summary!$H$8,0),"Agency  Currency"))</f>
        <v xml:space="preserve"> </v>
      </c>
      <c r="E30" s="137" t="str">
        <f>IF(ISERROR(MATCH(FX_Rates[[#This Row],[ISO]],Summary!$H$9,0))," ",IF(MATCH(FX_Rates[[#This Row],[ISO]],Summary!$H$9,0),"Post Prod. Currency"))</f>
        <v xml:space="preserve"> </v>
      </c>
      <c r="F30" s="6"/>
      <c r="G30" s="148"/>
      <c r="H30" s="148"/>
      <c r="I30" s="148"/>
      <c r="J30" s="148"/>
      <c r="K30" s="148"/>
      <c r="L30" s="107"/>
    </row>
    <row r="31" spans="1:12" s="10" customFormat="1" ht="15.75" x14ac:dyDescent="0.2">
      <c r="A31" s="121" t="s">
        <v>172</v>
      </c>
      <c r="B31" s="108" t="s">
        <v>51</v>
      </c>
      <c r="C31" s="130">
        <v>1.5653900000000001E-3</v>
      </c>
      <c r="D31" s="138" t="str">
        <f>IF(ISERROR(MATCH(FX_Rates[[#This Row],[ISO]],Summary!$H$8,0))," ",IF(MATCH(FX_Rates[[#This Row],[ISO]],Summary!$H$8,0),"Agency  Currency"))</f>
        <v xml:space="preserve"> </v>
      </c>
      <c r="E31" s="137" t="str">
        <f>IF(ISERROR(MATCH(FX_Rates[[#This Row],[ISO]],Summary!$H$9,0))," ",IF(MATCH(FX_Rates[[#This Row],[ISO]],Summary!$H$9,0),"Post Prod. Currency"))</f>
        <v xml:space="preserve"> </v>
      </c>
      <c r="F31" s="6"/>
      <c r="G31" s="6"/>
      <c r="H31" s="6"/>
      <c r="I31" s="6"/>
      <c r="J31" s="6"/>
      <c r="K31" s="107"/>
      <c r="L31" s="107"/>
    </row>
    <row r="32" spans="1:12" s="10" customFormat="1" ht="15.75" x14ac:dyDescent="0.2">
      <c r="A32" s="121" t="s">
        <v>173</v>
      </c>
      <c r="B32" s="108" t="s">
        <v>37</v>
      </c>
      <c r="C32" s="130">
        <v>0.15092</v>
      </c>
      <c r="D32" s="138" t="str">
        <f>IF(ISERROR(MATCH(FX_Rates[[#This Row],[ISO]],Summary!$H$8,0))," ",IF(MATCH(FX_Rates[[#This Row],[ISO]],Summary!$H$8,0),"Agency  Currency"))</f>
        <v xml:space="preserve"> </v>
      </c>
      <c r="E32" s="137" t="str">
        <f>IF(ISERROR(MATCH(FX_Rates[[#This Row],[ISO]],Summary!$H$9,0))," ",IF(MATCH(FX_Rates[[#This Row],[ISO]],Summary!$H$9,0),"Post Prod. Currency"))</f>
        <v xml:space="preserve"> </v>
      </c>
      <c r="F32" s="7"/>
      <c r="G32" s="6"/>
      <c r="H32" s="6"/>
      <c r="I32" s="6"/>
      <c r="J32" s="6"/>
      <c r="K32" s="107"/>
      <c r="L32" s="107"/>
    </row>
    <row r="33" spans="1:12" s="10" customFormat="1" ht="15.75" x14ac:dyDescent="0.2">
      <c r="A33" s="121" t="s">
        <v>174</v>
      </c>
      <c r="B33" s="108" t="s">
        <v>52</v>
      </c>
      <c r="C33" s="130">
        <v>3.3073E-4</v>
      </c>
      <c r="D33" s="138" t="str">
        <f>IF(ISERROR(MATCH(FX_Rates[[#This Row],[ISO]],Summary!$H$8,0))," ",IF(MATCH(FX_Rates[[#This Row],[ISO]],Summary!$H$8,0),"Agency  Currency"))</f>
        <v xml:space="preserve"> </v>
      </c>
      <c r="E33" s="137" t="str">
        <f>IF(ISERROR(MATCH(FX_Rates[[#This Row],[ISO]],Summary!$H$9,0))," ",IF(MATCH(FX_Rates[[#This Row],[ISO]],Summary!$H$9,0),"Post Prod. Currency"))</f>
        <v xml:space="preserve"> </v>
      </c>
      <c r="F33" s="6"/>
      <c r="G33" s="6"/>
      <c r="H33" s="6"/>
      <c r="I33" s="6"/>
      <c r="J33" s="6"/>
      <c r="K33" s="107"/>
      <c r="L33" s="107"/>
    </row>
    <row r="34" spans="1:12" s="10" customFormat="1" ht="15.75" x14ac:dyDescent="0.2">
      <c r="A34" s="121" t="s">
        <v>175</v>
      </c>
      <c r="B34" s="108" t="s">
        <v>176</v>
      </c>
      <c r="C34" s="132">
        <v>6.3876999999999998E-4</v>
      </c>
      <c r="D34" s="138" t="str">
        <f>IF(ISERROR(MATCH(FX_Rates[[#This Row],[ISO]],Summary!$H$8,0))," ",IF(MATCH(FX_Rates[[#This Row],[ISO]],Summary!$H$8,0),"Agency  Currency"))</f>
        <v xml:space="preserve"> </v>
      </c>
      <c r="E34" s="137" t="str">
        <f>IF(ISERROR(MATCH(FX_Rates[[#This Row],[ISO]],Summary!$H$9,0))," ",IF(MATCH(FX_Rates[[#This Row],[ISO]],Summary!$H$9,0),"Post Prod. Currency"))</f>
        <v xml:space="preserve"> </v>
      </c>
      <c r="F34" s="8"/>
      <c r="G34" s="6"/>
      <c r="H34" s="6"/>
      <c r="I34" s="6"/>
      <c r="J34" s="6"/>
      <c r="K34" s="107"/>
      <c r="L34" s="107"/>
    </row>
    <row r="35" spans="1:12" s="10" customFormat="1" ht="18" x14ac:dyDescent="0.2">
      <c r="A35" s="121" t="s">
        <v>177</v>
      </c>
      <c r="B35" s="108" t="s">
        <v>53</v>
      </c>
      <c r="C35" s="130">
        <v>1.7568799999999999E-3</v>
      </c>
      <c r="D35" s="138" t="str">
        <f>IF(ISERROR(MATCH(FX_Rates[[#This Row],[ISO]],Summary!$H$8,0))," ",IF(MATCH(FX_Rates[[#This Row],[ISO]],Summary!$H$8,0),"Agency  Currency"))</f>
        <v xml:space="preserve"> </v>
      </c>
      <c r="E35" s="137" t="str">
        <f>IF(ISERROR(MATCH(FX_Rates[[#This Row],[ISO]],Summary!$H$9,0))," ",IF(MATCH(FX_Rates[[#This Row],[ISO]],Summary!$H$9,0),"Post Prod. Currency"))</f>
        <v xml:space="preserve"> </v>
      </c>
      <c r="F35" s="9"/>
      <c r="G35" s="6"/>
      <c r="H35" s="6"/>
      <c r="I35" s="6"/>
      <c r="J35" s="6"/>
      <c r="K35" s="107"/>
      <c r="L35" s="107"/>
    </row>
    <row r="36" spans="1:12" s="10" customFormat="1" ht="15.75" x14ac:dyDescent="0.2">
      <c r="A36" s="121" t="s">
        <v>178</v>
      </c>
      <c r="B36" s="108" t="s">
        <v>179</v>
      </c>
      <c r="C36" s="130">
        <v>0.15465999999999999</v>
      </c>
      <c r="D36" s="138" t="str">
        <f>IF(ISERROR(MATCH(FX_Rates[[#This Row],[ISO]],Summary!$H$8,0))," ",IF(MATCH(FX_Rates[[#This Row],[ISO]],Summary!$H$8,0),"Agency  Currency"))</f>
        <v xml:space="preserve"> </v>
      </c>
      <c r="E36" s="137" t="str">
        <f>IF(ISERROR(MATCH(FX_Rates[[#This Row],[ISO]],Summary!$H$9,0))," ",IF(MATCH(FX_Rates[[#This Row],[ISO]],Summary!$H$9,0),"Post Prod. Currency"))</f>
        <v xml:space="preserve"> </v>
      </c>
      <c r="F36" s="6"/>
      <c r="G36" s="6"/>
      <c r="H36" s="6"/>
      <c r="I36" s="6"/>
      <c r="J36" s="6"/>
      <c r="K36" s="107"/>
      <c r="L36" s="107"/>
    </row>
    <row r="37" spans="1:12" s="10" customFormat="1" ht="18" x14ac:dyDescent="0.2">
      <c r="A37" s="121" t="s">
        <v>180</v>
      </c>
      <c r="B37" s="108" t="s">
        <v>181</v>
      </c>
      <c r="C37" s="130">
        <v>1.9877899999999999</v>
      </c>
      <c r="D37" s="138" t="str">
        <f>IF(ISERROR(MATCH(FX_Rates[[#This Row],[ISO]],Summary!$H$8,0))," ",IF(MATCH(FX_Rates[[#This Row],[ISO]],Summary!$H$8,0),"Agency  Currency"))</f>
        <v xml:space="preserve"> </v>
      </c>
      <c r="E37" s="137" t="str">
        <f>IF(ISERROR(MATCH(FX_Rates[[#This Row],[ISO]],Summary!$H$9,0))," ",IF(MATCH(FX_Rates[[#This Row],[ISO]],Summary!$H$9,0),"Post Prod. Currency"))</f>
        <v xml:space="preserve"> </v>
      </c>
      <c r="F37" s="9"/>
      <c r="G37" s="6"/>
      <c r="H37" s="6"/>
      <c r="I37" s="6"/>
      <c r="J37" s="6"/>
      <c r="K37" s="107"/>
      <c r="L37" s="107"/>
    </row>
    <row r="38" spans="1:12" s="10" customFormat="1" ht="15.75" x14ac:dyDescent="0.2">
      <c r="A38" s="121" t="s">
        <v>182</v>
      </c>
      <c r="B38" s="108" t="s">
        <v>5</v>
      </c>
      <c r="C38" s="130">
        <v>4.5330000000000002E-2</v>
      </c>
      <c r="D38" s="138" t="str">
        <f>IF(ISERROR(MATCH(FX_Rates[[#This Row],[ISO]],Summary!$H$8,0))," ",IF(MATCH(FX_Rates[[#This Row],[ISO]],Summary!$H$8,0),"Agency  Currency"))</f>
        <v xml:space="preserve"> </v>
      </c>
      <c r="E38" s="137" t="str">
        <f>IF(ISERROR(MATCH(FX_Rates[[#This Row],[ISO]],Summary!$H$9,0))," ",IF(MATCH(FX_Rates[[#This Row],[ISO]],Summary!$H$9,0),"Post Prod. Currency"))</f>
        <v xml:space="preserve"> </v>
      </c>
      <c r="F38" s="6"/>
      <c r="G38" s="6"/>
      <c r="H38" s="6"/>
      <c r="I38" s="6"/>
      <c r="J38" s="6"/>
      <c r="K38" s="107"/>
      <c r="L38" s="107"/>
    </row>
    <row r="39" spans="1:12" s="10" customFormat="1" ht="18" x14ac:dyDescent="0.2">
      <c r="A39" s="121" t="s">
        <v>183</v>
      </c>
      <c r="B39" s="108" t="s">
        <v>6</v>
      </c>
      <c r="C39" s="130">
        <v>0.15634000000000001</v>
      </c>
      <c r="D39" s="138" t="str">
        <f>IF(ISERROR(MATCH(FX_Rates[[#This Row],[ISO]],Summary!$H$8,0))," ",IF(MATCH(FX_Rates[[#This Row],[ISO]],Summary!$H$8,0),"Agency  Currency"))</f>
        <v xml:space="preserve"> </v>
      </c>
      <c r="E39" s="137" t="str">
        <f>IF(ISERROR(MATCH(FX_Rates[[#This Row],[ISO]],Summary!$H$9,0))," ",IF(MATCH(FX_Rates[[#This Row],[ISO]],Summary!$H$9,0),"Post Prod. Currency"))</f>
        <v xml:space="preserve"> </v>
      </c>
      <c r="F39" s="9"/>
      <c r="G39" s="6"/>
      <c r="H39" s="6"/>
      <c r="I39" s="6"/>
      <c r="J39" s="6"/>
      <c r="K39" s="107"/>
      <c r="L39" s="107"/>
    </row>
    <row r="40" spans="1:12" s="10" customFormat="1" ht="15.75" x14ac:dyDescent="0.2">
      <c r="A40" s="121" t="s">
        <v>184</v>
      </c>
      <c r="B40" s="108" t="s">
        <v>54</v>
      </c>
      <c r="C40" s="132">
        <v>2.0820000000000002E-2</v>
      </c>
      <c r="D40" s="138" t="str">
        <f>IF(ISERROR(MATCH(FX_Rates[[#This Row],[ISO]],Summary!$H$8,0))," ",IF(MATCH(FX_Rates[[#This Row],[ISO]],Summary!$H$8,0),"Agency  Currency"))</f>
        <v xml:space="preserve"> </v>
      </c>
      <c r="E40" s="137" t="str">
        <f>IF(ISERROR(MATCH(FX_Rates[[#This Row],[ISO]],Summary!$H$9,0))," ",IF(MATCH(FX_Rates[[#This Row],[ISO]],Summary!$H$9,0),"Post Prod. Currency"))</f>
        <v xml:space="preserve"> </v>
      </c>
      <c r="F40" s="6"/>
      <c r="G40" s="6"/>
      <c r="H40" s="6"/>
      <c r="I40" s="6"/>
      <c r="J40" s="6"/>
      <c r="K40" s="107"/>
      <c r="L40" s="107"/>
    </row>
    <row r="41" spans="1:12" s="10" customFormat="1" ht="18" x14ac:dyDescent="0.2">
      <c r="A41" s="121" t="s">
        <v>185</v>
      </c>
      <c r="B41" s="109" t="s">
        <v>7</v>
      </c>
      <c r="C41" s="130">
        <v>5.6640000000000003E-2</v>
      </c>
      <c r="D41" s="138" t="str">
        <f>IF(ISERROR(MATCH(FX_Rates[[#This Row],[ISO]],Summary!$H$8,0))," ",IF(MATCH(FX_Rates[[#This Row],[ISO]],Summary!$H$8,0),"Agency  Currency"))</f>
        <v xml:space="preserve"> </v>
      </c>
      <c r="E41" s="137" t="str">
        <f>IF(ISERROR(MATCH(FX_Rates[[#This Row],[ISO]],Summary!$H$9,0))," ",IF(MATCH(FX_Rates[[#This Row],[ISO]],Summary!$H$9,0),"Post Prod. Currency"))</f>
        <v xml:space="preserve"> </v>
      </c>
      <c r="F41" s="9"/>
      <c r="G41" s="6"/>
      <c r="H41" s="6"/>
      <c r="I41" s="6"/>
      <c r="J41" s="6"/>
    </row>
    <row r="42" spans="1:12" s="10" customFormat="1" ht="15.75" x14ac:dyDescent="0.2">
      <c r="A42" s="121" t="s">
        <v>186</v>
      </c>
      <c r="B42" s="109" t="s">
        <v>187</v>
      </c>
      <c r="C42" s="130">
        <v>0.11429</v>
      </c>
      <c r="D42" s="138" t="str">
        <f>IF(ISERROR(MATCH(FX_Rates[[#This Row],[ISO]],Summary!$H$8,0))," ",IF(MATCH(FX_Rates[[#This Row],[ISO]],Summary!$H$8,0),"Agency  Currency"))</f>
        <v xml:space="preserve"> </v>
      </c>
      <c r="E42" s="137" t="str">
        <f>IF(ISERROR(MATCH(FX_Rates[[#This Row],[ISO]],Summary!$H$9,0))," ",IF(MATCH(FX_Rates[[#This Row],[ISO]],Summary!$H$9,0),"Post Prod. Currency"))</f>
        <v xml:space="preserve"> </v>
      </c>
      <c r="F42" s="6"/>
      <c r="G42" s="6"/>
      <c r="H42" s="6"/>
      <c r="I42" s="6"/>
      <c r="J42" s="6"/>
    </row>
    <row r="43" spans="1:12" s="10" customFormat="1" ht="18" x14ac:dyDescent="0.2">
      <c r="A43" s="121" t="s">
        <v>188</v>
      </c>
      <c r="B43" s="109" t="s">
        <v>189</v>
      </c>
      <c r="C43" s="130">
        <v>7.4349999999999999E-2</v>
      </c>
      <c r="D43" s="138" t="str">
        <f>IF(ISERROR(MATCH(FX_Rates[[#This Row],[ISO]],Summary!$H$8,0))," ",IF(MATCH(FX_Rates[[#This Row],[ISO]],Summary!$H$8,0),"Agency  Currency"))</f>
        <v xml:space="preserve"> </v>
      </c>
      <c r="E43" s="137" t="str">
        <f>IF(ISERROR(MATCH(FX_Rates[[#This Row],[ISO]],Summary!$H$9,0))," ",IF(MATCH(FX_Rates[[#This Row],[ISO]],Summary!$H$9,0),"Post Prod. Currency"))</f>
        <v xml:space="preserve"> </v>
      </c>
      <c r="F43" s="9"/>
      <c r="G43" s="6"/>
      <c r="H43" s="6"/>
      <c r="I43" s="6"/>
      <c r="J43" s="6"/>
    </row>
    <row r="44" spans="1:12" s="10" customFormat="1" ht="15.75" x14ac:dyDescent="0.2">
      <c r="A44" s="121" t="s">
        <v>190</v>
      </c>
      <c r="B44" s="110" t="s">
        <v>191</v>
      </c>
      <c r="C44" s="132">
        <v>3.6479999999999999E-2</v>
      </c>
      <c r="D44" s="138" t="str">
        <f>IF(ISERROR(MATCH(FX_Rates[[#This Row],[ISO]],Summary!$H$8,0))," ",IF(MATCH(FX_Rates[[#This Row],[ISO]],Summary!$H$8,0),"Agency  Currency"))</f>
        <v xml:space="preserve"> </v>
      </c>
      <c r="E44" s="137" t="str">
        <f>IF(ISERROR(MATCH(FX_Rates[[#This Row],[ISO]],Summary!$H$9,0))," ",IF(MATCH(FX_Rates[[#This Row],[ISO]],Summary!$H$9,0),"Post Prod. Currency"))</f>
        <v xml:space="preserve"> </v>
      </c>
      <c r="F44" s="6"/>
      <c r="G44" s="6"/>
      <c r="H44" s="6"/>
      <c r="I44" s="6"/>
      <c r="J44" s="6"/>
    </row>
    <row r="45" spans="1:12" s="10" customFormat="1" ht="18" x14ac:dyDescent="0.2">
      <c r="A45" s="121" t="s">
        <v>192</v>
      </c>
      <c r="B45" s="109" t="s">
        <v>193</v>
      </c>
      <c r="C45" s="130">
        <v>0.38433452000000001</v>
      </c>
      <c r="D45" s="138" t="str">
        <f>IF(ISERROR(MATCH(FX_Rates[[#This Row],[ISO]],Summary!$H$8,0))," ",IF(MATCH(FX_Rates[[#This Row],[ISO]],Summary!$H$8,0),"Agency  Currency"))</f>
        <v xml:space="preserve"> </v>
      </c>
      <c r="E45" s="137" t="str">
        <f>IF(ISERROR(MATCH(FX_Rates[[#This Row],[ISO]],Summary!$H$9,0))," ",IF(MATCH(FX_Rates[[#This Row],[ISO]],Summary!$H$9,0),"Post Prod. Currency"))</f>
        <v xml:space="preserve"> </v>
      </c>
      <c r="F45" s="9"/>
      <c r="G45" s="6"/>
      <c r="H45" s="6"/>
      <c r="I45" s="6"/>
      <c r="J45" s="6"/>
    </row>
    <row r="46" spans="1:12" s="10" customFormat="1" ht="15.75" x14ac:dyDescent="0.2">
      <c r="A46" s="121" t="s">
        <v>194</v>
      </c>
      <c r="B46" s="109" t="s">
        <v>195</v>
      </c>
      <c r="C46" s="130">
        <v>2.281E-5</v>
      </c>
      <c r="D46" s="138" t="str">
        <f>IF(ISERROR(MATCH(FX_Rates[[#This Row],[ISO]],Summary!$H$8,0))," ",IF(MATCH(FX_Rates[[#This Row],[ISO]],Summary!$H$8,0),"Agency  Currency"))</f>
        <v xml:space="preserve"> </v>
      </c>
      <c r="E46" s="137" t="str">
        <f>IF(ISERROR(MATCH(FX_Rates[[#This Row],[ISO]],Summary!$H$9,0))," ",IF(MATCH(FX_Rates[[#This Row],[ISO]],Summary!$H$9,0),"Post Prod. Currency"))</f>
        <v xml:space="preserve"> </v>
      </c>
      <c r="F46" s="6"/>
      <c r="G46" s="6"/>
      <c r="H46" s="6"/>
      <c r="I46" s="6"/>
      <c r="J46" s="6"/>
    </row>
    <row r="47" spans="1:12" s="10" customFormat="1" ht="18" x14ac:dyDescent="0.2">
      <c r="A47" s="121" t="s">
        <v>196</v>
      </c>
      <c r="B47" s="109" t="s">
        <v>197</v>
      </c>
      <c r="C47" s="132">
        <v>0.22805</v>
      </c>
      <c r="D47" s="138" t="str">
        <f>IF(ISERROR(MATCH(FX_Rates[[#This Row],[ISO]],Summary!$H$8,0))," ",IF(MATCH(FX_Rates[[#This Row],[ISO]],Summary!$H$8,0),"Agency  Currency"))</f>
        <v xml:space="preserve"> </v>
      </c>
      <c r="E47" s="137" t="str">
        <f>IF(ISERROR(MATCH(FX_Rates[[#This Row],[ISO]],Summary!$H$9,0))," ",IF(MATCH(FX_Rates[[#This Row],[ISO]],Summary!$H$9,0),"Post Prod. Currency"))</f>
        <v xml:space="preserve"> </v>
      </c>
      <c r="F47" s="9"/>
      <c r="G47" s="6"/>
      <c r="H47" s="6"/>
      <c r="I47" s="6"/>
      <c r="J47" s="6"/>
    </row>
    <row r="48" spans="1:12" s="10" customFormat="1" ht="15.75" x14ac:dyDescent="0.2">
      <c r="A48" s="121" t="s">
        <v>198</v>
      </c>
      <c r="B48" s="109" t="s">
        <v>55</v>
      </c>
      <c r="C48" s="132">
        <v>0.13617000000000001</v>
      </c>
      <c r="D48" s="138" t="str">
        <f>IF(ISERROR(MATCH(FX_Rates[[#This Row],[ISO]],Summary!$H$8,0))," ",IF(MATCH(FX_Rates[[#This Row],[ISO]],Summary!$H$8,0),"Agency  Currency"))</f>
        <v xml:space="preserve"> </v>
      </c>
      <c r="E48" s="137" t="str">
        <f>IF(ISERROR(MATCH(FX_Rates[[#This Row],[ISO]],Summary!$H$9,0))," ",IF(MATCH(FX_Rates[[#This Row],[ISO]],Summary!$H$9,0),"Post Prod. Currency"))</f>
        <v xml:space="preserve"> </v>
      </c>
      <c r="F48" s="6"/>
      <c r="G48" s="6"/>
      <c r="H48" s="6"/>
      <c r="I48" s="6"/>
      <c r="J48" s="6"/>
    </row>
    <row r="49" spans="1:10" s="10" customFormat="1" ht="18" x14ac:dyDescent="0.2">
      <c r="A49" s="121" t="s">
        <v>199</v>
      </c>
      <c r="B49" s="109" t="s">
        <v>56</v>
      </c>
      <c r="C49" s="132">
        <v>4.2520000000000002E-2</v>
      </c>
      <c r="D49" s="138" t="str">
        <f>IF(ISERROR(MATCH(FX_Rates[[#This Row],[ISO]],Summary!$H$8,0))," ",IF(MATCH(FX_Rates[[#This Row],[ISO]],Summary!$H$8,0),"Agency  Currency"))</f>
        <v xml:space="preserve"> </v>
      </c>
      <c r="E49" s="137" t="str">
        <f>IF(ISERROR(MATCH(FX_Rates[[#This Row],[ISO]],Summary!$H$9,0))," ",IF(MATCH(FX_Rates[[#This Row],[ISO]],Summary!$H$9,0),"Post Prod. Currency"))</f>
        <v xml:space="preserve"> </v>
      </c>
      <c r="F49" s="9"/>
      <c r="G49" s="6"/>
      <c r="H49" s="6"/>
      <c r="I49" s="6"/>
      <c r="J49" s="6"/>
    </row>
    <row r="50" spans="1:10" s="10" customFormat="1" ht="15.75" x14ac:dyDescent="0.2">
      <c r="A50" s="121" t="s">
        <v>200</v>
      </c>
      <c r="B50" s="109" t="s">
        <v>35</v>
      </c>
      <c r="C50" s="130">
        <v>0.12817999999999999</v>
      </c>
      <c r="D50" s="138" t="str">
        <f>IF(ISERROR(MATCH(FX_Rates[[#This Row],[ISO]],Summary!$H$8,0))," ",IF(MATCH(FX_Rates[[#This Row],[ISO]],Summary!$H$8,0),"Agency  Currency"))</f>
        <v xml:space="preserve"> </v>
      </c>
      <c r="E50" s="137" t="str">
        <f>IF(ISERROR(MATCH(FX_Rates[[#This Row],[ISO]],Summary!$H$9,0))," ",IF(MATCH(FX_Rates[[#This Row],[ISO]],Summary!$H$9,0),"Post Prod. Currency"))</f>
        <v xml:space="preserve"> </v>
      </c>
      <c r="F50" s="6"/>
      <c r="G50" s="6"/>
      <c r="H50" s="6"/>
      <c r="I50" s="6"/>
      <c r="J50" s="6"/>
    </row>
    <row r="51" spans="1:10" s="10" customFormat="1" ht="18" x14ac:dyDescent="0.2">
      <c r="A51" s="121" t="s">
        <v>201</v>
      </c>
      <c r="B51" s="109" t="s">
        <v>34</v>
      </c>
      <c r="C51" s="130">
        <v>3.7413899999999998E-3</v>
      </c>
      <c r="D51" s="138" t="str">
        <f>IF(ISERROR(MATCH(FX_Rates[[#This Row],[ISO]],Summary!$H$8,0))," ",IF(MATCH(FX_Rates[[#This Row],[ISO]],Summary!$H$8,0),"Agency  Currency"))</f>
        <v xml:space="preserve"> </v>
      </c>
      <c r="E51" s="137" t="str">
        <f>IF(ISERROR(MATCH(FX_Rates[[#This Row],[ISO]],Summary!$H$9,0))," ",IF(MATCH(FX_Rates[[#This Row],[ISO]],Summary!$H$9,0),"Post Prod. Currency"))</f>
        <v xml:space="preserve"> </v>
      </c>
      <c r="F51" s="9"/>
      <c r="G51" s="6"/>
      <c r="H51" s="6"/>
      <c r="I51" s="6"/>
      <c r="J51" s="6"/>
    </row>
    <row r="52" spans="1:10" s="10" customFormat="1" ht="18" x14ac:dyDescent="0.2">
      <c r="A52" s="121" t="s">
        <v>202</v>
      </c>
      <c r="B52" s="109" t="s">
        <v>203</v>
      </c>
      <c r="C52" s="130">
        <v>9.5300000000000003E-3</v>
      </c>
      <c r="D52" s="138" t="str">
        <f>IF(ISERROR(MATCH(FX_Rates[[#This Row],[ISO]],Summary!$H$8,0))," ",IF(MATCH(FX_Rates[[#This Row],[ISO]],Summary!$H$8,0),"Agency  Currency"))</f>
        <v xml:space="preserve"> </v>
      </c>
      <c r="E52" s="137" t="str">
        <f>IF(ISERROR(MATCH(FX_Rates[[#This Row],[ISO]],Summary!$H$9,0))," ",IF(MATCH(FX_Rates[[#This Row],[ISO]],Summary!$H$9,0),"Post Prod. Currency"))</f>
        <v xml:space="preserve"> </v>
      </c>
      <c r="F52" s="9"/>
      <c r="G52" s="6"/>
      <c r="H52" s="6"/>
      <c r="I52" s="6"/>
      <c r="J52" s="6"/>
    </row>
    <row r="53" spans="1:10" s="10" customFormat="1" ht="15.75" x14ac:dyDescent="0.2">
      <c r="A53" s="121" t="s">
        <v>204</v>
      </c>
      <c r="B53" s="109" t="s">
        <v>65</v>
      </c>
      <c r="C53" s="130">
        <v>1.5429999999999999E-2</v>
      </c>
      <c r="D53" s="138" t="str">
        <f>IF(ISERROR(MATCH(FX_Rates[[#This Row],[ISO]],Summary!$H$8,0))," ",IF(MATCH(FX_Rates[[#This Row],[ISO]],Summary!$H$8,0),"Agency  Currency"))</f>
        <v xml:space="preserve"> </v>
      </c>
      <c r="E53" s="137" t="str">
        <f>IF(ISERROR(MATCH(FX_Rates[[#This Row],[ISO]],Summary!$H$9,0))," ",IF(MATCH(FX_Rates[[#This Row],[ISO]],Summary!$H$9,0),"Post Prod. Currency"))</f>
        <v xml:space="preserve"> </v>
      </c>
      <c r="F53" s="6"/>
      <c r="G53" s="6"/>
      <c r="H53" s="6"/>
      <c r="I53" s="6"/>
      <c r="J53" s="6"/>
    </row>
    <row r="54" spans="1:10" s="10" customFormat="1" ht="18" x14ac:dyDescent="0.2">
      <c r="A54" s="121" t="s">
        <v>205</v>
      </c>
      <c r="B54" s="109" t="s">
        <v>206</v>
      </c>
      <c r="C54" s="132">
        <v>7.3739999999999995E-5</v>
      </c>
      <c r="D54" s="138" t="str">
        <f>IF(ISERROR(MATCH(FX_Rates[[#This Row],[ISO]],Summary!$H$8,0))," ",IF(MATCH(FX_Rates[[#This Row],[ISO]],Summary!$H$8,0),"Agency  Currency"))</f>
        <v xml:space="preserve"> </v>
      </c>
      <c r="E54" s="137" t="str">
        <f>IF(ISERROR(MATCH(FX_Rates[[#This Row],[ISO]],Summary!$H$9,0))," ",IF(MATCH(FX_Rates[[#This Row],[ISO]],Summary!$H$9,0),"Post Prod. Currency"))</f>
        <v xml:space="preserve"> </v>
      </c>
      <c r="F54" s="9"/>
      <c r="G54" s="6"/>
      <c r="H54" s="6"/>
      <c r="I54" s="6"/>
      <c r="J54" s="6"/>
    </row>
    <row r="55" spans="1:10" s="3" customFormat="1" ht="15.75" x14ac:dyDescent="0.2">
      <c r="A55" s="121" t="s">
        <v>207</v>
      </c>
      <c r="B55" s="109" t="s">
        <v>208</v>
      </c>
      <c r="C55" s="130">
        <v>2.8220000000000001E-5</v>
      </c>
      <c r="D55" s="138" t="str">
        <f>IF(ISERROR(MATCH(FX_Rates[[#This Row],[ISO]],Summary!$H$8,0))," ",IF(MATCH(FX_Rates[[#This Row],[ISO]],Summary!$H$8,0),"Agency  Currency"))</f>
        <v xml:space="preserve"> </v>
      </c>
      <c r="E55" s="137" t="str">
        <f>IF(ISERROR(MATCH(FX_Rates[[#This Row],[ISO]],Summary!$H$9,0))," ",IF(MATCH(FX_Rates[[#This Row],[ISO]],Summary!$H$9,0),"Post Prod. Currency"))</f>
        <v xml:space="preserve"> </v>
      </c>
    </row>
    <row r="56" spans="1:10" s="3" customFormat="1" ht="15.75" x14ac:dyDescent="0.2">
      <c r="A56" s="121" t="s">
        <v>209</v>
      </c>
      <c r="B56" s="109" t="s">
        <v>29</v>
      </c>
      <c r="C56" s="130">
        <v>0.28365000000000001</v>
      </c>
      <c r="D56" s="138" t="str">
        <f>IF(ISERROR(MATCH(FX_Rates[[#This Row],[ISO]],Summary!$H$8,0))," ",IF(MATCH(FX_Rates[[#This Row],[ISO]],Summary!$H$8,0),"Agency  Currency"))</f>
        <v xml:space="preserve"> </v>
      </c>
      <c r="E56" s="137" t="str">
        <f>IF(ISERROR(MATCH(FX_Rates[[#This Row],[ISO]],Summary!$H$9,0))," ",IF(MATCH(FX_Rates[[#This Row],[ISO]],Summary!$H$9,0),"Post Prod. Currency"))</f>
        <v xml:space="preserve"> </v>
      </c>
    </row>
    <row r="57" spans="1:10" s="3" customFormat="1" ht="15.75" x14ac:dyDescent="0.2">
      <c r="A57" s="121" t="s">
        <v>210</v>
      </c>
      <c r="B57" s="109" t="s">
        <v>211</v>
      </c>
      <c r="C57" s="130">
        <v>7.8899999999999994E-3</v>
      </c>
      <c r="D57" s="138" t="str">
        <f>IF(ISERROR(MATCH(FX_Rates[[#This Row],[ISO]],Summary!$H$8,0))," ",IF(MATCH(FX_Rates[[#This Row],[ISO]],Summary!$H$8,0),"Agency  Currency"))</f>
        <v xml:space="preserve"> </v>
      </c>
      <c r="E57" s="137" t="str">
        <f>IF(ISERROR(MATCH(FX_Rates[[#This Row],[ISO]],Summary!$H$9,0))," ",IF(MATCH(FX_Rates[[#This Row],[ISO]],Summary!$H$9,0),"Post Prod. Currency"))</f>
        <v xml:space="preserve"> </v>
      </c>
    </row>
    <row r="58" spans="1:10" s="3" customFormat="1" ht="15.75" x14ac:dyDescent="0.2">
      <c r="A58" s="121" t="s">
        <v>212</v>
      </c>
      <c r="B58" s="109" t="s">
        <v>213</v>
      </c>
      <c r="C58" s="130">
        <v>8.8370400000000009E-3</v>
      </c>
      <c r="D58" s="138" t="str">
        <f>IF(ISERROR(MATCH(FX_Rates[[#This Row],[ISO]],Summary!$H$8,0))," ",IF(MATCH(FX_Rates[[#This Row],[ISO]],Summary!$H$8,0),"Agency  Currency"))</f>
        <v xml:space="preserve"> </v>
      </c>
      <c r="E58" s="137" t="str">
        <f>IF(ISERROR(MATCH(FX_Rates[[#This Row],[ISO]],Summary!$H$9,0))," ",IF(MATCH(FX_Rates[[#This Row],[ISO]],Summary!$H$9,0),"Post Prod. Currency"))</f>
        <v xml:space="preserve"> </v>
      </c>
    </row>
    <row r="59" spans="1:10" s="3" customFormat="1" ht="15.75" x14ac:dyDescent="0.2">
      <c r="A59" s="121" t="s">
        <v>214</v>
      </c>
      <c r="B59" s="109" t="s">
        <v>215</v>
      </c>
      <c r="C59" s="130">
        <v>1.41343</v>
      </c>
      <c r="D59" s="138" t="str">
        <f>IF(ISERROR(MATCH(FX_Rates[[#This Row],[ISO]],Summary!$H$8,0))," ",IF(MATCH(FX_Rates[[#This Row],[ISO]],Summary!$H$8,0),"Agency  Currency"))</f>
        <v xml:space="preserve"> </v>
      </c>
      <c r="E59" s="137" t="str">
        <f>IF(ISERROR(MATCH(FX_Rates[[#This Row],[ISO]],Summary!$H$9,0))," ",IF(MATCH(FX_Rates[[#This Row],[ISO]],Summary!$H$9,0),"Post Prod. Currency"))</f>
        <v xml:space="preserve"> </v>
      </c>
    </row>
    <row r="60" spans="1:10" s="3" customFormat="1" ht="15.75" x14ac:dyDescent="0.2">
      <c r="A60" s="121" t="s">
        <v>216</v>
      </c>
      <c r="B60" s="109" t="s">
        <v>38</v>
      </c>
      <c r="C60" s="130">
        <v>2.9940100000000001E-3</v>
      </c>
      <c r="D60" s="138" t="str">
        <f>IF(ISERROR(MATCH(FX_Rates[[#This Row],[ISO]],Summary!$H$8,0))," ",IF(MATCH(FX_Rates[[#This Row],[ISO]],Summary!$H$8,0),"Agency  Currency"))</f>
        <v xml:space="preserve"> </v>
      </c>
      <c r="E60" s="137" t="str">
        <f>IF(ISERROR(MATCH(FX_Rates[[#This Row],[ISO]],Summary!$H$9,0))," ",IF(MATCH(FX_Rates[[#This Row],[ISO]],Summary!$H$9,0),"Post Prod. Currency"))</f>
        <v xml:space="preserve"> </v>
      </c>
    </row>
    <row r="61" spans="1:10" s="3" customFormat="1" ht="15.75" x14ac:dyDescent="0.2">
      <c r="A61" s="121" t="s">
        <v>217</v>
      </c>
      <c r="B61" s="109" t="s">
        <v>45</v>
      </c>
      <c r="C61" s="130">
        <v>9.6500000000000006E-3</v>
      </c>
      <c r="D61" s="138" t="str">
        <f>IF(ISERROR(MATCH(FX_Rates[[#This Row],[ISO]],Summary!$H$8,0))," ",IF(MATCH(FX_Rates[[#This Row],[ISO]],Summary!$H$8,0),"Agency  Currency"))</f>
        <v xml:space="preserve"> </v>
      </c>
      <c r="E61" s="137" t="str">
        <f>IF(ISERROR(MATCH(FX_Rates[[#This Row],[ISO]],Summary!$H$9,0))," ",IF(MATCH(FX_Rates[[#This Row],[ISO]],Summary!$H$9,0),"Post Prod. Currency"))</f>
        <v xml:space="preserve"> </v>
      </c>
    </row>
    <row r="62" spans="1:10" s="3" customFormat="1" ht="15.75" x14ac:dyDescent="0.2">
      <c r="A62" s="121" t="s">
        <v>218</v>
      </c>
      <c r="B62" s="109" t="s">
        <v>219</v>
      </c>
      <c r="C62" s="132">
        <v>3.3037100000000001</v>
      </c>
      <c r="D62" s="138" t="str">
        <f>IF(ISERROR(MATCH(FX_Rates[[#This Row],[ISO]],Summary!$H$8,0))," ",IF(MATCH(FX_Rates[[#This Row],[ISO]],Summary!$H$8,0),"Agency  Currency"))</f>
        <v xml:space="preserve"> </v>
      </c>
      <c r="E62" s="137" t="str">
        <f>IF(ISERROR(MATCH(FX_Rates[[#This Row],[ISO]],Summary!$H$9,0))," ",IF(MATCH(FX_Rates[[#This Row],[ISO]],Summary!$H$9,0),"Post Prod. Currency"))</f>
        <v xml:space="preserve"> </v>
      </c>
    </row>
    <row r="63" spans="1:10" s="3" customFormat="1" ht="15.75" x14ac:dyDescent="0.2">
      <c r="A63" s="121" t="s">
        <v>220</v>
      </c>
      <c r="B63" s="109" t="s">
        <v>43</v>
      </c>
      <c r="C63" s="132">
        <v>1.6553800000000001</v>
      </c>
      <c r="D63" s="138" t="str">
        <f>IF(ISERROR(MATCH(FX_Rates[[#This Row],[ISO]],Summary!$H$8,0))," ",IF(MATCH(FX_Rates[[#This Row],[ISO]],Summary!$H$8,0),"Agency  Currency"))</f>
        <v xml:space="preserve"> </v>
      </c>
      <c r="E63" s="137" t="str">
        <f>IF(ISERROR(MATCH(FX_Rates[[#This Row],[ISO]],Summary!$H$9,0))," ",IF(MATCH(FX_Rates[[#This Row],[ISO]],Summary!$H$9,0),"Post Prod. Currency"))</f>
        <v xml:space="preserve"> </v>
      </c>
    </row>
    <row r="64" spans="1:10" s="3" customFormat="1" ht="15.75" x14ac:dyDescent="0.2">
      <c r="A64" s="121" t="s">
        <v>221</v>
      </c>
      <c r="B64" s="109" t="s">
        <v>222</v>
      </c>
      <c r="C64" s="132">
        <v>6.6202999999999998E-4</v>
      </c>
      <c r="D64" s="138" t="str">
        <f>IF(ISERROR(MATCH(FX_Rates[[#This Row],[ISO]],Summary!$H$8,0))," ",IF(MATCH(FX_Rates[[#This Row],[ISO]],Summary!$H$8,0),"Agency  Currency"))</f>
        <v xml:space="preserve"> </v>
      </c>
      <c r="E64" s="137" t="str">
        <f>IF(ISERROR(MATCH(FX_Rates[[#This Row],[ISO]],Summary!$H$9,0))," ",IF(MATCH(FX_Rates[[#This Row],[ISO]],Summary!$H$9,0),"Post Prod. Currency"))</f>
        <v xml:space="preserve"> </v>
      </c>
    </row>
    <row r="65" spans="1:5" s="3" customFormat="1" ht="15.75" x14ac:dyDescent="0.2">
      <c r="A65" s="122" t="s">
        <v>223</v>
      </c>
      <c r="B65" s="111" t="s">
        <v>224</v>
      </c>
      <c r="C65" s="133">
        <v>0.72463999999999995</v>
      </c>
      <c r="D65" s="139" t="str">
        <f>IF(ISERROR(MATCH(FX_Rates[[#This Row],[ISO]],Summary!$H$8,0))," ",IF(MATCH(FX_Rates[[#This Row],[ISO]],Summary!$H$8,0),"Agency  Currency"))</f>
        <v xml:space="preserve"> </v>
      </c>
      <c r="E65" s="140" t="str">
        <f>IF(ISERROR(MATCH(FX_Rates[[#This Row],[ISO]],Summary!$H$9,0))," ",IF(MATCH(FX_Rates[[#This Row],[ISO]],Summary!$H$9,0),"Post Prod. Currency"))</f>
        <v xml:space="preserve"> </v>
      </c>
    </row>
    <row r="66" spans="1:5" s="3" customFormat="1" ht="15.75" x14ac:dyDescent="0.2">
      <c r="A66" s="122" t="s">
        <v>225</v>
      </c>
      <c r="B66" s="129" t="s">
        <v>226</v>
      </c>
      <c r="C66" s="132">
        <v>0.33694000000000002</v>
      </c>
      <c r="D66" s="141" t="str">
        <f>IF(ISERROR(MATCH(FX_Rates[[#This Row],[ISO]],Summary!$H$8,0))," ",IF(MATCH(FX_Rates[[#This Row],[ISO]],Summary!$H$8,0),"Agency  Currency"))</f>
        <v xml:space="preserve"> </v>
      </c>
      <c r="E66" s="137" t="str">
        <f>IF(ISERROR(MATCH(FX_Rates[[#This Row],[ISO]],Summary!$H$9,0))," ",IF(MATCH(FX_Rates[[#This Row],[ISO]],Summary!$H$9,0),"Post Prod. Currency"))</f>
        <v xml:space="preserve"> </v>
      </c>
    </row>
    <row r="67" spans="1:5" s="3" customFormat="1" ht="15.75" x14ac:dyDescent="0.2">
      <c r="A67" s="122" t="s">
        <v>227</v>
      </c>
      <c r="B67" s="129" t="s">
        <v>228</v>
      </c>
      <c r="C67" s="132">
        <v>2.88408E-2</v>
      </c>
      <c r="D67" s="141" t="str">
        <f>IF(ISERROR(MATCH(FX_Rates[[#This Row],[ISO]],Summary!$H$8,0))," ",IF(MATCH(FX_Rates[[#This Row],[ISO]],Summary!$H$8,0),"Agency  Currency"))</f>
        <v xml:space="preserve"> </v>
      </c>
      <c r="E67" s="137" t="str">
        <f>IF(ISERROR(MATCH(FX_Rates[[#This Row],[ISO]],Summary!$H$9,0))," ",IF(MATCH(FX_Rates[[#This Row],[ISO]],Summary!$H$9,0),"Post Prod. Currency"))</f>
        <v xml:space="preserve"> </v>
      </c>
    </row>
    <row r="68" spans="1:5" s="3" customFormat="1" ht="15.75" x14ac:dyDescent="0.2">
      <c r="A68" s="122" t="s">
        <v>229</v>
      </c>
      <c r="B68" s="129" t="s">
        <v>41</v>
      </c>
      <c r="C68" s="132">
        <v>1.891E-2</v>
      </c>
      <c r="D68" s="141" t="str">
        <f>IF(ISERROR(MATCH(FX_Rates[[#This Row],[ISO]],Summary!$H$8,0))," ",IF(MATCH(FX_Rates[[#This Row],[ISO]],Summary!$H$8,0),"Agency  Currency"))</f>
        <v xml:space="preserve"> </v>
      </c>
      <c r="E68" s="137" t="str">
        <f>IF(ISERROR(MATCH(FX_Rates[[#This Row],[ISO]],Summary!$H$9,0))," ",IF(MATCH(FX_Rates[[#This Row],[ISO]],Summary!$H$9,0),"Post Prod. Currency"))</f>
        <v xml:space="preserve"> </v>
      </c>
    </row>
    <row r="69" spans="1:5" s="3" customFormat="1" ht="15.75" x14ac:dyDescent="0.2">
      <c r="A69" s="122" t="s">
        <v>230</v>
      </c>
      <c r="B69" s="129" t="s">
        <v>231</v>
      </c>
      <c r="C69" s="132">
        <v>1.3770900000000001E-3</v>
      </c>
      <c r="D69" s="141" t="str">
        <f>IF(ISERROR(MATCH(FX_Rates[[#This Row],[ISO]],Summary!$H$8,0))," ",IF(MATCH(FX_Rates[[#This Row],[ISO]],Summary!$H$8,0),"Agency  Currency"))</f>
        <v xml:space="preserve"> </v>
      </c>
      <c r="E69" s="137" t="str">
        <f>IF(ISERROR(MATCH(FX_Rates[[#This Row],[ISO]],Summary!$H$9,0))," ",IF(MATCH(FX_Rates[[#This Row],[ISO]],Summary!$H$9,0),"Post Prod. Currency"))</f>
        <v xml:space="preserve"> </v>
      </c>
    </row>
    <row r="70" spans="1:5" s="3" customFormat="1" ht="15.75" x14ac:dyDescent="0.2">
      <c r="A70" s="122" t="s">
        <v>232</v>
      </c>
      <c r="B70" s="129" t="s">
        <v>233</v>
      </c>
      <c r="C70" s="132">
        <v>0.23641000000000001</v>
      </c>
      <c r="D70" s="141" t="str">
        <f>IF(ISERROR(MATCH(FX_Rates[[#This Row],[ISO]],Summary!$H$8,0))," ",IF(MATCH(FX_Rates[[#This Row],[ISO]],Summary!$H$8,0),"Agency  Currency"))</f>
        <v xml:space="preserve"> </v>
      </c>
      <c r="E70" s="137" t="str">
        <f>IF(ISERROR(MATCH(FX_Rates[[#This Row],[ISO]],Summary!$H$9,0))," ",IF(MATCH(FX_Rates[[#This Row],[ISO]],Summary!$H$9,0),"Post Prod. Currency"))</f>
        <v xml:space="preserve"> </v>
      </c>
    </row>
    <row r="71" spans="1:5" s="3" customFormat="1" ht="15.75" x14ac:dyDescent="0.2">
      <c r="A71" s="122" t="s">
        <v>234</v>
      </c>
      <c r="B71" s="129" t="s">
        <v>235</v>
      </c>
      <c r="C71" s="132">
        <v>2.7099899999999999</v>
      </c>
      <c r="D71" s="141" t="str">
        <f>IF(ISERROR(MATCH(FX_Rates[[#This Row],[ISO]],Summary!$H$8,0))," ",IF(MATCH(FX_Rates[[#This Row],[ISO]],Summary!$H$8,0),"Agency  Currency"))</f>
        <v xml:space="preserve"> </v>
      </c>
      <c r="E71" s="137" t="str">
        <f>IF(ISERROR(MATCH(FX_Rates[[#This Row],[ISO]],Summary!$H$9,0))," ",IF(MATCH(FX_Rates[[#This Row],[ISO]],Summary!$H$9,0),"Post Prod. Currency"))</f>
        <v xml:space="preserve"> </v>
      </c>
    </row>
    <row r="72" spans="1:5" s="3" customFormat="1" ht="15.75" x14ac:dyDescent="0.2">
      <c r="A72" s="122" t="s">
        <v>236</v>
      </c>
      <c r="B72" s="129" t="s">
        <v>237</v>
      </c>
      <c r="C72" s="132">
        <v>2.9239999999999999E-2</v>
      </c>
      <c r="D72" s="141" t="str">
        <f>IF(ISERROR(MATCH(FX_Rates[[#This Row],[ISO]],Summary!$H$8,0))," ",IF(MATCH(FX_Rates[[#This Row],[ISO]],Summary!$H$8,0),"Agency  Currency"))</f>
        <v xml:space="preserve"> </v>
      </c>
      <c r="E72" s="137" t="str">
        <f>IF(ISERROR(MATCH(FX_Rates[[#This Row],[ISO]],Summary!$H$9,0))," ",IF(MATCH(FX_Rates[[#This Row],[ISO]],Summary!$H$9,0),"Post Prod. Currency"))</f>
        <v xml:space="preserve"> </v>
      </c>
    </row>
    <row r="73" spans="1:5" s="3" customFormat="1" ht="15.75" x14ac:dyDescent="0.2">
      <c r="A73" s="122" t="s">
        <v>238</v>
      </c>
      <c r="B73" s="129" t="s">
        <v>57</v>
      </c>
      <c r="C73" s="132">
        <v>5.1929999999999997E-2</v>
      </c>
      <c r="D73" s="141" t="str">
        <f>IF(ISERROR(MATCH(FX_Rates[[#This Row],[ISO]],Summary!$H$8,0))," ",IF(MATCH(FX_Rates[[#This Row],[ISO]],Summary!$H$8,0),"Agency  Currency"))</f>
        <v xml:space="preserve"> </v>
      </c>
      <c r="E73" s="137" t="str">
        <f>IF(ISERROR(MATCH(FX_Rates[[#This Row],[ISO]],Summary!$H$9,0))," ",IF(MATCH(FX_Rates[[#This Row],[ISO]],Summary!$H$9,0),"Post Prod. Currency"))</f>
        <v xml:space="preserve"> </v>
      </c>
    </row>
    <row r="74" spans="1:5" s="3" customFormat="1" ht="15.75" x14ac:dyDescent="0.2">
      <c r="A74" s="122" t="s">
        <v>239</v>
      </c>
      <c r="B74" s="129" t="s">
        <v>40</v>
      </c>
      <c r="C74" s="132">
        <v>5.774E-2</v>
      </c>
      <c r="D74" s="141" t="str">
        <f>IF(ISERROR(MATCH(FX_Rates[[#This Row],[ISO]],Summary!$H$8,0))," ",IF(MATCH(FX_Rates[[#This Row],[ISO]],Summary!$H$8,0),"Agency  Currency"))</f>
        <v xml:space="preserve"> </v>
      </c>
      <c r="E74" s="137" t="str">
        <f>IF(ISERROR(MATCH(FX_Rates[[#This Row],[ISO]],Summary!$H$9,0))," ",IF(MATCH(FX_Rates[[#This Row],[ISO]],Summary!$H$9,0),"Post Prod. Currency"))</f>
        <v xml:space="preserve"> </v>
      </c>
    </row>
    <row r="75" spans="1:5" s="3" customFormat="1" ht="15.75" x14ac:dyDescent="0.2">
      <c r="A75" s="122" t="s">
        <v>240</v>
      </c>
      <c r="B75" s="129" t="s">
        <v>241</v>
      </c>
      <c r="C75" s="132">
        <v>4.0729999999999998E-4</v>
      </c>
      <c r="D75" s="141" t="str">
        <f>IF(ISERROR(MATCH(FX_Rates[[#This Row],[ISO]],Summary!$H$8,0))," ",IF(MATCH(FX_Rates[[#This Row],[ISO]],Summary!$H$8,0),"Agency  Currency"))</f>
        <v xml:space="preserve"> </v>
      </c>
      <c r="E75" s="137" t="str">
        <f>IF(ISERROR(MATCH(FX_Rates[[#This Row],[ISO]],Summary!$H$9,0))," ",IF(MATCH(FX_Rates[[#This Row],[ISO]],Summary!$H$9,0),"Post Prod. Currency"))</f>
        <v xml:space="preserve"> </v>
      </c>
    </row>
    <row r="76" spans="1:5" s="3" customFormat="1" ht="15.75" x14ac:dyDescent="0.2">
      <c r="A76" s="122" t="s">
        <v>242</v>
      </c>
      <c r="B76" s="129" t="s">
        <v>10</v>
      </c>
      <c r="C76" s="132">
        <v>0.10518</v>
      </c>
      <c r="D76" s="141" t="str">
        <f>IF(ISERROR(MATCH(FX_Rates[[#This Row],[ISO]],Summary!$H$8,0))," ",IF(MATCH(FX_Rates[[#This Row],[ISO]],Summary!$H$8,0),"Agency  Currency"))</f>
        <v xml:space="preserve"> </v>
      </c>
      <c r="E76" s="137" t="str">
        <f>IF(ISERROR(MATCH(FX_Rates[[#This Row],[ISO]],Summary!$H$9,0))," ",IF(MATCH(FX_Rates[[#This Row],[ISO]],Summary!$H$9,0),"Post Prod. Currency"))</f>
        <v xml:space="preserve"> </v>
      </c>
    </row>
    <row r="77" spans="1:5" s="3" customFormat="1" ht="15.75" x14ac:dyDescent="0.2">
      <c r="A77" s="122" t="s">
        <v>243</v>
      </c>
      <c r="B77" s="129" t="s">
        <v>244</v>
      </c>
      <c r="C77" s="132">
        <v>7.3999999999999999E-4</v>
      </c>
      <c r="D77" s="141" t="str">
        <f>IF(ISERROR(MATCH(FX_Rates[[#This Row],[ISO]],Summary!$H$8,0))," ",IF(MATCH(FX_Rates[[#This Row],[ISO]],Summary!$H$8,0),"Agency  Currency"))</f>
        <v xml:space="preserve"> </v>
      </c>
      <c r="E77" s="137" t="str">
        <f>IF(ISERROR(MATCH(FX_Rates[[#This Row],[ISO]],Summary!$H$9,0))," ",IF(MATCH(FX_Rates[[#This Row],[ISO]],Summary!$H$9,0),"Post Prod. Currency"))</f>
        <v xml:space="preserve"> </v>
      </c>
    </row>
    <row r="78" spans="1:5" s="3" customFormat="1" ht="15.75" x14ac:dyDescent="0.2">
      <c r="A78" s="122" t="s">
        <v>245</v>
      </c>
      <c r="B78" s="129" t="s">
        <v>246</v>
      </c>
      <c r="C78" s="132">
        <v>0.68469999999999998</v>
      </c>
      <c r="D78" s="141" t="str">
        <f>IF(ISERROR(MATCH(FX_Rates[[#This Row],[ISO]],Summary!$H$8,0))," ",IF(MATCH(FX_Rates[[#This Row],[ISO]],Summary!$H$8,0),"Agency  Currency"))</f>
        <v xml:space="preserve"> </v>
      </c>
      <c r="E78" s="137" t="str">
        <f>IF(ISERROR(MATCH(FX_Rates[[#This Row],[ISO]],Summary!$H$9,0))," ",IF(MATCH(FX_Rates[[#This Row],[ISO]],Summary!$H$9,0),"Post Prod. Currency"))</f>
        <v xml:space="preserve"> </v>
      </c>
    </row>
    <row r="79" spans="1:5" s="3" customFormat="1" ht="15.75" x14ac:dyDescent="0.2">
      <c r="A79" s="122" t="s">
        <v>247</v>
      </c>
      <c r="B79" s="129" t="s">
        <v>58</v>
      </c>
      <c r="C79" s="132">
        <v>3.2739999999999998E-2</v>
      </c>
      <c r="D79" s="141" t="str">
        <f>IF(ISERROR(MATCH(FX_Rates[[#This Row],[ISO]],Summary!$H$8,0))," ",IF(MATCH(FX_Rates[[#This Row],[ISO]],Summary!$H$8,0),"Agency  Currency"))</f>
        <v xml:space="preserve"> </v>
      </c>
      <c r="E79" s="137" t="str">
        <f>IF(ISERROR(MATCH(FX_Rates[[#This Row],[ISO]],Summary!$H$9,0))," ",IF(MATCH(FX_Rates[[#This Row],[ISO]],Summary!$H$9,0),"Post Prod. Currency"))</f>
        <v xml:space="preserve"> </v>
      </c>
    </row>
    <row r="80" spans="1:5" s="3" customFormat="1" ht="15.75" x14ac:dyDescent="0.2">
      <c r="A80" s="122" t="s">
        <v>248</v>
      </c>
      <c r="B80" s="129" t="s">
        <v>42</v>
      </c>
      <c r="C80" s="132">
        <v>2.7817200000000001E-3</v>
      </c>
      <c r="D80" s="141" t="str">
        <f>IF(ISERROR(MATCH(FX_Rates[[#This Row],[ISO]],Summary!$H$8,0))," ",IF(MATCH(FX_Rates[[#This Row],[ISO]],Summary!$H$8,0),"Agency  Currency"))</f>
        <v xml:space="preserve"> </v>
      </c>
      <c r="E80" s="137" t="str">
        <f>IF(ISERROR(MATCH(FX_Rates[[#This Row],[ISO]],Summary!$H$9,0))," ",IF(MATCH(FX_Rates[[#This Row],[ISO]],Summary!$H$9,0),"Post Prod. Currency"))</f>
        <v xml:space="preserve"> </v>
      </c>
    </row>
    <row r="81" spans="1:5" s="3" customFormat="1" ht="15.75" x14ac:dyDescent="0.2">
      <c r="A81" s="122" t="s">
        <v>249</v>
      </c>
      <c r="B81" s="129" t="s">
        <v>46</v>
      </c>
      <c r="C81" s="132">
        <v>0.12249</v>
      </c>
      <c r="D81" s="141" t="str">
        <f>IF(ISERROR(MATCH(FX_Rates[[#This Row],[ISO]],Summary!$H$8,0))," ",IF(MATCH(FX_Rates[[#This Row],[ISO]],Summary!$H$8,0),"Agency  Currency"))</f>
        <v xml:space="preserve"> </v>
      </c>
      <c r="E81" s="137" t="str">
        <f>IF(ISERROR(MATCH(FX_Rates[[#This Row],[ISO]],Summary!$H$9,0))," ",IF(MATCH(FX_Rates[[#This Row],[ISO]],Summary!$H$9,0),"Post Prod. Currency"))</f>
        <v xml:space="preserve"> </v>
      </c>
    </row>
    <row r="82" spans="1:5" s="3" customFormat="1" ht="15.75" x14ac:dyDescent="0.2">
      <c r="A82" s="122" t="s">
        <v>250</v>
      </c>
      <c r="B82" s="129" t="s">
        <v>251</v>
      </c>
      <c r="C82" s="132">
        <v>2.5973999999999999</v>
      </c>
      <c r="D82" s="141" t="str">
        <f>IF(ISERROR(MATCH(FX_Rates[[#This Row],[ISO]],Summary!$H$8,0))," ",IF(MATCH(FX_Rates[[#This Row],[ISO]],Summary!$H$8,0),"Agency  Currency"))</f>
        <v xml:space="preserve"> </v>
      </c>
      <c r="E82" s="137" t="str">
        <f>IF(ISERROR(MATCH(FX_Rates[[#This Row],[ISO]],Summary!$H$9,0))," ",IF(MATCH(FX_Rates[[#This Row],[ISO]],Summary!$H$9,0),"Post Prod. Currency"))</f>
        <v xml:space="preserve"> </v>
      </c>
    </row>
    <row r="83" spans="1:5" s="3" customFormat="1" ht="15.75" x14ac:dyDescent="0.2">
      <c r="A83" s="122" t="s">
        <v>252</v>
      </c>
      <c r="B83" s="129" t="s">
        <v>39</v>
      </c>
      <c r="C83" s="132">
        <v>9.4900000000000002E-3</v>
      </c>
      <c r="D83" s="141" t="str">
        <f>IF(ISERROR(MATCH(FX_Rates[[#This Row],[ISO]],Summary!$H$8,0))," ",IF(MATCH(FX_Rates[[#This Row],[ISO]],Summary!$H$8,0),"Agency  Currency"))</f>
        <v xml:space="preserve"> </v>
      </c>
      <c r="E83" s="137" t="str">
        <f>IF(ISERROR(MATCH(FX_Rates[[#This Row],[ISO]],Summary!$H$9,0))," ",IF(MATCH(FX_Rates[[#This Row],[ISO]],Summary!$H$9,0),"Post Prod. Currency"))</f>
        <v xml:space="preserve"> </v>
      </c>
    </row>
    <row r="84" spans="1:5" s="3" customFormat="1" ht="15.75" x14ac:dyDescent="0.2">
      <c r="A84" s="122" t="s">
        <v>253</v>
      </c>
      <c r="B84" s="129" t="s">
        <v>60</v>
      </c>
      <c r="C84" s="132">
        <v>1</v>
      </c>
      <c r="D84" s="141" t="str">
        <f>IF(ISERROR(MATCH(FX_Rates[[#This Row],[ISO]],Summary!$H$8,0))," ",IF(MATCH(FX_Rates[[#This Row],[ISO]],Summary!$H$8,0),"Agency  Currency"))</f>
        <v xml:space="preserve"> </v>
      </c>
      <c r="E84" s="137" t="str">
        <f>IF(ISERROR(MATCH(FX_Rates[[#This Row],[ISO]],Summary!$H$9,0))," ",IF(MATCH(FX_Rates[[#This Row],[ISO]],Summary!$H$9,0),"Post Prod. Currency"))</f>
        <v xml:space="preserve"> </v>
      </c>
    </row>
    <row r="85" spans="1:5" s="3" customFormat="1" ht="15.75" x14ac:dyDescent="0.2">
      <c r="A85" s="122" t="s">
        <v>254</v>
      </c>
      <c r="B85" s="129" t="s">
        <v>59</v>
      </c>
      <c r="C85" s="132">
        <v>1.7712000000000001E-4</v>
      </c>
      <c r="D85" s="141" t="str">
        <f>IF(ISERROR(MATCH(FX_Rates[[#This Row],[ISO]],Summary!$H$8,0))," ",IF(MATCH(FX_Rates[[#This Row],[ISO]],Summary!$H$8,0),"Agency  Currency"))</f>
        <v xml:space="preserve"> </v>
      </c>
      <c r="E85" s="137" t="str">
        <f>IF(ISERROR(MATCH(FX_Rates[[#This Row],[ISO]],Summary!$H$9,0))," ",IF(MATCH(FX_Rates[[#This Row],[ISO]],Summary!$H$9,0),"Post Prod. Currency"))</f>
        <v xml:space="preserve"> </v>
      </c>
    </row>
    <row r="86" spans="1:5" s="3" customFormat="1" ht="15.75" x14ac:dyDescent="0.2">
      <c r="A86" s="122" t="s">
        <v>255</v>
      </c>
      <c r="B86" s="129" t="s">
        <v>61</v>
      </c>
      <c r="C86" s="132">
        <v>0.30769000000000002</v>
      </c>
      <c r="D86" s="141" t="str">
        <f>IF(ISERROR(MATCH(FX_Rates[[#This Row],[ISO]],Summary!$H$8,0))," ",IF(MATCH(FX_Rates[[#This Row],[ISO]],Summary!$H$8,0),"Agency  Currency"))</f>
        <v xml:space="preserve"> </v>
      </c>
      <c r="E86" s="137" t="str">
        <f>IF(ISERROR(MATCH(FX_Rates[[#This Row],[ISO]],Summary!$H$9,0))," ",IF(MATCH(FX_Rates[[#This Row],[ISO]],Summary!$H$9,0),"Post Prod. Currency"))</f>
        <v xml:space="preserve"> </v>
      </c>
    </row>
    <row r="87" spans="1:5" s="3" customFormat="1" ht="15.75" x14ac:dyDescent="0.2">
      <c r="A87" s="122" t="s">
        <v>256</v>
      </c>
      <c r="B87" s="129" t="s">
        <v>257</v>
      </c>
      <c r="C87" s="132">
        <v>1.9369999999999998E-2</v>
      </c>
      <c r="D87" s="141" t="str">
        <f>IF(ISERROR(MATCH(FX_Rates[[#This Row],[ISO]],Summary!$H$8,0))," ",IF(MATCH(FX_Rates[[#This Row],[ISO]],Summary!$H$8,0),"Agency  Currency"))</f>
        <v xml:space="preserve"> </v>
      </c>
      <c r="E87" s="137" t="str">
        <f>IF(ISERROR(MATCH(FX_Rates[[#This Row],[ISO]],Summary!$H$9,0))," ",IF(MATCH(FX_Rates[[#This Row],[ISO]],Summary!$H$9,0),"Post Prod. Currency"))</f>
        <v xml:space="preserve"> </v>
      </c>
    </row>
    <row r="88" spans="1:5" s="3" customFormat="1" ht="15.75" x14ac:dyDescent="0.2">
      <c r="A88" s="122" t="s">
        <v>258</v>
      </c>
      <c r="B88" s="129" t="s">
        <v>11</v>
      </c>
      <c r="C88" s="132">
        <v>0.27372999999999997</v>
      </c>
      <c r="D88" s="141" t="str">
        <f>IF(ISERROR(MATCH(FX_Rates[[#This Row],[ISO]],Summary!$H$8,0))," ",IF(MATCH(FX_Rates[[#This Row],[ISO]],Summary!$H$8,0),"Agency  Currency"))</f>
        <v xml:space="preserve"> </v>
      </c>
      <c r="E88" s="137" t="str">
        <f>IF(ISERROR(MATCH(FX_Rates[[#This Row],[ISO]],Summary!$H$9,0))," ",IF(MATCH(FX_Rates[[#This Row],[ISO]],Summary!$H$9,0),"Post Prod. Currency"))</f>
        <v xml:space="preserve"> </v>
      </c>
    </row>
    <row r="89" spans="1:5" s="3" customFormat="1" ht="15.75" x14ac:dyDescent="0.2">
      <c r="A89" s="122" t="s">
        <v>259</v>
      </c>
      <c r="B89" s="129" t="s">
        <v>260</v>
      </c>
      <c r="C89" s="132">
        <v>0.26324999999999998</v>
      </c>
      <c r="D89" s="141" t="str">
        <f>IF(ISERROR(MATCH(FX_Rates[[#This Row],[ISO]],Summary!$H$8,0))," ",IF(MATCH(FX_Rates[[#This Row],[ISO]],Summary!$H$8,0),"Agency  Currency"))</f>
        <v xml:space="preserve"> </v>
      </c>
      <c r="E89" s="137" t="str">
        <f>IF(ISERROR(MATCH(FX_Rates[[#This Row],[ISO]],Summary!$H$9,0))," ",IF(MATCH(FX_Rates[[#This Row],[ISO]],Summary!$H$9,0),"Post Prod. Currency"))</f>
        <v xml:space="preserve"> </v>
      </c>
    </row>
    <row r="90" spans="1:5" s="3" customFormat="1" ht="15.75" x14ac:dyDescent="0.2">
      <c r="A90" s="122" t="s">
        <v>261</v>
      </c>
      <c r="B90" s="129" t="s">
        <v>31</v>
      </c>
      <c r="C90" s="132">
        <v>0.25295000000000001</v>
      </c>
      <c r="D90" s="141" t="str">
        <f>IF(ISERROR(MATCH(FX_Rates[[#This Row],[ISO]],Summary!$H$8,0))," ",IF(MATCH(FX_Rates[[#This Row],[ISO]],Summary!$H$8,0),"Agency  Currency"))</f>
        <v xml:space="preserve"> </v>
      </c>
      <c r="E90" s="137" t="str">
        <f>IF(ISERROR(MATCH(FX_Rates[[#This Row],[ISO]],Summary!$H$9,0))," ",IF(MATCH(FX_Rates[[#This Row],[ISO]],Summary!$H$9,0),"Post Prod. Currency"))</f>
        <v xml:space="preserve"> </v>
      </c>
    </row>
    <row r="91" spans="1:5" s="3" customFormat="1" ht="15.75" x14ac:dyDescent="0.2">
      <c r="A91" s="122" t="s">
        <v>262</v>
      </c>
      <c r="B91" s="129" t="s">
        <v>33</v>
      </c>
      <c r="C91" s="132">
        <v>0.26666000000000001</v>
      </c>
      <c r="D91" s="141" t="str">
        <f>IF(ISERROR(MATCH(FX_Rates[[#This Row],[ISO]],Summary!$H$8,0))," ",IF(MATCH(FX_Rates[[#This Row],[ISO]],Summary!$H$8,0),"Agency  Currency"))</f>
        <v xml:space="preserve"> </v>
      </c>
      <c r="E91" s="137" t="str">
        <f>IF(ISERROR(MATCH(FX_Rates[[#This Row],[ISO]],Summary!$H$9,0))," ",IF(MATCH(FX_Rates[[#This Row],[ISO]],Summary!$H$9,0),"Post Prod. Currency"))</f>
        <v xml:space="preserve"> </v>
      </c>
    </row>
    <row r="92" spans="1:5" s="3" customFormat="1" ht="15.75" x14ac:dyDescent="0.2">
      <c r="A92" s="122" t="s">
        <v>263</v>
      </c>
      <c r="B92" s="129" t="s">
        <v>264</v>
      </c>
      <c r="C92" s="132">
        <v>9.75E-3</v>
      </c>
      <c r="D92" s="141" t="str">
        <f>IF(ISERROR(MATCH(FX_Rates[[#This Row],[ISO]],Summary!$H$8,0))," ",IF(MATCH(FX_Rates[[#This Row],[ISO]],Summary!$H$8,0),"Agency  Currency"))</f>
        <v xml:space="preserve"> </v>
      </c>
      <c r="E92" s="137" t="str">
        <f>IF(ISERROR(MATCH(FX_Rates[[#This Row],[ISO]],Summary!$H$9,0))," ",IF(MATCH(FX_Rates[[#This Row],[ISO]],Summary!$H$9,0),"Post Prod. Currency"))</f>
        <v xml:space="preserve"> </v>
      </c>
    </row>
    <row r="93" spans="1:5" s="3" customFormat="1" ht="15.75" x14ac:dyDescent="0.2">
      <c r="A93" s="122" t="s">
        <v>265</v>
      </c>
      <c r="B93" s="129" t="s">
        <v>266</v>
      </c>
      <c r="C93" s="132">
        <v>0.73485999999999996</v>
      </c>
      <c r="D93" s="141" t="str">
        <f>IF(ISERROR(MATCH(FX_Rates[[#This Row],[ISO]],Summary!$H$8,0))," ",IF(MATCH(FX_Rates[[#This Row],[ISO]],Summary!$H$8,0),"Agency  Currency"))</f>
        <v xml:space="preserve"> </v>
      </c>
      <c r="E93" s="137" t="str">
        <f>IF(ISERROR(MATCH(FX_Rates[[#This Row],[ISO]],Summary!$H$9,0))," ",IF(MATCH(FX_Rates[[#This Row],[ISO]],Summary!$H$9,0),"Post Prod. Currency"))</f>
        <v xml:space="preserve"> </v>
      </c>
    </row>
    <row r="94" spans="1:5" s="3" customFormat="1" ht="15.75" x14ac:dyDescent="0.2">
      <c r="A94" s="122" t="s">
        <v>267</v>
      </c>
      <c r="B94" s="129" t="s">
        <v>268</v>
      </c>
      <c r="C94" s="132">
        <v>3.8620000000000002E-2</v>
      </c>
      <c r="D94" s="141" t="str">
        <f>IF(ISERROR(MATCH(FX_Rates[[#This Row],[ISO]],Summary!$H$8,0))," ",IF(MATCH(FX_Rates[[#This Row],[ISO]],Summary!$H$8,0),"Agency  Currency"))</f>
        <v xml:space="preserve"> </v>
      </c>
      <c r="E94" s="137" t="str">
        <f>IF(ISERROR(MATCH(FX_Rates[[#This Row],[ISO]],Summary!$H$9,0))," ",IF(MATCH(FX_Rates[[#This Row],[ISO]],Summary!$H$9,0),"Post Prod. Currency"))</f>
        <v xml:space="preserve"> </v>
      </c>
    </row>
    <row r="95" spans="1:5" s="3" customFormat="1" ht="15.75" x14ac:dyDescent="0.2">
      <c r="A95" s="122" t="s">
        <v>269</v>
      </c>
      <c r="B95" s="129" t="s">
        <v>270</v>
      </c>
      <c r="C95" s="132">
        <v>4.8547800000000004E-3</v>
      </c>
      <c r="D95" s="141" t="str">
        <f>IF(ISERROR(MATCH(FX_Rates[[#This Row],[ISO]],Summary!$H$8,0))," ",IF(MATCH(FX_Rates[[#This Row],[ISO]],Summary!$H$8,0),"Agency  Currency"))</f>
        <v xml:space="preserve"> </v>
      </c>
      <c r="E95" s="137" t="str">
        <f>IF(ISERROR(MATCH(FX_Rates[[#This Row],[ISO]],Summary!$H$9,0))," ",IF(MATCH(FX_Rates[[#This Row],[ISO]],Summary!$H$9,0),"Post Prod. Currency"))</f>
        <v xml:space="preserve"> </v>
      </c>
    </row>
    <row r="96" spans="1:5" s="3" customFormat="1" ht="15.75" x14ac:dyDescent="0.2">
      <c r="A96" s="122" t="s">
        <v>271</v>
      </c>
      <c r="B96" s="129" t="s">
        <v>12</v>
      </c>
      <c r="C96" s="132">
        <v>7.1160000000000001E-2</v>
      </c>
      <c r="D96" s="141" t="str">
        <f>IF(ISERROR(MATCH(FX_Rates[[#This Row],[ISO]],Summary!$H$8,0))," ",IF(MATCH(FX_Rates[[#This Row],[ISO]],Summary!$H$8,0),"Agency  Currency"))</f>
        <v xml:space="preserve"> </v>
      </c>
      <c r="E96" s="137" t="str">
        <f>IF(ISERROR(MATCH(FX_Rates[[#This Row],[ISO]],Summary!$H$9,0))," ",IF(MATCH(FX_Rates[[#This Row],[ISO]],Summary!$H$9,0),"Post Prod. Currency"))</f>
        <v xml:space="preserve"> </v>
      </c>
    </row>
    <row r="97" spans="1:5" s="3" customFormat="1" ht="15.75" x14ac:dyDescent="0.2">
      <c r="A97" s="122" t="s">
        <v>272</v>
      </c>
      <c r="B97" s="129" t="s">
        <v>273</v>
      </c>
      <c r="C97" s="132">
        <v>8.9225999999999997E-4</v>
      </c>
      <c r="D97" s="141" t="str">
        <f>IF(ISERROR(MATCH(FX_Rates[[#This Row],[ISO]],Summary!$H$8,0))," ",IF(MATCH(FX_Rates[[#This Row],[ISO]],Summary!$H$8,0),"Agency  Currency"))</f>
        <v xml:space="preserve"> </v>
      </c>
      <c r="E97" s="137" t="str">
        <f>IF(ISERROR(MATCH(FX_Rates[[#This Row],[ISO]],Summary!$H$9,0))," ",IF(MATCH(FX_Rates[[#This Row],[ISO]],Summary!$H$9,0),"Post Prod. Currency"))</f>
        <v xml:space="preserve"> </v>
      </c>
    </row>
    <row r="98" spans="1:5" s="3" customFormat="1" ht="15.75" x14ac:dyDescent="0.2">
      <c r="A98" s="122" t="s">
        <v>274</v>
      </c>
      <c r="B98" s="129" t="s">
        <v>275</v>
      </c>
      <c r="C98" s="132">
        <v>6.5100000000000002E-3</v>
      </c>
      <c r="D98" s="141" t="str">
        <f>IF(ISERROR(MATCH(FX_Rates[[#This Row],[ISO]],Summary!$H$8,0))," ",IF(MATCH(FX_Rates[[#This Row],[ISO]],Summary!$H$8,0),"Agency  Currency"))</f>
        <v xml:space="preserve"> </v>
      </c>
      <c r="E98" s="137" t="str">
        <f>IF(ISERROR(MATCH(FX_Rates[[#This Row],[ISO]],Summary!$H$9,0))," ",IF(MATCH(FX_Rates[[#This Row],[ISO]],Summary!$H$9,0),"Post Prod. Currency"))</f>
        <v xml:space="preserve"> </v>
      </c>
    </row>
    <row r="99" spans="1:5" s="3" customFormat="1" ht="15.75" x14ac:dyDescent="0.2">
      <c r="A99" s="122" t="s">
        <v>276</v>
      </c>
      <c r="B99" s="129" t="s">
        <v>13</v>
      </c>
      <c r="C99" s="132">
        <v>0.11960999999999999</v>
      </c>
      <c r="D99" s="141" t="str">
        <f>IF(ISERROR(MATCH(FX_Rates[[#This Row],[ISO]],Summary!$H$8,0))," ",IF(MATCH(FX_Rates[[#This Row],[ISO]],Summary!$H$8,0),"Agency  Currency"))</f>
        <v xml:space="preserve"> </v>
      </c>
      <c r="E99" s="137" t="str">
        <f>IF(ISERROR(MATCH(FX_Rates[[#This Row],[ISO]],Summary!$H$9,0))," ",IF(MATCH(FX_Rates[[#This Row],[ISO]],Summary!$H$9,0),"Post Prod. Currency"))</f>
        <v xml:space="preserve"> </v>
      </c>
    </row>
    <row r="100" spans="1:5" s="3" customFormat="1" ht="15.75" x14ac:dyDescent="0.2">
      <c r="A100" s="122" t="s">
        <v>277</v>
      </c>
      <c r="B100" s="129" t="s">
        <v>14</v>
      </c>
      <c r="C100" s="132">
        <v>1.0041199999999999</v>
      </c>
      <c r="D100" s="141" t="str">
        <f>IF(ISERROR(MATCH(FX_Rates[[#This Row],[ISO]],Summary!$H$8,0))," ",IF(MATCH(FX_Rates[[#This Row],[ISO]],Summary!$H$8,0),"Agency  Currency"))</f>
        <v xml:space="preserve"> </v>
      </c>
      <c r="E100" s="137" t="str">
        <f>IF(ISERROR(MATCH(FX_Rates[[#This Row],[ISO]],Summary!$H$9,0))," ",IF(MATCH(FX_Rates[[#This Row],[ISO]],Summary!$H$9,0),"Post Prod. Currency"))</f>
        <v xml:space="preserve"> </v>
      </c>
    </row>
    <row r="101" spans="1:5" s="3" customFormat="1" ht="15.75" x14ac:dyDescent="0.2">
      <c r="A101" s="122" t="s">
        <v>278</v>
      </c>
      <c r="B101" s="129" t="s">
        <v>279</v>
      </c>
      <c r="C101" s="132">
        <v>4.6699999999999997E-3</v>
      </c>
      <c r="D101" s="141" t="str">
        <f>IF(ISERROR(MATCH(FX_Rates[[#This Row],[ISO]],Summary!$H$8,0))," ",IF(MATCH(FX_Rates[[#This Row],[ISO]],Summary!$H$8,0),"Agency  Currency"))</f>
        <v xml:space="preserve"> </v>
      </c>
      <c r="E101" s="137" t="str">
        <f>IF(ISERROR(MATCH(FX_Rates[[#This Row],[ISO]],Summary!$H$9,0))," ",IF(MATCH(FX_Rates[[#This Row],[ISO]],Summary!$H$9,0),"Post Prod. Currency"))</f>
        <v xml:space="preserve"> </v>
      </c>
    </row>
    <row r="102" spans="1:5" s="3" customFormat="1" ht="15.75" x14ac:dyDescent="0.2">
      <c r="A102" s="122" t="s">
        <v>280</v>
      </c>
      <c r="B102" s="129" t="s">
        <v>281</v>
      </c>
      <c r="C102" s="132">
        <v>3.3160000000000002E-2</v>
      </c>
      <c r="D102" s="141" t="str">
        <f>IF(ISERROR(MATCH(FX_Rates[[#This Row],[ISO]],Summary!$H$8,0))," ",IF(MATCH(FX_Rates[[#This Row],[ISO]],Summary!$H$8,0),"Agency  Currency"))</f>
        <v xml:space="preserve"> </v>
      </c>
      <c r="E102" s="137" t="str">
        <f>IF(ISERROR(MATCH(FX_Rates[[#This Row],[ISO]],Summary!$H$9,0))," ",IF(MATCH(FX_Rates[[#This Row],[ISO]],Summary!$H$9,0),"Post Prod. Currency"))</f>
        <v xml:space="preserve"> </v>
      </c>
    </row>
    <row r="103" spans="1:5" s="3" customFormat="1" ht="15.75" x14ac:dyDescent="0.2">
      <c r="A103" s="122" t="s">
        <v>282</v>
      </c>
      <c r="B103" s="129" t="s">
        <v>283</v>
      </c>
      <c r="C103" s="132">
        <v>4.4508999999999998E-4</v>
      </c>
      <c r="D103" s="141" t="str">
        <f>IF(ISERROR(MATCH(FX_Rates[[#This Row],[ISO]],Summary!$H$8,0))," ",IF(MATCH(FX_Rates[[#This Row],[ISO]],Summary!$H$8,0),"Agency  Currency"))</f>
        <v xml:space="preserve"> </v>
      </c>
      <c r="E103" s="137" t="str">
        <f>IF(ISERROR(MATCH(FX_Rates[[#This Row],[ISO]],Summary!$H$9,0))," ",IF(MATCH(FX_Rates[[#This Row],[ISO]],Summary!$H$9,0),"Post Prod. Currency"))</f>
        <v xml:space="preserve"> </v>
      </c>
    </row>
    <row r="104" spans="1:5" s="3" customFormat="1" ht="15.75" x14ac:dyDescent="0.2">
      <c r="A104" s="122" t="s">
        <v>284</v>
      </c>
      <c r="B104" s="129" t="s">
        <v>285</v>
      </c>
      <c r="C104" s="132">
        <v>2.9940000000000001E-2</v>
      </c>
      <c r="D104" s="141" t="str">
        <f>IF(ISERROR(MATCH(FX_Rates[[#This Row],[ISO]],Summary!$H$8,0))," ",IF(MATCH(FX_Rates[[#This Row],[ISO]],Summary!$H$8,0),"Agency  Currency"))</f>
        <v xml:space="preserve"> </v>
      </c>
      <c r="E104" s="137" t="str">
        <f>IF(ISERROR(MATCH(FX_Rates[[#This Row],[ISO]],Summary!$H$9,0))," ",IF(MATCH(FX_Rates[[#This Row],[ISO]],Summary!$H$9,0),"Post Prod. Currency"))</f>
        <v xml:space="preserve"> </v>
      </c>
    </row>
    <row r="105" spans="1:5" s="3" customFormat="1" ht="15.75" x14ac:dyDescent="0.2">
      <c r="A105" s="122" t="s">
        <v>286</v>
      </c>
      <c r="B105" s="129" t="s">
        <v>47</v>
      </c>
      <c r="C105" s="132">
        <v>0.39689000000000002</v>
      </c>
      <c r="D105" s="141" t="str">
        <f>IF(ISERROR(MATCH(FX_Rates[[#This Row],[ISO]],Summary!$H$8,0))," ",IF(MATCH(FX_Rates[[#This Row],[ISO]],Summary!$H$8,0),"Agency  Currency"))</f>
        <v xml:space="preserve"> </v>
      </c>
      <c r="E105" s="137" t="str">
        <f>IF(ISERROR(MATCH(FX_Rates[[#This Row],[ISO]],Summary!$H$9,0))," ",IF(MATCH(FX_Rates[[#This Row],[ISO]],Summary!$H$9,0),"Post Prod. Currency"))</f>
        <v xml:space="preserve"> </v>
      </c>
    </row>
    <row r="106" spans="1:5" s="3" customFormat="1" ht="15.75" x14ac:dyDescent="0.2">
      <c r="A106" s="122" t="s">
        <v>287</v>
      </c>
      <c r="B106" s="129" t="s">
        <v>30</v>
      </c>
      <c r="C106" s="132">
        <v>0.26458999999999999</v>
      </c>
      <c r="D106" s="141" t="str">
        <f>IF(ISERROR(MATCH(FX_Rates[[#This Row],[ISO]],Summary!$H$8,0))," ",IF(MATCH(FX_Rates[[#This Row],[ISO]],Summary!$H$8,0),"Agency  Currency"))</f>
        <v xml:space="preserve"> </v>
      </c>
      <c r="E106" s="137" t="str">
        <f>IF(ISERROR(MATCH(FX_Rates[[#This Row],[ISO]],Summary!$H$9,0))," ",IF(MATCH(FX_Rates[[#This Row],[ISO]],Summary!$H$9,0),"Post Prod. Currency"))</f>
        <v xml:space="preserve"> </v>
      </c>
    </row>
    <row r="107" spans="1:5" s="3" customFormat="1" ht="15.75" x14ac:dyDescent="0.2">
      <c r="A107" s="122" t="s">
        <v>288</v>
      </c>
      <c r="B107" s="129" t="s">
        <v>289</v>
      </c>
      <c r="C107" s="132">
        <v>2.7398E-4</v>
      </c>
      <c r="D107" s="141" t="str">
        <f>IF(ISERROR(MATCH(FX_Rates[[#This Row],[ISO]],Summary!$H$8,0))," ",IF(MATCH(FX_Rates[[#This Row],[ISO]],Summary!$H$8,0),"Agency  Currency"))</f>
        <v xml:space="preserve"> </v>
      </c>
      <c r="E107" s="137" t="str">
        <f>IF(ISERROR(MATCH(FX_Rates[[#This Row],[ISO]],Summary!$H$9,0))," ",IF(MATCH(FX_Rates[[#This Row],[ISO]],Summary!$H$9,0),"Post Prod. Currency"))</f>
        <v xml:space="preserve"> </v>
      </c>
    </row>
    <row r="108" spans="1:5" s="3" customFormat="1" ht="15.75" x14ac:dyDescent="0.2">
      <c r="A108" s="122" t="s">
        <v>290</v>
      </c>
      <c r="B108" s="129" t="s">
        <v>36</v>
      </c>
      <c r="C108" s="132">
        <v>3.7269999999999998E-2</v>
      </c>
      <c r="D108" s="141" t="str">
        <f>IF(ISERROR(MATCH(FX_Rates[[#This Row],[ISO]],Summary!$H$8,0))," ",IF(MATCH(FX_Rates[[#This Row],[ISO]],Summary!$H$8,0),"Agency  Currency"))</f>
        <v xml:space="preserve"> </v>
      </c>
      <c r="E108" s="137" t="str">
        <f>IF(ISERROR(MATCH(FX_Rates[[#This Row],[ISO]],Summary!$H$9,0))," ",IF(MATCH(FX_Rates[[#This Row],[ISO]],Summary!$H$9,0),"Post Prod. Currency"))</f>
        <v xml:space="preserve"> </v>
      </c>
    </row>
    <row r="109" spans="1:5" s="3" customFormat="1" ht="15.75" x14ac:dyDescent="0.2">
      <c r="A109" s="122" t="s">
        <v>291</v>
      </c>
      <c r="B109" s="129" t="s">
        <v>62</v>
      </c>
      <c r="C109" s="132">
        <v>3.424E-2</v>
      </c>
      <c r="D109" s="141" t="str">
        <f>IF(ISERROR(MATCH(FX_Rates[[#This Row],[ISO]],Summary!$H$8,0))," ",IF(MATCH(FX_Rates[[#This Row],[ISO]],Summary!$H$8,0),"Agency  Currency"))</f>
        <v xml:space="preserve"> </v>
      </c>
      <c r="E109" s="137" t="str">
        <f>IF(ISERROR(MATCH(FX_Rates[[#This Row],[ISO]],Summary!$H$9,0))," ",IF(MATCH(FX_Rates[[#This Row],[ISO]],Summary!$H$9,0),"Post Prod. Currency"))</f>
        <v xml:space="preserve"> </v>
      </c>
    </row>
    <row r="110" spans="1:5" s="3" customFormat="1" ht="15.75" x14ac:dyDescent="0.2">
      <c r="A110" s="122" t="s">
        <v>292</v>
      </c>
      <c r="B110" s="129" t="s">
        <v>32</v>
      </c>
      <c r="C110" s="132">
        <v>0.27226</v>
      </c>
      <c r="D110" s="141" t="str">
        <f>IF(ISERROR(MATCH(FX_Rates[[#This Row],[ISO]],Summary!$H$8,0))," ",IF(MATCH(FX_Rates[[#This Row],[ISO]],Summary!$H$8,0),"Agency  Currency"))</f>
        <v xml:space="preserve"> </v>
      </c>
      <c r="E110" s="137" t="str">
        <f>IF(ISERROR(MATCH(FX_Rates[[#This Row],[ISO]],Summary!$H$9,0))," ",IF(MATCH(FX_Rates[[#This Row],[ISO]],Summary!$H$9,0),"Post Prod. Currency"))</f>
        <v xml:space="preserve"> </v>
      </c>
    </row>
    <row r="111" spans="1:5" s="3" customFormat="1" ht="15.75" x14ac:dyDescent="0.2">
      <c r="A111" s="122" t="s">
        <v>293</v>
      </c>
      <c r="B111" s="129" t="s">
        <v>294</v>
      </c>
      <c r="C111" s="132">
        <v>1.2379000000000001E-4</v>
      </c>
      <c r="D111" s="141" t="str">
        <f>IF(ISERROR(MATCH(FX_Rates[[#This Row],[ISO]],Summary!$H$8,0))," ",IF(MATCH(FX_Rates[[#This Row],[ISO]],Summary!$H$8,0),"Agency  Currency"))</f>
        <v xml:space="preserve"> </v>
      </c>
      <c r="E111" s="137" t="str">
        <f>IF(ISERROR(MATCH(FX_Rates[[#This Row],[ISO]],Summary!$H$9,0))," ",IF(MATCH(FX_Rates[[#This Row],[ISO]],Summary!$H$9,0),"Post Prod. Currency"))</f>
        <v xml:space="preserve"> </v>
      </c>
    </row>
    <row r="112" spans="1:5" s="3" customFormat="1" ht="15.75" x14ac:dyDescent="0.2">
      <c r="A112" s="122" t="s">
        <v>295</v>
      </c>
      <c r="B112" s="129" t="s">
        <v>64</v>
      </c>
      <c r="C112" s="132">
        <v>2.9999999999999999E-7</v>
      </c>
      <c r="D112" s="141" t="str">
        <f>IF(ISERROR(MATCH(FX_Rates[[#This Row],[ISO]],Summary!$H$8,0))," ",IF(MATCH(FX_Rates[[#This Row],[ISO]],Summary!$H$8,0),"Agency  Currency"))</f>
        <v xml:space="preserve"> </v>
      </c>
      <c r="E112" s="137" t="str">
        <f>IF(ISERROR(MATCH(FX_Rates[[#This Row],[ISO]],Summary!$H$9,0))," ",IF(MATCH(FX_Rates[[#This Row],[ISO]],Summary!$H$9,0),"Post Prod. Currency"))</f>
        <v xml:space="preserve"> </v>
      </c>
    </row>
    <row r="113" spans="1:10" s="3" customFormat="1" ht="15.75" x14ac:dyDescent="0.2">
      <c r="A113" s="122" t="s">
        <v>296</v>
      </c>
      <c r="B113" s="129" t="s">
        <v>63</v>
      </c>
      <c r="C113" s="132">
        <v>2.9999999999999997E-4</v>
      </c>
      <c r="D113" s="141" t="str">
        <f>IF(ISERROR(MATCH(FX_Rates[[#This Row],[ISO]],Summary!$H$8,0))," ",IF(MATCH(FX_Rates[[#This Row],[ISO]],Summary!$H$8,0),"Agency  Currency"))</f>
        <v xml:space="preserve"> </v>
      </c>
      <c r="E113" s="137" t="str">
        <f>IF(ISERROR(MATCH(FX_Rates[[#This Row],[ISO]],Summary!$H$9,0))," ",IF(MATCH(FX_Rates[[#This Row],[ISO]],Summary!$H$9,0),"Post Prod. Currency"))</f>
        <v xml:space="preserve"> </v>
      </c>
    </row>
    <row r="114" spans="1:10" s="3" customFormat="1" ht="15.75" x14ac:dyDescent="0.2">
      <c r="A114" s="122" t="s">
        <v>297</v>
      </c>
      <c r="B114" s="129" t="s">
        <v>298</v>
      </c>
      <c r="C114" s="132">
        <v>4.4020000000000002E-5</v>
      </c>
      <c r="D114" s="141" t="str">
        <f>IF(ISERROR(MATCH(FX_Rates[[#This Row],[ISO]],Summary!$H$8,0))," ",IF(MATCH(FX_Rates[[#This Row],[ISO]],Summary!$H$8,0),"Agency  Currency"))</f>
        <v xml:space="preserve"> </v>
      </c>
      <c r="E114" s="137" t="str">
        <f>IF(ISERROR(MATCH(FX_Rates[[#This Row],[ISO]],Summary!$H$9,0))," ",IF(MATCH(FX_Rates[[#This Row],[ISO]],Summary!$H$9,0),"Post Prod. Currency"))</f>
        <v xml:space="preserve"> </v>
      </c>
    </row>
    <row r="115" spans="1:10" s="3" customFormat="1" ht="15.75" x14ac:dyDescent="0.2">
      <c r="A115" s="122" t="s">
        <v>299</v>
      </c>
      <c r="B115" s="129" t="s">
        <v>300</v>
      </c>
      <c r="C115" s="132">
        <v>3.9956799999999997E-3</v>
      </c>
      <c r="D115" s="141" t="str">
        <f>IF(ISERROR(MATCH(FX_Rates[[#This Row],[ISO]],Summary!$H$8,0))," ",IF(MATCH(FX_Rates[[#This Row],[ISO]],Summary!$H$8,0),"Agency  Currency"))</f>
        <v xml:space="preserve"> </v>
      </c>
      <c r="E115" s="137" t="str">
        <f>IF(ISERROR(MATCH(FX_Rates[[#This Row],[ISO]],Summary!$H$9,0))," ",IF(MATCH(FX_Rates[[#This Row],[ISO]],Summary!$H$9,0),"Post Prod. Currency"))</f>
        <v xml:space="preserve"> </v>
      </c>
    </row>
    <row r="116" spans="1:10" ht="15.75" x14ac:dyDescent="0.2">
      <c r="A116" s="125"/>
      <c r="B116" s="126"/>
      <c r="C116" s="127"/>
      <c r="D116" s="128"/>
      <c r="E116" s="128"/>
      <c r="F116" s="3"/>
      <c r="G116" s="3"/>
      <c r="H116" s="3"/>
      <c r="I116" s="3"/>
      <c r="J116" s="3"/>
    </row>
    <row r="117" spans="1:10" ht="15.75" x14ac:dyDescent="0.2">
      <c r="A117" s="125"/>
      <c r="B117" s="126"/>
      <c r="C117" s="127"/>
      <c r="D117" s="128"/>
      <c r="E117" s="128"/>
      <c r="F117" s="3"/>
      <c r="G117" s="3"/>
      <c r="H117" s="3"/>
      <c r="I117" s="3"/>
      <c r="J117" s="3"/>
    </row>
    <row r="118" spans="1:10" ht="15.75" hidden="1" x14ac:dyDescent="0.2">
      <c r="A118" s="125"/>
      <c r="B118" s="126"/>
      <c r="C118" s="127"/>
      <c r="D118" s="128"/>
      <c r="E118" s="128"/>
      <c r="F118" s="3"/>
      <c r="G118" s="3"/>
      <c r="H118" s="3"/>
      <c r="I118" s="3"/>
    </row>
    <row r="119" spans="1:10" ht="15.75" hidden="1" x14ac:dyDescent="0.2">
      <c r="A119" s="125"/>
      <c r="B119" s="126"/>
      <c r="C119" s="127"/>
      <c r="D119" s="128"/>
      <c r="E119" s="128"/>
    </row>
    <row r="120" spans="1:10" ht="15.75" hidden="1" x14ac:dyDescent="0.2">
      <c r="A120" s="125"/>
      <c r="B120" s="126"/>
      <c r="C120" s="127"/>
      <c r="D120" s="128"/>
      <c r="E120" s="128"/>
    </row>
    <row r="121" spans="1:10" ht="15.75" hidden="1" x14ac:dyDescent="0.2">
      <c r="A121" s="125"/>
      <c r="B121" s="126"/>
      <c r="C121" s="127"/>
      <c r="D121" s="128"/>
      <c r="E121" s="128"/>
    </row>
    <row r="122" spans="1:10" ht="15.75" hidden="1" x14ac:dyDescent="0.2">
      <c r="A122" s="125"/>
      <c r="B122" s="126"/>
      <c r="C122" s="127"/>
      <c r="D122" s="128"/>
      <c r="E122" s="128"/>
    </row>
    <row r="123" spans="1:10" ht="15.75" hidden="1" x14ac:dyDescent="0.2">
      <c r="A123" s="125"/>
      <c r="B123" s="126"/>
      <c r="C123" s="127"/>
      <c r="D123" s="128"/>
      <c r="E123" s="128"/>
    </row>
    <row r="124" spans="1:10" ht="15.75" hidden="1" x14ac:dyDescent="0.2">
      <c r="A124" s="125"/>
      <c r="B124" s="126"/>
      <c r="C124" s="127"/>
      <c r="D124" s="128"/>
      <c r="E124" s="128"/>
    </row>
    <row r="125" spans="1:10" ht="15.75" hidden="1" x14ac:dyDescent="0.2">
      <c r="A125" s="125"/>
      <c r="B125" s="126"/>
      <c r="C125" s="127"/>
      <c r="D125" s="128"/>
      <c r="E125" s="128"/>
    </row>
    <row r="126" spans="1:10" ht="15.75" hidden="1" x14ac:dyDescent="0.2">
      <c r="A126" s="125"/>
      <c r="B126" s="126"/>
      <c r="C126" s="127"/>
      <c r="D126" s="128"/>
      <c r="E126" s="128"/>
    </row>
    <row r="127" spans="1:10" ht="15.75" hidden="1" x14ac:dyDescent="0.2">
      <c r="A127" s="125"/>
      <c r="B127" s="126"/>
      <c r="C127" s="127"/>
      <c r="D127" s="128"/>
      <c r="E127" s="128"/>
    </row>
    <row r="128" spans="1:10" ht="15.75" hidden="1" x14ac:dyDescent="0.2">
      <c r="A128" s="125"/>
      <c r="B128" s="126"/>
      <c r="C128" s="127"/>
      <c r="D128" s="128"/>
      <c r="E128" s="128"/>
    </row>
    <row r="129" spans="1:5" ht="15.75" hidden="1" x14ac:dyDescent="0.2">
      <c r="A129" s="125"/>
      <c r="B129" s="126"/>
      <c r="C129" s="127"/>
      <c r="D129" s="128"/>
      <c r="E129" s="128"/>
    </row>
    <row r="130" spans="1:5" ht="15.75" hidden="1" x14ac:dyDescent="0.2">
      <c r="A130" s="125"/>
      <c r="B130" s="126"/>
      <c r="C130" s="127"/>
      <c r="D130" s="128"/>
      <c r="E130" s="128"/>
    </row>
    <row r="131" spans="1:5" ht="15.75" hidden="1" x14ac:dyDescent="0.2">
      <c r="A131" s="125"/>
      <c r="B131" s="126"/>
      <c r="C131" s="127"/>
      <c r="D131" s="128"/>
      <c r="E131" s="128"/>
    </row>
    <row r="132" spans="1:5" ht="15.75" hidden="1" x14ac:dyDescent="0.2">
      <c r="A132" s="125"/>
      <c r="B132" s="126"/>
      <c r="C132" s="127"/>
      <c r="D132" s="128"/>
      <c r="E132" s="128"/>
    </row>
    <row r="133" spans="1:5" ht="15.75" hidden="1" x14ac:dyDescent="0.2">
      <c r="A133" s="125"/>
      <c r="B133" s="126"/>
      <c r="C133" s="127"/>
      <c r="D133" s="128"/>
      <c r="E133" s="128"/>
    </row>
    <row r="134" spans="1:5" ht="15.75" hidden="1" x14ac:dyDescent="0.2">
      <c r="A134" s="125"/>
      <c r="B134" s="126"/>
      <c r="C134" s="127"/>
      <c r="D134" s="128"/>
      <c r="E134" s="128"/>
    </row>
    <row r="135" spans="1:5" ht="15.75" hidden="1" x14ac:dyDescent="0.2">
      <c r="A135" s="125"/>
      <c r="B135" s="126"/>
      <c r="C135" s="127"/>
      <c r="D135" s="128"/>
      <c r="E135" s="128"/>
    </row>
    <row r="136" spans="1:5" ht="15.75" hidden="1" x14ac:dyDescent="0.2">
      <c r="A136" s="125"/>
      <c r="B136" s="126"/>
      <c r="C136" s="127"/>
      <c r="D136" s="128"/>
      <c r="E136" s="128"/>
    </row>
    <row r="137" spans="1:5" ht="15.75" hidden="1" x14ac:dyDescent="0.2">
      <c r="A137" s="125"/>
      <c r="B137" s="126"/>
      <c r="C137" s="127"/>
      <c r="D137" s="128"/>
      <c r="E137" s="128"/>
    </row>
    <row r="138" spans="1:5" ht="15.75" hidden="1" x14ac:dyDescent="0.2">
      <c r="A138" s="125"/>
      <c r="B138" s="126"/>
      <c r="C138" s="127"/>
      <c r="D138" s="128"/>
      <c r="E138" s="128"/>
    </row>
    <row r="139" spans="1:5" ht="15.75" hidden="1" x14ac:dyDescent="0.2">
      <c r="A139" s="125"/>
      <c r="B139" s="126"/>
      <c r="C139" s="127"/>
      <c r="D139" s="128"/>
      <c r="E139" s="128"/>
    </row>
    <row r="140" spans="1:5" ht="15.75" hidden="1" x14ac:dyDescent="0.2">
      <c r="A140" s="125"/>
      <c r="B140" s="126"/>
      <c r="C140" s="127"/>
      <c r="D140" s="128"/>
      <c r="E140" s="128"/>
    </row>
    <row r="141" spans="1:5" ht="15.75" hidden="1" x14ac:dyDescent="0.2">
      <c r="A141" s="125"/>
      <c r="B141" s="126"/>
      <c r="C141" s="127"/>
      <c r="D141" s="128"/>
      <c r="E141" s="128"/>
    </row>
    <row r="142" spans="1:5" ht="15.75" hidden="1" x14ac:dyDescent="0.2">
      <c r="A142" s="125"/>
      <c r="B142" s="126"/>
      <c r="C142" s="127"/>
      <c r="D142" s="128"/>
      <c r="E142" s="128"/>
    </row>
    <row r="143" spans="1:5" ht="15.75" hidden="1" x14ac:dyDescent="0.2">
      <c r="A143" s="125"/>
      <c r="B143" s="126"/>
      <c r="C143" s="127"/>
      <c r="D143" s="128"/>
      <c r="E143" s="128"/>
    </row>
    <row r="144" spans="1:5" ht="15.75" hidden="1" x14ac:dyDescent="0.2">
      <c r="A144" s="125"/>
      <c r="B144" s="126"/>
      <c r="C144" s="127"/>
      <c r="D144" s="128"/>
      <c r="E144" s="128"/>
    </row>
    <row r="145" spans="1:5" ht="15.75" hidden="1" x14ac:dyDescent="0.2">
      <c r="A145" s="125"/>
      <c r="B145" s="126"/>
      <c r="C145" s="127"/>
      <c r="D145" s="128"/>
      <c r="E145" s="128"/>
    </row>
    <row r="146" spans="1:5" ht="15.75" hidden="1" x14ac:dyDescent="0.2">
      <c r="A146" s="125"/>
      <c r="B146" s="126"/>
      <c r="C146" s="127"/>
      <c r="D146" s="128"/>
      <c r="E146" s="128"/>
    </row>
    <row r="147" spans="1:5" ht="15.75" hidden="1" x14ac:dyDescent="0.2">
      <c r="A147" s="125"/>
      <c r="B147" s="126"/>
      <c r="C147" s="127"/>
      <c r="D147" s="128"/>
      <c r="E147" s="128"/>
    </row>
    <row r="148" spans="1:5" ht="15.75" hidden="1" x14ac:dyDescent="0.2">
      <c r="A148" s="125"/>
      <c r="B148" s="126"/>
      <c r="C148" s="127"/>
      <c r="D148" s="128"/>
      <c r="E148" s="128"/>
    </row>
    <row r="149" spans="1:5" ht="15.75" hidden="1" x14ac:dyDescent="0.2">
      <c r="A149" s="125"/>
      <c r="B149" s="126"/>
      <c r="C149" s="127"/>
      <c r="D149" s="128"/>
      <c r="E149" s="128"/>
    </row>
    <row r="150" spans="1:5" ht="15.75" hidden="1" x14ac:dyDescent="0.2">
      <c r="A150" s="125"/>
      <c r="B150" s="126"/>
      <c r="C150" s="127"/>
      <c r="D150" s="128"/>
      <c r="E150" s="128"/>
    </row>
    <row r="151" spans="1:5" ht="15.75" hidden="1" x14ac:dyDescent="0.2">
      <c r="A151" s="125"/>
      <c r="B151" s="126"/>
      <c r="C151" s="127"/>
      <c r="D151" s="128"/>
      <c r="E151" s="128"/>
    </row>
    <row r="152" spans="1:5" ht="15.75" hidden="1" x14ac:dyDescent="0.2">
      <c r="A152" s="125"/>
      <c r="B152" s="126"/>
      <c r="C152" s="127"/>
      <c r="D152" s="128"/>
      <c r="E152" s="128"/>
    </row>
    <row r="153" spans="1:5" ht="15.75" hidden="1" x14ac:dyDescent="0.2">
      <c r="A153" s="125"/>
      <c r="B153" s="126"/>
      <c r="C153" s="127"/>
      <c r="D153" s="128"/>
      <c r="E153" s="128"/>
    </row>
    <row r="154" spans="1:5" ht="15.75" hidden="1" x14ac:dyDescent="0.2">
      <c r="A154" s="125"/>
      <c r="B154" s="126"/>
      <c r="C154" s="127"/>
      <c r="D154" s="128"/>
      <c r="E154" s="128"/>
    </row>
    <row r="155" spans="1:5" ht="15.75" hidden="1" x14ac:dyDescent="0.2">
      <c r="A155" s="125"/>
      <c r="B155" s="126"/>
      <c r="C155" s="127"/>
      <c r="D155" s="128"/>
      <c r="E155" s="128"/>
    </row>
    <row r="156" spans="1:5" ht="15.75" hidden="1" x14ac:dyDescent="0.2">
      <c r="A156" s="125"/>
      <c r="B156" s="126"/>
      <c r="C156" s="127"/>
      <c r="D156" s="128"/>
      <c r="E156" s="128"/>
    </row>
    <row r="157" spans="1:5" ht="15.75" hidden="1" x14ac:dyDescent="0.2">
      <c r="A157" s="125"/>
      <c r="B157" s="126"/>
      <c r="C157" s="127"/>
      <c r="D157" s="128"/>
      <c r="E157" s="128"/>
    </row>
    <row r="158" spans="1:5" ht="15.75" hidden="1" x14ac:dyDescent="0.2">
      <c r="A158" s="125"/>
      <c r="B158" s="126"/>
      <c r="C158" s="127"/>
      <c r="D158" s="128"/>
      <c r="E158" s="128"/>
    </row>
    <row r="159" spans="1:5" ht="15.75" hidden="1" x14ac:dyDescent="0.2">
      <c r="A159" s="125"/>
      <c r="B159" s="126"/>
      <c r="C159" s="127"/>
      <c r="D159" s="128"/>
      <c r="E159" s="128"/>
    </row>
    <row r="160" spans="1:5" ht="15.75" hidden="1" x14ac:dyDescent="0.2">
      <c r="A160" s="125"/>
      <c r="B160" s="126"/>
      <c r="C160" s="127"/>
      <c r="D160" s="128"/>
      <c r="E160" s="128"/>
    </row>
    <row r="161" spans="1:5" ht="15.75" hidden="1" x14ac:dyDescent="0.2">
      <c r="A161" s="125"/>
      <c r="B161" s="126"/>
      <c r="C161" s="127"/>
      <c r="D161" s="128"/>
      <c r="E161" s="128"/>
    </row>
    <row r="162" spans="1:5" ht="15.75" hidden="1" x14ac:dyDescent="0.2">
      <c r="A162" s="125"/>
      <c r="B162" s="126"/>
      <c r="C162" s="127"/>
      <c r="D162" s="128"/>
      <c r="E162" s="128"/>
    </row>
    <row r="163" spans="1:5" ht="15.75" hidden="1" x14ac:dyDescent="0.2">
      <c r="A163" s="125"/>
      <c r="B163" s="126"/>
      <c r="C163" s="127"/>
      <c r="D163" s="128"/>
      <c r="E163" s="128"/>
    </row>
    <row r="164" spans="1:5" ht="15.75" hidden="1" x14ac:dyDescent="0.2">
      <c r="A164" s="125"/>
      <c r="B164" s="126"/>
      <c r="C164" s="127"/>
      <c r="D164" s="128"/>
      <c r="E164" s="128"/>
    </row>
    <row r="165" spans="1:5" ht="15.75" hidden="1" x14ac:dyDescent="0.2">
      <c r="A165" s="125"/>
      <c r="B165" s="126"/>
      <c r="C165" s="127"/>
      <c r="D165" s="128"/>
      <c r="E165" s="128"/>
    </row>
    <row r="166" spans="1:5" hidden="1" x14ac:dyDescent="0.2">
      <c r="A166" s="4"/>
      <c r="B166" s="3"/>
      <c r="C166" s="3"/>
      <c r="D166" s="3"/>
      <c r="E166" s="3"/>
    </row>
    <row r="167" spans="1:5" hidden="1" x14ac:dyDescent="0.2">
      <c r="A167" s="3"/>
      <c r="B167" s="3"/>
      <c r="C167" s="3"/>
      <c r="D167" s="3"/>
      <c r="E167" s="3"/>
    </row>
    <row r="168" spans="1:5" hidden="1" x14ac:dyDescent="0.2">
      <c r="A168" s="3"/>
      <c r="B168" s="3"/>
      <c r="C168" s="3"/>
      <c r="D168" s="3"/>
      <c r="E168" s="3"/>
    </row>
  </sheetData>
  <sheetProtection algorithmName="SHA-512" hashValue="85m9APCzNDgcVjRQRFHP3QV+yqzQEHbwkTRDUrrg4bakfjH8quxp6HBCONMLTuxQtRBz882t/2BxOOe/K7aE8Q==" saltValue="glRI1tdv+DVyY0PwNVy37A==" spinCount="100000" sheet="1" scenarios="1" selectLockedCells="1"/>
  <mergeCells count="6">
    <mergeCell ref="G7:K30"/>
    <mergeCell ref="D3:K3"/>
    <mergeCell ref="G5:K5"/>
    <mergeCell ref="D1:F1"/>
    <mergeCell ref="A1:C1"/>
    <mergeCell ref="G1:K1"/>
  </mergeCells>
  <phoneticPr fontId="0" type="noConversion"/>
  <dataValidations count="1">
    <dataValidation type="decimal" operator="greaterThanOrEqual" allowBlank="1" showErrorMessage="1" errorTitle="Please Enter a Numerical Value" error="Text is not accepted, this field will _x000a__x000a_only accept numerical values, please _x000a__x000a_update your input." sqref="C8:C165">
      <formula1>0</formula1>
    </dataValidation>
  </dataValidations>
  <printOptions horizontalCentered="1"/>
  <pageMargins left="0.19" right="0.17" top="0.42" bottom="0.5" header="0.26" footer="0.25"/>
  <pageSetup paperSize="9" scale="54" orientation="portrait" blackAndWhite="1" horizontalDpi="300" verticalDpi="300" r:id="rId1"/>
  <headerFooter alignWithMargins="0">
    <oddHeader>&amp;L&amp;A&amp;CEpcats Release 3.0&amp;RPage &amp;P of &amp;N</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U51"/>
  <sheetViews>
    <sheetView showGridLines="0" zoomScaleNormal="100" workbookViewId="0">
      <pane ySplit="3" topLeftCell="A4" activePane="bottomLeft" state="frozenSplit"/>
      <selection pane="bottomLeft" activeCell="H9" sqref="H9"/>
    </sheetView>
  </sheetViews>
  <sheetFormatPr defaultColWidth="11.42578125" defaultRowHeight="15.75" zeroHeight="1" x14ac:dyDescent="0.2"/>
  <cols>
    <col min="1" max="1" width="5" style="113" customWidth="1"/>
    <col min="2" max="2" width="8.140625" style="113" customWidth="1"/>
    <col min="3" max="3" width="45.42578125" style="113" customWidth="1"/>
    <col min="4" max="4" width="11.85546875" style="113" customWidth="1"/>
    <col min="5" max="5" width="36.85546875" style="113" bestFit="1" customWidth="1"/>
    <col min="6" max="6" width="22.85546875" style="113" customWidth="1"/>
    <col min="7" max="7" width="5" style="113" customWidth="1"/>
    <col min="8" max="8" width="24.140625" style="114" bestFit="1" customWidth="1"/>
    <col min="9" max="9" width="23.42578125" style="114" customWidth="1"/>
    <col min="10" max="10" width="23.7109375" style="113" customWidth="1"/>
    <col min="11" max="11" width="5" style="113" customWidth="1"/>
    <col min="12" max="16384" width="11.42578125" style="113"/>
  </cols>
  <sheetData>
    <row r="1" spans="1:11" s="26" customFormat="1" ht="36" x14ac:dyDescent="0.35">
      <c r="A1" s="21"/>
      <c r="B1" s="22" t="s">
        <v>66</v>
      </c>
      <c r="C1" s="23"/>
      <c r="D1" s="23"/>
      <c r="E1" s="23"/>
      <c r="F1" s="23"/>
      <c r="G1" s="23"/>
      <c r="H1" s="24"/>
      <c r="I1" s="24"/>
      <c r="J1" s="25"/>
      <c r="K1" s="21"/>
    </row>
    <row r="2" spans="1:11" s="16" customFormat="1" ht="21" customHeight="1" x14ac:dyDescent="0.2">
      <c r="A2" s="11"/>
      <c r="B2" s="12" t="s">
        <v>116</v>
      </c>
      <c r="C2" s="13"/>
      <c r="D2" s="13"/>
      <c r="E2" s="13"/>
      <c r="F2" s="13"/>
      <c r="G2" s="13"/>
      <c r="H2" s="14"/>
      <c r="I2" s="14"/>
      <c r="J2" s="15"/>
      <c r="K2" s="11"/>
    </row>
    <row r="3" spans="1:11" s="16" customFormat="1" ht="21" customHeight="1" x14ac:dyDescent="0.2">
      <c r="A3" s="11"/>
      <c r="B3" s="17" t="s">
        <v>117</v>
      </c>
      <c r="C3" s="18"/>
      <c r="D3" s="18"/>
      <c r="E3" s="18"/>
      <c r="F3" s="18"/>
      <c r="G3" s="18"/>
      <c r="H3" s="19"/>
      <c r="I3" s="19"/>
      <c r="J3" s="20"/>
      <c r="K3" s="11"/>
    </row>
    <row r="4" spans="1:11" s="26" customFormat="1" ht="15" x14ac:dyDescent="0.2">
      <c r="A4" s="21"/>
      <c r="B4" s="21"/>
      <c r="C4" s="21"/>
      <c r="D4" s="21"/>
      <c r="E4" s="21"/>
      <c r="F4" s="21"/>
      <c r="G4" s="21"/>
      <c r="H4" s="27"/>
      <c r="I4" s="27"/>
      <c r="J4" s="27"/>
      <c r="K4" s="21"/>
    </row>
    <row r="5" spans="1:11" s="112" customFormat="1" ht="18.75" x14ac:dyDescent="0.2">
      <c r="A5" s="28"/>
      <c r="B5" s="32" t="s">
        <v>67</v>
      </c>
      <c r="C5" s="33"/>
      <c r="D5" s="164"/>
      <c r="E5" s="165"/>
      <c r="F5" s="165"/>
      <c r="G5" s="165"/>
      <c r="H5" s="165"/>
      <c r="I5" s="165"/>
      <c r="J5" s="166"/>
      <c r="K5" s="28"/>
    </row>
    <row r="6" spans="1:11" s="31" customFormat="1" ht="15" customHeight="1" x14ac:dyDescent="0.2">
      <c r="A6" s="28"/>
      <c r="B6" s="29"/>
      <c r="C6" s="29"/>
      <c r="D6" s="29"/>
      <c r="E6" s="29"/>
      <c r="F6" s="29"/>
      <c r="G6" s="29"/>
      <c r="H6" s="30"/>
      <c r="I6" s="30"/>
      <c r="J6" s="30"/>
      <c r="K6" s="28"/>
    </row>
    <row r="7" spans="1:11" s="31" customFormat="1" ht="23.25" customHeight="1" x14ac:dyDescent="0.2">
      <c r="A7" s="28"/>
      <c r="B7" s="32" t="s">
        <v>18</v>
      </c>
      <c r="C7" s="33"/>
      <c r="D7" s="173"/>
      <c r="E7" s="174"/>
      <c r="F7" s="32" t="s">
        <v>16</v>
      </c>
      <c r="G7" s="33"/>
      <c r="H7" s="167"/>
      <c r="I7" s="168"/>
      <c r="J7" s="169"/>
      <c r="K7" s="28"/>
    </row>
    <row r="8" spans="1:11" s="31" customFormat="1" ht="23.25" customHeight="1" x14ac:dyDescent="0.2">
      <c r="A8" s="28"/>
      <c r="B8" s="34" t="s">
        <v>17</v>
      </c>
      <c r="C8" s="35"/>
      <c r="D8" s="173"/>
      <c r="E8" s="174"/>
      <c r="F8" s="36" t="s">
        <v>68</v>
      </c>
      <c r="G8" s="37"/>
      <c r="H8" s="147" t="s">
        <v>9</v>
      </c>
      <c r="I8" s="38" t="s">
        <v>19</v>
      </c>
      <c r="J8" s="134">
        <f>INDEX(FX_Rates[Rate],MATCH(H8,FX_Rates[ISO],0))</f>
        <v>1.1634</v>
      </c>
      <c r="K8" s="28"/>
    </row>
    <row r="9" spans="1:11" s="31" customFormat="1" ht="23.25" customHeight="1" x14ac:dyDescent="0.2">
      <c r="A9" s="28"/>
      <c r="B9" s="39" t="s">
        <v>118</v>
      </c>
      <c r="C9" s="40"/>
      <c r="D9" s="173"/>
      <c r="E9" s="174"/>
      <c r="F9" s="43" t="s">
        <v>69</v>
      </c>
      <c r="G9" s="44"/>
      <c r="H9" s="147" t="s">
        <v>4</v>
      </c>
      <c r="I9" s="45" t="s">
        <v>19</v>
      </c>
      <c r="J9" s="134">
        <f>INDEX(FX_Rates[Rate],MATCH(H9,FX_Rates[ISO],0))</f>
        <v>1</v>
      </c>
      <c r="K9" s="28"/>
    </row>
    <row r="10" spans="1:11" s="31" customFormat="1" ht="23.25" customHeight="1" x14ac:dyDescent="0.3">
      <c r="A10" s="28"/>
      <c r="B10" s="41" t="s">
        <v>70</v>
      </c>
      <c r="C10" s="42"/>
      <c r="D10" s="173"/>
      <c r="E10" s="174"/>
      <c r="F10" s="29"/>
      <c r="G10" s="29"/>
      <c r="H10" s="30"/>
      <c r="I10" s="30"/>
      <c r="J10" s="30"/>
      <c r="K10" s="28"/>
    </row>
    <row r="11" spans="1:11" s="31" customFormat="1" ht="23.25" customHeight="1" x14ac:dyDescent="0.3">
      <c r="A11" s="28"/>
      <c r="B11" s="41" t="s">
        <v>71</v>
      </c>
      <c r="C11" s="42"/>
      <c r="D11" s="173"/>
      <c r="E11" s="174"/>
      <c r="F11" s="29"/>
      <c r="G11" s="29"/>
      <c r="H11" s="30"/>
      <c r="I11" s="30"/>
      <c r="J11" s="30"/>
      <c r="K11" s="28"/>
    </row>
    <row r="12" spans="1:11" s="31" customFormat="1" ht="23.25" customHeight="1" x14ac:dyDescent="0.2">
      <c r="A12" s="28"/>
      <c r="B12" s="29"/>
      <c r="C12" s="29"/>
      <c r="D12" s="29"/>
      <c r="E12" s="29"/>
      <c r="F12" s="29"/>
      <c r="G12" s="29"/>
      <c r="H12" s="30"/>
      <c r="I12" s="30"/>
      <c r="J12" s="30"/>
      <c r="K12" s="28"/>
    </row>
    <row r="13" spans="1:11" s="31" customFormat="1" ht="23.25" customHeight="1" x14ac:dyDescent="0.2">
      <c r="A13" s="28"/>
      <c r="B13" s="39" t="s">
        <v>72</v>
      </c>
      <c r="C13" s="40"/>
      <c r="D13" s="170"/>
      <c r="E13" s="171"/>
      <c r="F13" s="171"/>
      <c r="G13" s="171"/>
      <c r="H13" s="171"/>
      <c r="I13" s="171"/>
      <c r="J13" s="172"/>
      <c r="K13" s="28"/>
    </row>
    <row r="14" spans="1:11" s="31" customFormat="1" ht="23.25" customHeight="1" x14ac:dyDescent="0.2">
      <c r="A14" s="28"/>
      <c r="B14" s="29"/>
      <c r="C14" s="29"/>
      <c r="D14" s="29"/>
      <c r="E14" s="29"/>
      <c r="F14" s="29"/>
      <c r="G14" s="29"/>
      <c r="H14" s="30"/>
      <c r="I14" s="30"/>
      <c r="J14" s="30"/>
      <c r="K14" s="28"/>
    </row>
    <row r="15" spans="1:11" s="31" customFormat="1" ht="32.25" customHeight="1" x14ac:dyDescent="0.2">
      <c r="A15" s="28"/>
      <c r="B15" s="63"/>
      <c r="C15" s="63"/>
      <c r="D15" s="63"/>
      <c r="E15" s="63"/>
      <c r="F15" s="49"/>
      <c r="G15" s="49"/>
      <c r="H15" s="64" t="s">
        <v>73</v>
      </c>
      <c r="I15" s="65" t="s">
        <v>21</v>
      </c>
      <c r="J15" s="64" t="s">
        <v>20</v>
      </c>
      <c r="K15" s="28"/>
    </row>
    <row r="16" spans="1:11" s="53" customFormat="1" ht="29.25" customHeight="1" x14ac:dyDescent="0.2">
      <c r="A16" s="21"/>
      <c r="B16" s="46" t="s">
        <v>74</v>
      </c>
      <c r="C16" s="47"/>
      <c r="D16" s="47"/>
      <c r="E16" s="115" t="s">
        <v>107</v>
      </c>
      <c r="F16" s="48"/>
      <c r="G16" s="49"/>
      <c r="H16" s="50" t="str">
        <f>H9</f>
        <v>USD</v>
      </c>
      <c r="I16" s="51" t="str">
        <f>$H$8</f>
        <v>EUR</v>
      </c>
      <c r="J16" s="52" t="s">
        <v>4</v>
      </c>
      <c r="K16" s="21"/>
    </row>
    <row r="17" spans="1:47" s="53" customFormat="1" ht="29.25" customHeight="1" x14ac:dyDescent="0.2">
      <c r="A17" s="21"/>
      <c r="B17" s="54" t="s">
        <v>22</v>
      </c>
      <c r="C17" s="55" t="s">
        <v>75</v>
      </c>
      <c r="D17" s="55"/>
      <c r="E17" s="116" t="s">
        <v>96</v>
      </c>
      <c r="F17" s="56"/>
      <c r="G17" s="49"/>
      <c r="H17" s="142">
        <v>0</v>
      </c>
      <c r="I17" s="143">
        <f>(H17*PostCurrency)/AgencyCurrency</f>
        <v>0</v>
      </c>
      <c r="J17" s="143">
        <f>I17*AgencyCurrency</f>
        <v>0</v>
      </c>
      <c r="K17" s="21"/>
    </row>
    <row r="18" spans="1:47" s="53" customFormat="1" ht="29.25" customHeight="1" x14ac:dyDescent="0.2">
      <c r="A18" s="21"/>
      <c r="B18" s="17" t="s">
        <v>23</v>
      </c>
      <c r="C18" s="57" t="s">
        <v>76</v>
      </c>
      <c r="D18" s="57"/>
      <c r="E18" s="117" t="s">
        <v>97</v>
      </c>
      <c r="F18" s="58"/>
      <c r="G18" s="49"/>
      <c r="H18" s="142">
        <v>0</v>
      </c>
      <c r="I18" s="143">
        <f>(H18*PostCurrency)/AgencyCurrency</f>
        <v>0</v>
      </c>
      <c r="J18" s="143">
        <f>I18*AgencyCurrency</f>
        <v>0</v>
      </c>
      <c r="K18" s="21"/>
    </row>
    <row r="19" spans="1:47" s="53" customFormat="1" ht="29.25" customHeight="1" x14ac:dyDescent="0.2">
      <c r="A19" s="21"/>
      <c r="B19" s="17" t="s">
        <v>24</v>
      </c>
      <c r="C19" s="57" t="s">
        <v>25</v>
      </c>
      <c r="D19" s="57"/>
      <c r="E19" s="117" t="s">
        <v>98</v>
      </c>
      <c r="F19" s="58"/>
      <c r="G19" s="49"/>
      <c r="H19" s="142">
        <v>0</v>
      </c>
      <c r="I19" s="143">
        <f>(H19*PostCurrency)/AgencyCurrency</f>
        <v>0</v>
      </c>
      <c r="J19" s="143">
        <f>I19*AgencyCurrency</f>
        <v>0</v>
      </c>
      <c r="K19" s="21"/>
    </row>
    <row r="20" spans="1:47" s="53" customFormat="1" ht="29.25" customHeight="1" x14ac:dyDescent="0.2">
      <c r="A20" s="21"/>
      <c r="B20" s="17" t="s">
        <v>26</v>
      </c>
      <c r="C20" s="57" t="s">
        <v>77</v>
      </c>
      <c r="D20" s="57"/>
      <c r="E20" s="117" t="s">
        <v>99</v>
      </c>
      <c r="F20" s="58"/>
      <c r="G20" s="49"/>
      <c r="H20" s="142">
        <v>0</v>
      </c>
      <c r="I20" s="143">
        <f>(H20*PostCurrency)/AgencyCurrency</f>
        <v>0</v>
      </c>
      <c r="J20" s="143">
        <f>I20*AgencyCurrency</f>
        <v>0</v>
      </c>
      <c r="K20" s="21"/>
    </row>
    <row r="21" spans="1:47" s="53" customFormat="1" ht="29.25" customHeight="1" x14ac:dyDescent="0.2">
      <c r="A21" s="21"/>
      <c r="B21" s="59" t="s">
        <v>27</v>
      </c>
      <c r="C21" s="60" t="s">
        <v>79</v>
      </c>
      <c r="D21" s="60"/>
      <c r="E21" s="118" t="s">
        <v>100</v>
      </c>
      <c r="F21" s="61"/>
      <c r="G21" s="49"/>
      <c r="H21" s="142">
        <v>0</v>
      </c>
      <c r="I21" s="143">
        <f>(H21*PostCurrency)/AgencyCurrency</f>
        <v>0</v>
      </c>
      <c r="J21" s="143">
        <f>I21*AgencyCurrency</f>
        <v>0</v>
      </c>
      <c r="K21" s="21"/>
    </row>
    <row r="22" spans="1:47" s="53" customFormat="1" ht="29.25" customHeight="1" x14ac:dyDescent="0.2">
      <c r="A22" s="28"/>
      <c r="B22" s="62" t="s">
        <v>80</v>
      </c>
      <c r="C22" s="47"/>
      <c r="D22" s="47"/>
      <c r="E22" s="47"/>
      <c r="F22" s="48"/>
      <c r="G22" s="49"/>
      <c r="H22" s="144">
        <f>SUM(H17:H21)</f>
        <v>0</v>
      </c>
      <c r="I22" s="144">
        <f>SUM(I17:I21)</f>
        <v>0</v>
      </c>
      <c r="J22" s="144">
        <f>SUM(J17:J21)</f>
        <v>0</v>
      </c>
      <c r="K22" s="28"/>
    </row>
    <row r="23" spans="1:47" s="31" customFormat="1" ht="15" customHeight="1" x14ac:dyDescent="0.2">
      <c r="A23" s="28"/>
      <c r="B23" s="29"/>
      <c r="C23" s="29"/>
      <c r="D23" s="29"/>
      <c r="E23" s="29"/>
      <c r="F23" s="29"/>
      <c r="G23" s="29"/>
      <c r="H23" s="30"/>
      <c r="I23" s="30"/>
      <c r="J23" s="30"/>
      <c r="K23" s="28"/>
    </row>
    <row r="24" spans="1:47" s="53" customFormat="1" ht="29.25" customHeight="1" x14ac:dyDescent="0.2">
      <c r="A24" s="21"/>
      <c r="B24" s="66" t="s">
        <v>81</v>
      </c>
      <c r="C24" s="67"/>
      <c r="D24" s="67"/>
      <c r="E24" s="67"/>
      <c r="F24" s="68"/>
      <c r="G24" s="49"/>
      <c r="H24" s="51" t="str">
        <f>$H$8</f>
        <v>EUR</v>
      </c>
      <c r="I24" s="51" t="str">
        <f>$H$8</f>
        <v>EUR</v>
      </c>
      <c r="J24" s="52" t="s">
        <v>4</v>
      </c>
      <c r="K24" s="21"/>
    </row>
    <row r="25" spans="1:47" s="53" customFormat="1" ht="29.25" customHeight="1" x14ac:dyDescent="0.2">
      <c r="A25" s="21"/>
      <c r="B25" s="54" t="s">
        <v>93</v>
      </c>
      <c r="C25" s="55" t="s">
        <v>83</v>
      </c>
      <c r="D25" s="55"/>
      <c r="E25" s="116" t="s">
        <v>101</v>
      </c>
      <c r="F25" s="56"/>
      <c r="G25" s="49"/>
      <c r="H25" s="142">
        <v>0</v>
      </c>
      <c r="I25" s="143">
        <f>(H25*AgencyCurrency)/AgencyCurrency</f>
        <v>0</v>
      </c>
      <c r="J25" s="143">
        <f>I25*AgencyCurrency</f>
        <v>0</v>
      </c>
      <c r="K25" s="21"/>
    </row>
    <row r="26" spans="1:47" s="53" customFormat="1" ht="29.25" customHeight="1" x14ac:dyDescent="0.2">
      <c r="A26" s="21"/>
      <c r="B26" s="17" t="s">
        <v>94</v>
      </c>
      <c r="C26" s="57" t="s">
        <v>84</v>
      </c>
      <c r="D26" s="57"/>
      <c r="E26" s="117" t="s">
        <v>102</v>
      </c>
      <c r="F26" s="58"/>
      <c r="G26" s="49"/>
      <c r="H26" s="142">
        <v>0</v>
      </c>
      <c r="I26" s="143">
        <f>(H26*AgencyCurrency)/AgencyCurrency</f>
        <v>0</v>
      </c>
      <c r="J26" s="143">
        <f>I26*AgencyCurrency</f>
        <v>0</v>
      </c>
      <c r="K26" s="21"/>
    </row>
    <row r="27" spans="1:47" s="53" customFormat="1" ht="29.25" customHeight="1" x14ac:dyDescent="0.2">
      <c r="A27" s="21"/>
      <c r="B27" s="17" t="s">
        <v>82</v>
      </c>
      <c r="C27" s="57" t="s">
        <v>78</v>
      </c>
      <c r="D27" s="57"/>
      <c r="E27" s="117" t="s">
        <v>119</v>
      </c>
      <c r="F27" s="58"/>
      <c r="G27" s="49"/>
      <c r="H27" s="142">
        <v>0</v>
      </c>
      <c r="I27" s="143">
        <f>(H27*AgencyCurrency)/AgencyCurrency</f>
        <v>0</v>
      </c>
      <c r="J27" s="143">
        <f>I27*AgencyCurrency</f>
        <v>0</v>
      </c>
      <c r="K27" s="21"/>
    </row>
    <row r="28" spans="1:47" s="53" customFormat="1" ht="29.25" customHeight="1" x14ac:dyDescent="0.2">
      <c r="A28" s="21"/>
      <c r="B28" s="17" t="s">
        <v>110</v>
      </c>
      <c r="C28" s="57" t="s">
        <v>109</v>
      </c>
      <c r="D28" s="57"/>
      <c r="E28" s="117" t="s">
        <v>108</v>
      </c>
      <c r="F28" s="58"/>
      <c r="G28" s="49"/>
      <c r="H28" s="142">
        <v>0</v>
      </c>
      <c r="I28" s="143">
        <f>(H28*AgencyCurrency)/AgencyCurrency</f>
        <v>0</v>
      </c>
      <c r="J28" s="143">
        <f>I28*AgencyCurrency</f>
        <v>0</v>
      </c>
      <c r="K28" s="21"/>
    </row>
    <row r="29" spans="1:47" s="53" customFormat="1" ht="29.25" customHeight="1" x14ac:dyDescent="0.2">
      <c r="A29" s="28"/>
      <c r="B29" s="66" t="s">
        <v>85</v>
      </c>
      <c r="C29" s="67"/>
      <c r="D29" s="67"/>
      <c r="E29" s="67"/>
      <c r="F29" s="68"/>
      <c r="G29" s="49"/>
      <c r="H29" s="144">
        <f>SUM(H25:H28)</f>
        <v>0</v>
      </c>
      <c r="I29" s="144">
        <f>SUM(I25:I28)</f>
        <v>0</v>
      </c>
      <c r="J29" s="144">
        <f>SUM(J25:J28)</f>
        <v>0</v>
      </c>
      <c r="K29" s="28"/>
    </row>
    <row r="30" spans="1:47" s="31" customFormat="1" ht="15" customHeight="1" x14ac:dyDescent="0.2">
      <c r="A30" s="28"/>
      <c r="B30" s="29"/>
      <c r="C30" s="29"/>
      <c r="D30" s="29"/>
      <c r="E30" s="29"/>
      <c r="F30" s="29"/>
      <c r="G30" s="29"/>
      <c r="H30" s="30"/>
      <c r="I30" s="30"/>
      <c r="J30" s="30"/>
      <c r="K30" s="28"/>
    </row>
    <row r="31" spans="1:47" s="80" customFormat="1" ht="29.25" customHeight="1" x14ac:dyDescent="0.2">
      <c r="A31" s="21"/>
      <c r="B31" s="69" t="s">
        <v>86</v>
      </c>
      <c r="C31" s="70"/>
      <c r="D31" s="70"/>
      <c r="E31" s="70"/>
      <c r="F31" s="71"/>
      <c r="G31" s="49"/>
      <c r="H31" s="51" t="str">
        <f>$H$8</f>
        <v>EUR</v>
      </c>
      <c r="I31" s="51" t="str">
        <f>$H$8</f>
        <v>EUR</v>
      </c>
      <c r="J31" s="52" t="s">
        <v>4</v>
      </c>
      <c r="K31" s="21"/>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row>
    <row r="32" spans="1:47" s="81" customFormat="1" ht="29.25" customHeight="1" x14ac:dyDescent="0.2">
      <c r="A32" s="28"/>
      <c r="B32" s="54" t="s">
        <v>28</v>
      </c>
      <c r="C32" s="55"/>
      <c r="D32" s="55"/>
      <c r="E32" s="116" t="s">
        <v>103</v>
      </c>
      <c r="F32" s="56"/>
      <c r="G32" s="49"/>
      <c r="H32" s="145">
        <v>0</v>
      </c>
      <c r="I32" s="146">
        <f>(H32*AgencyCurrency)/AgencyCurrency</f>
        <v>0</v>
      </c>
      <c r="J32" s="146">
        <f>I32*AgencyCurrency</f>
        <v>0</v>
      </c>
      <c r="K32" s="28"/>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row>
    <row r="33" spans="1:47" s="31" customFormat="1" ht="15" customHeight="1" x14ac:dyDescent="0.2">
      <c r="A33" s="28"/>
      <c r="B33" s="29"/>
      <c r="C33" s="29"/>
      <c r="D33" s="29"/>
      <c r="E33" s="29"/>
      <c r="F33" s="29"/>
      <c r="G33" s="29"/>
      <c r="H33" s="30"/>
      <c r="I33" s="30"/>
      <c r="J33" s="30"/>
      <c r="K33" s="28"/>
    </row>
    <row r="34" spans="1:47" s="81" customFormat="1" ht="29.25" customHeight="1" x14ac:dyDescent="0.2">
      <c r="A34" s="21"/>
      <c r="B34" s="72" t="s">
        <v>92</v>
      </c>
      <c r="C34" s="73"/>
      <c r="D34" s="73"/>
      <c r="E34" s="73"/>
      <c r="F34" s="74"/>
      <c r="G34" s="49"/>
      <c r="H34" s="51" t="str">
        <f>$H$8</f>
        <v>EUR</v>
      </c>
      <c r="I34" s="51" t="str">
        <f>$H$8</f>
        <v>EUR</v>
      </c>
      <c r="J34" s="52" t="s">
        <v>4</v>
      </c>
      <c r="K34" s="21"/>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row>
    <row r="35" spans="1:47" s="53" customFormat="1" ht="29.25" customHeight="1" x14ac:dyDescent="0.2">
      <c r="A35" s="28"/>
      <c r="B35" s="54" t="s">
        <v>87</v>
      </c>
      <c r="C35" s="55"/>
      <c r="D35" s="55"/>
      <c r="E35" s="116" t="s">
        <v>120</v>
      </c>
      <c r="F35" s="56"/>
      <c r="G35" s="49"/>
      <c r="H35" s="145">
        <v>0</v>
      </c>
      <c r="I35" s="146">
        <f>(H35*AgencyCurrency)/AgencyCurrency</f>
        <v>0</v>
      </c>
      <c r="J35" s="146">
        <f>I35*AgencyCurrency</f>
        <v>0</v>
      </c>
      <c r="K35" s="28"/>
    </row>
    <row r="36" spans="1:47" s="31" customFormat="1" ht="15" customHeight="1" x14ac:dyDescent="0.2">
      <c r="A36" s="28"/>
      <c r="B36" s="29"/>
      <c r="C36" s="29"/>
      <c r="D36" s="29"/>
      <c r="E36" s="29"/>
      <c r="F36" s="29"/>
      <c r="G36" s="29"/>
      <c r="H36" s="30"/>
      <c r="I36" s="30"/>
      <c r="J36" s="30"/>
      <c r="K36" s="28"/>
    </row>
    <row r="37" spans="1:47" s="53" customFormat="1" ht="29.25" customHeight="1" x14ac:dyDescent="0.2">
      <c r="A37" s="21"/>
      <c r="B37" s="75" t="s">
        <v>88</v>
      </c>
      <c r="C37" s="76"/>
      <c r="D37" s="76"/>
      <c r="E37" s="76"/>
      <c r="F37" s="77"/>
      <c r="G37" s="49"/>
      <c r="H37" s="78"/>
      <c r="I37" s="51" t="str">
        <f>$H$8</f>
        <v>EUR</v>
      </c>
      <c r="J37" s="52" t="s">
        <v>4</v>
      </c>
      <c r="K37" s="21"/>
    </row>
    <row r="38" spans="1:47" s="53" customFormat="1" ht="29.25" customHeight="1" x14ac:dyDescent="0.2">
      <c r="A38" s="28"/>
      <c r="B38" s="54" t="s">
        <v>89</v>
      </c>
      <c r="C38" s="55"/>
      <c r="D38" s="55"/>
      <c r="E38" s="116" t="s">
        <v>104</v>
      </c>
      <c r="F38" s="56"/>
      <c r="G38" s="49"/>
      <c r="H38" s="79"/>
      <c r="I38" s="143">
        <f>I22+I29+I32+I35</f>
        <v>0</v>
      </c>
      <c r="J38" s="143">
        <f>J22+J29+J32+J35</f>
        <v>0</v>
      </c>
      <c r="K38" s="28"/>
    </row>
    <row r="39" spans="1:47" s="31" customFormat="1" ht="15" customHeight="1" x14ac:dyDescent="0.2">
      <c r="A39" s="28"/>
      <c r="B39" s="29"/>
      <c r="C39" s="29"/>
      <c r="D39" s="29"/>
      <c r="E39" s="29"/>
      <c r="F39" s="29"/>
      <c r="G39" s="29"/>
      <c r="H39" s="30"/>
      <c r="I39" s="30"/>
      <c r="J39" s="30"/>
      <c r="K39" s="28"/>
    </row>
    <row r="40" spans="1:47" s="53" customFormat="1" ht="29.25" customHeight="1" x14ac:dyDescent="0.2">
      <c r="A40" s="28"/>
      <c r="B40" s="161" t="s">
        <v>95</v>
      </c>
      <c r="C40" s="162"/>
      <c r="D40" s="162"/>
      <c r="E40" s="162"/>
      <c r="F40" s="162"/>
      <c r="G40" s="162"/>
      <c r="H40" s="162"/>
      <c r="I40" s="162"/>
      <c r="J40" s="163"/>
      <c r="K40" s="28"/>
    </row>
    <row r="41" spans="1:47" s="31" customFormat="1" ht="15" customHeight="1" x14ac:dyDescent="0.2">
      <c r="A41" s="28"/>
      <c r="B41" s="29"/>
      <c r="C41" s="29"/>
      <c r="D41" s="29"/>
      <c r="E41" s="29"/>
      <c r="F41" s="29"/>
      <c r="G41" s="29"/>
      <c r="H41" s="30"/>
      <c r="I41" s="30"/>
      <c r="J41" s="30"/>
      <c r="K41" s="28"/>
    </row>
    <row r="42" spans="1:47" s="53" customFormat="1" ht="29.25" customHeight="1" x14ac:dyDescent="0.2">
      <c r="A42" s="21"/>
      <c r="B42" s="82" t="s">
        <v>106</v>
      </c>
      <c r="C42" s="83"/>
      <c r="D42" s="83"/>
      <c r="E42" s="83"/>
      <c r="F42" s="84"/>
      <c r="G42" s="49"/>
      <c r="H42" s="51" t="str">
        <f>$H$8</f>
        <v>EUR</v>
      </c>
      <c r="I42" s="51" t="str">
        <f>$H$8</f>
        <v>EUR</v>
      </c>
      <c r="J42" s="52" t="s">
        <v>4</v>
      </c>
      <c r="K42" s="21"/>
    </row>
    <row r="43" spans="1:47" s="53" customFormat="1" ht="29.25" customHeight="1" x14ac:dyDescent="0.2">
      <c r="A43" s="21"/>
      <c r="B43" s="54" t="s">
        <v>105</v>
      </c>
      <c r="C43" s="55"/>
      <c r="D43" s="55"/>
      <c r="E43" s="55"/>
      <c r="F43" s="56"/>
      <c r="G43" s="49"/>
      <c r="H43" s="142">
        <v>0</v>
      </c>
      <c r="I43" s="143">
        <f>(H43*AgencyCurrency)/AgencyCurrency</f>
        <v>0</v>
      </c>
      <c r="J43" s="143">
        <f>I43*AgencyCurrency</f>
        <v>0</v>
      </c>
      <c r="K43" s="21"/>
    </row>
    <row r="44" spans="1:47" s="31" customFormat="1" ht="15" customHeight="1" x14ac:dyDescent="0.2">
      <c r="A44" s="28"/>
      <c r="B44" s="29"/>
      <c r="C44" s="29"/>
      <c r="D44" s="29"/>
      <c r="E44" s="29"/>
      <c r="F44" s="29"/>
      <c r="G44" s="29"/>
      <c r="H44" s="30"/>
      <c r="I44" s="30"/>
      <c r="J44" s="30"/>
      <c r="K44" s="28"/>
    </row>
    <row r="45" spans="1:47" s="53" customFormat="1" ht="29.25" customHeight="1" x14ac:dyDescent="0.2">
      <c r="A45" s="21"/>
      <c r="B45" s="75" t="s">
        <v>90</v>
      </c>
      <c r="C45" s="76"/>
      <c r="D45" s="76"/>
      <c r="E45" s="76"/>
      <c r="F45" s="77"/>
      <c r="G45" s="49"/>
      <c r="H45" s="78"/>
      <c r="I45" s="51" t="str">
        <f>H8</f>
        <v>EUR</v>
      </c>
      <c r="J45" s="52" t="s">
        <v>4</v>
      </c>
      <c r="K45" s="21"/>
    </row>
    <row r="46" spans="1:47" s="53" customFormat="1" ht="29.25" customHeight="1" x14ac:dyDescent="0.2">
      <c r="A46" s="28"/>
      <c r="B46" s="54" t="s">
        <v>91</v>
      </c>
      <c r="C46" s="55"/>
      <c r="D46" s="55"/>
      <c r="E46" s="55"/>
      <c r="F46" s="56"/>
      <c r="G46" s="49"/>
      <c r="H46" s="79"/>
      <c r="I46" s="143">
        <f>I43+I38</f>
        <v>0</v>
      </c>
      <c r="J46" s="143">
        <f>J43+J38</f>
        <v>0</v>
      </c>
      <c r="K46" s="28"/>
    </row>
    <row r="47" spans="1:47" s="31" customFormat="1" ht="15" customHeight="1" x14ac:dyDescent="0.2">
      <c r="A47" s="28"/>
      <c r="B47" s="29"/>
      <c r="C47" s="29"/>
      <c r="D47" s="29"/>
      <c r="E47" s="29"/>
      <c r="F47" s="29"/>
      <c r="G47" s="29"/>
      <c r="H47" s="30"/>
      <c r="I47" s="30"/>
      <c r="J47" s="30"/>
      <c r="K47" s="28"/>
    </row>
    <row r="48" spans="1:47" s="53" customFormat="1" ht="15" x14ac:dyDescent="0.2">
      <c r="A48" s="21"/>
      <c r="B48" s="21"/>
      <c r="C48" s="21"/>
      <c r="D48" s="21"/>
      <c r="E48" s="21"/>
      <c r="F48" s="21"/>
      <c r="G48" s="21"/>
      <c r="H48" s="27"/>
      <c r="I48" s="27"/>
      <c r="J48" s="27"/>
      <c r="K48" s="21"/>
    </row>
    <row r="49" x14ac:dyDescent="0.2"/>
    <row r="50" x14ac:dyDescent="0.2"/>
    <row r="51" x14ac:dyDescent="0.2"/>
  </sheetData>
  <sheetProtection algorithmName="SHA-512" hashValue="NHijioclAXZzATdpjRZeu+yMJNU9LEbNiDneNPbNnIjU3yjzcI/PzleJpx8ctEuJe5D9te77n3j+P2QLkerkXA==" saltValue="ypLu8JKQKfdNIPOZrccp5Q==" spinCount="100000" sheet="1" scenarios="1" selectLockedCells="1"/>
  <mergeCells count="9">
    <mergeCell ref="B40:J40"/>
    <mergeCell ref="D5:J5"/>
    <mergeCell ref="H7:J7"/>
    <mergeCell ref="D13:J13"/>
    <mergeCell ref="D11:E11"/>
    <mergeCell ref="D10:E10"/>
    <mergeCell ref="D9:E9"/>
    <mergeCell ref="D8:E8"/>
    <mergeCell ref="D7:E7"/>
  </mergeCells>
  <dataValidations count="1">
    <dataValidation type="decimal" operator="greaterThanOrEqual" allowBlank="1" showErrorMessage="1" errorTitle="Please Enter a Numerical Value" error="Text is not accepted, this field will only accept numerical values, please update your input." sqref="H17:H21 H25:H28 H35 H32 H43">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'Exchange Rates'!$B$8:$B$120</xm:f>
          </x14:formula1>
          <xm:sqref>H9</xm:sqref>
        </x14:dataValidation>
        <x14:dataValidation type="list" allowBlank="1" showInputMessage="1" showErrorMessage="1">
          <x14:formula1>
            <xm:f>'Exchange Rates'!$B$8:$B$120</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election activeCell="B3" sqref="B3"/>
    </sheetView>
  </sheetViews>
  <sheetFormatPr defaultColWidth="8.85546875" defaultRowHeight="12.75" x14ac:dyDescent="0.2"/>
  <cols>
    <col min="1" max="1" width="18" style="124" customWidth="1"/>
    <col min="2" max="2" width="18.7109375" style="124" customWidth="1"/>
    <col min="3" max="16384" width="8.85546875" style="124"/>
  </cols>
  <sheetData>
    <row r="1" spans="1:2" x14ac:dyDescent="0.2">
      <c r="A1" s="123" t="s">
        <v>122</v>
      </c>
      <c r="B1" s="123" t="s">
        <v>123</v>
      </c>
    </row>
    <row r="2" spans="1:2" x14ac:dyDescent="0.2">
      <c r="A2" s="124" t="s">
        <v>124</v>
      </c>
      <c r="B2" s="124" t="s">
        <v>125</v>
      </c>
    </row>
    <row r="3" spans="1:2" x14ac:dyDescent="0.2">
      <c r="A3" s="124" t="s">
        <v>126</v>
      </c>
      <c r="B3" s="124" t="s">
        <v>127</v>
      </c>
    </row>
    <row r="4" spans="1:2" x14ac:dyDescent="0.2">
      <c r="A4" s="124" t="s">
        <v>128</v>
      </c>
      <c r="B4" s="124" t="s">
        <v>129</v>
      </c>
    </row>
    <row r="5" spans="1:2" x14ac:dyDescent="0.2">
      <c r="A5" s="124" t="s">
        <v>130</v>
      </c>
      <c r="B5" s="124" t="s">
        <v>131</v>
      </c>
    </row>
    <row r="9" spans="1:2" x14ac:dyDescent="0.2">
      <c r="A9" s="123" t="s">
        <v>132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B32ECF-919C-4921-B808-B414239B88F6}">
  <ds:schemaRefs>
    <ds:schemaRef ds:uri="http://schemas.microsoft.com/office/2006/documentManagement/types"/>
    <ds:schemaRef ds:uri="http://schemas.openxmlformats.org/package/2006/metadata/core-properties"/>
    <ds:schemaRef ds:uri="http://www.w3.org/XML/1998/namespace"/>
    <ds:schemaRef ds:uri="http://purl.org/dc/dcmitype/"/>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98231BE1-B311-4714-BFBE-C4F26ECC7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9FE11DA-E0CD-43FF-B33C-80C83502FC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Exchange Rates</vt:lpstr>
      <vt:lpstr>Summary</vt:lpstr>
      <vt:lpstr>Properties</vt:lpstr>
      <vt:lpstr>AgencyCurrency</vt:lpstr>
      <vt:lpstr>PostCurrency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Amarie Diane L Badiola</dc:creator>
  <cp:lastModifiedBy>Miklas, Ewelina</cp:lastModifiedBy>
  <cp:lastPrinted>2017-03-12T20:55:24Z</cp:lastPrinted>
  <dcterms:created xsi:type="dcterms:W3CDTF">1998-02-18T16:19:18Z</dcterms:created>
  <dcterms:modified xsi:type="dcterms:W3CDTF">2018-01-19T11:13:56Z</dcterms:modified>
</cp:coreProperties>
</file>