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6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gne\Downloads\"/>
    </mc:Choice>
  </mc:AlternateContent>
  <xr:revisionPtr revIDLastSave="0" documentId="13_ncr:1_{FE0266E1-C1FD-4E57-BBC0-DF7FE3432187}" xr6:coauthVersionLast="47" xr6:coauthVersionMax="47" xr10:uidLastSave="{00000000-0000-0000-0000-000000000000}"/>
  <bookViews>
    <workbookView xWindow="-108" yWindow="-108" windowWidth="23256" windowHeight="12456" xr2:uid="{714A9D9E-3101-4C74-BC84-3590974401CC}"/>
  </bookViews>
  <sheets>
    <sheet name="Data" sheetId="2" r:id="rId1"/>
    <sheet name="Calculations" sheetId="3" r:id="rId2"/>
    <sheet name="DASHBOARD" sheetId="4" r:id="rId3"/>
  </sheets>
  <definedNames>
    <definedName name="Category">#REF!</definedName>
    <definedName name="Transaction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6" i="2" l="1"/>
  <c r="M16" i="2"/>
  <c r="F2" i="2"/>
  <c r="K2" i="2"/>
  <c r="K368" i="2" s="1"/>
  <c r="F3" i="4" s="1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267" i="2"/>
  <c r="J268" i="2"/>
  <c r="J269" i="2"/>
  <c r="J270" i="2"/>
  <c r="J271" i="2"/>
  <c r="J272" i="2"/>
  <c r="J273" i="2"/>
  <c r="J274" i="2"/>
  <c r="J275" i="2"/>
  <c r="J276" i="2"/>
  <c r="J277" i="2"/>
  <c r="J278" i="2"/>
  <c r="J279" i="2"/>
  <c r="J280" i="2"/>
  <c r="J281" i="2"/>
  <c r="J282" i="2"/>
  <c r="J283" i="2"/>
  <c r="J284" i="2"/>
  <c r="J285" i="2"/>
  <c r="J286" i="2"/>
  <c r="J287" i="2"/>
  <c r="J288" i="2"/>
  <c r="J289" i="2"/>
  <c r="J290" i="2"/>
  <c r="J291" i="2"/>
  <c r="J292" i="2"/>
  <c r="J293" i="2"/>
  <c r="J294" i="2"/>
  <c r="J295" i="2"/>
  <c r="J296" i="2"/>
  <c r="J297" i="2"/>
  <c r="J298" i="2"/>
  <c r="J299" i="2"/>
  <c r="J300" i="2"/>
  <c r="J301" i="2"/>
  <c r="J302" i="2"/>
  <c r="J303" i="2"/>
  <c r="J304" i="2"/>
  <c r="J305" i="2"/>
  <c r="J306" i="2"/>
  <c r="J307" i="2"/>
  <c r="J308" i="2"/>
  <c r="J309" i="2"/>
  <c r="J310" i="2"/>
  <c r="J311" i="2"/>
  <c r="J312" i="2"/>
  <c r="J313" i="2"/>
  <c r="J314" i="2"/>
  <c r="J315" i="2"/>
  <c r="J316" i="2"/>
  <c r="J317" i="2"/>
  <c r="J318" i="2"/>
  <c r="J319" i="2"/>
  <c r="J320" i="2"/>
  <c r="J321" i="2"/>
  <c r="J322" i="2"/>
  <c r="J323" i="2"/>
  <c r="J324" i="2"/>
  <c r="J325" i="2"/>
  <c r="J326" i="2"/>
  <c r="J327" i="2"/>
  <c r="J328" i="2"/>
  <c r="J329" i="2"/>
  <c r="J330" i="2"/>
  <c r="J331" i="2"/>
  <c r="J332" i="2"/>
  <c r="J333" i="2"/>
  <c r="J334" i="2"/>
  <c r="J335" i="2"/>
  <c r="J336" i="2"/>
  <c r="J337" i="2"/>
  <c r="J338" i="2"/>
  <c r="J339" i="2"/>
  <c r="J340" i="2"/>
  <c r="J341" i="2"/>
  <c r="J342" i="2"/>
  <c r="J343" i="2"/>
  <c r="J344" i="2"/>
  <c r="J345" i="2"/>
  <c r="J346" i="2"/>
  <c r="J347" i="2"/>
  <c r="J348" i="2"/>
  <c r="J349" i="2"/>
  <c r="J350" i="2"/>
  <c r="J351" i="2"/>
  <c r="J352" i="2"/>
  <c r="J353" i="2"/>
  <c r="J354" i="2"/>
  <c r="J355" i="2"/>
  <c r="J356" i="2"/>
  <c r="J357" i="2"/>
  <c r="J358" i="2"/>
  <c r="J359" i="2"/>
  <c r="J360" i="2"/>
  <c r="J361" i="2"/>
  <c r="J362" i="2"/>
  <c r="J363" i="2"/>
  <c r="J364" i="2"/>
  <c r="J365" i="2"/>
  <c r="J366" i="2"/>
  <c r="J367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M5" i="4"/>
  <c r="F5" i="4"/>
  <c r="E5" i="4"/>
  <c r="D5" i="4"/>
  <c r="C5" i="4"/>
  <c r="B5" i="4"/>
  <c r="B367" i="3"/>
  <c r="A367" i="3"/>
  <c r="B366" i="3"/>
  <c r="A366" i="3"/>
  <c r="B365" i="3"/>
  <c r="A365" i="3"/>
  <c r="B364" i="3"/>
  <c r="A364" i="3"/>
  <c r="B363" i="3"/>
  <c r="A363" i="3"/>
  <c r="B362" i="3"/>
  <c r="A362" i="3"/>
  <c r="B361" i="3"/>
  <c r="A361" i="3"/>
  <c r="B360" i="3"/>
  <c r="A360" i="3"/>
  <c r="B359" i="3"/>
  <c r="A359" i="3"/>
  <c r="B358" i="3"/>
  <c r="A358" i="3"/>
  <c r="B357" i="3"/>
  <c r="A357" i="3"/>
  <c r="B356" i="3"/>
  <c r="A356" i="3"/>
  <c r="B355" i="3"/>
  <c r="A355" i="3"/>
  <c r="B354" i="3"/>
  <c r="A354" i="3"/>
  <c r="B353" i="3"/>
  <c r="A353" i="3"/>
  <c r="B352" i="3"/>
  <c r="A352" i="3"/>
  <c r="B351" i="3"/>
  <c r="A351" i="3"/>
  <c r="B350" i="3"/>
  <c r="A350" i="3"/>
  <c r="B349" i="3"/>
  <c r="A349" i="3"/>
  <c r="B348" i="3"/>
  <c r="A348" i="3"/>
  <c r="B347" i="3"/>
  <c r="A347" i="3"/>
  <c r="B346" i="3"/>
  <c r="A346" i="3"/>
  <c r="B345" i="3"/>
  <c r="A345" i="3"/>
  <c r="B344" i="3"/>
  <c r="A344" i="3"/>
  <c r="B343" i="3"/>
  <c r="A343" i="3"/>
  <c r="B342" i="3"/>
  <c r="A342" i="3"/>
  <c r="B341" i="3"/>
  <c r="A341" i="3"/>
  <c r="B340" i="3"/>
  <c r="A340" i="3"/>
  <c r="B339" i="3"/>
  <c r="A339" i="3"/>
  <c r="B338" i="3"/>
  <c r="A338" i="3"/>
  <c r="B337" i="3"/>
  <c r="A337" i="3"/>
  <c r="B336" i="3"/>
  <c r="A336" i="3"/>
  <c r="B335" i="3"/>
  <c r="A335" i="3"/>
  <c r="B334" i="3"/>
  <c r="A334" i="3"/>
  <c r="B333" i="3"/>
  <c r="A333" i="3"/>
  <c r="B332" i="3"/>
  <c r="A332" i="3"/>
  <c r="B331" i="3"/>
  <c r="A331" i="3"/>
  <c r="B330" i="3"/>
  <c r="A330" i="3"/>
  <c r="B329" i="3"/>
  <c r="A329" i="3"/>
  <c r="B328" i="3"/>
  <c r="A328" i="3"/>
  <c r="B327" i="3"/>
  <c r="A327" i="3"/>
  <c r="B326" i="3"/>
  <c r="A326" i="3"/>
  <c r="B325" i="3"/>
  <c r="A325" i="3"/>
  <c r="B324" i="3"/>
  <c r="A324" i="3"/>
  <c r="B323" i="3"/>
  <c r="A323" i="3"/>
  <c r="B322" i="3"/>
  <c r="A322" i="3"/>
  <c r="B321" i="3"/>
  <c r="A321" i="3"/>
  <c r="B320" i="3"/>
  <c r="A320" i="3"/>
  <c r="B319" i="3"/>
  <c r="A319" i="3"/>
  <c r="B318" i="3"/>
  <c r="A318" i="3"/>
  <c r="B317" i="3"/>
  <c r="A317" i="3"/>
  <c r="B316" i="3"/>
  <c r="A316" i="3"/>
  <c r="B315" i="3"/>
  <c r="A315" i="3"/>
  <c r="B314" i="3"/>
  <c r="A314" i="3"/>
  <c r="B313" i="3"/>
  <c r="A313" i="3"/>
  <c r="B312" i="3"/>
  <c r="A312" i="3"/>
  <c r="B311" i="3"/>
  <c r="A311" i="3"/>
  <c r="B310" i="3"/>
  <c r="A310" i="3"/>
  <c r="B309" i="3"/>
  <c r="A309" i="3"/>
  <c r="B308" i="3"/>
  <c r="A308" i="3"/>
  <c r="B307" i="3"/>
  <c r="A307" i="3"/>
  <c r="B306" i="3"/>
  <c r="A306" i="3"/>
  <c r="B305" i="3"/>
  <c r="A305" i="3"/>
  <c r="B304" i="3"/>
  <c r="A304" i="3"/>
  <c r="B303" i="3"/>
  <c r="A303" i="3"/>
  <c r="B302" i="3"/>
  <c r="A302" i="3"/>
  <c r="B301" i="3"/>
  <c r="A301" i="3"/>
  <c r="B300" i="3"/>
  <c r="A300" i="3"/>
  <c r="B299" i="3"/>
  <c r="A299" i="3"/>
  <c r="B298" i="3"/>
  <c r="A298" i="3"/>
  <c r="B297" i="3"/>
  <c r="A297" i="3"/>
  <c r="B296" i="3"/>
  <c r="A296" i="3"/>
  <c r="B295" i="3"/>
  <c r="A295" i="3"/>
  <c r="B294" i="3"/>
  <c r="A294" i="3"/>
  <c r="B293" i="3"/>
  <c r="A293" i="3"/>
  <c r="B292" i="3"/>
  <c r="A292" i="3"/>
  <c r="B291" i="3"/>
  <c r="A291" i="3"/>
  <c r="B290" i="3"/>
  <c r="A290" i="3"/>
  <c r="B289" i="3"/>
  <c r="A289" i="3"/>
  <c r="B288" i="3"/>
  <c r="A288" i="3"/>
  <c r="B287" i="3"/>
  <c r="A287" i="3"/>
  <c r="B286" i="3"/>
  <c r="A286" i="3"/>
  <c r="B285" i="3"/>
  <c r="A285" i="3"/>
  <c r="B284" i="3"/>
  <c r="A284" i="3"/>
  <c r="B283" i="3"/>
  <c r="A283" i="3"/>
  <c r="B282" i="3"/>
  <c r="A282" i="3"/>
  <c r="B281" i="3"/>
  <c r="A281" i="3"/>
  <c r="B280" i="3"/>
  <c r="A280" i="3"/>
  <c r="B279" i="3"/>
  <c r="A279" i="3"/>
  <c r="B278" i="3"/>
  <c r="A278" i="3"/>
  <c r="B277" i="3"/>
  <c r="A277" i="3"/>
  <c r="B276" i="3"/>
  <c r="A276" i="3"/>
  <c r="B275" i="3"/>
  <c r="A275" i="3"/>
  <c r="B274" i="3"/>
  <c r="A274" i="3"/>
  <c r="B273" i="3"/>
  <c r="A273" i="3"/>
  <c r="B272" i="3"/>
  <c r="A272" i="3"/>
  <c r="B271" i="3"/>
  <c r="A271" i="3"/>
  <c r="B270" i="3"/>
  <c r="A270" i="3"/>
  <c r="B269" i="3"/>
  <c r="A269" i="3"/>
  <c r="B268" i="3"/>
  <c r="A268" i="3"/>
  <c r="B267" i="3"/>
  <c r="A267" i="3"/>
  <c r="B266" i="3"/>
  <c r="A266" i="3"/>
  <c r="B265" i="3"/>
  <c r="A265" i="3"/>
  <c r="B264" i="3"/>
  <c r="A264" i="3"/>
  <c r="B263" i="3"/>
  <c r="A263" i="3"/>
  <c r="B262" i="3"/>
  <c r="A262" i="3"/>
  <c r="B261" i="3"/>
  <c r="A261" i="3"/>
  <c r="B260" i="3"/>
  <c r="A260" i="3"/>
  <c r="B259" i="3"/>
  <c r="A259" i="3"/>
  <c r="B258" i="3"/>
  <c r="A258" i="3"/>
  <c r="B257" i="3"/>
  <c r="A257" i="3"/>
  <c r="B256" i="3"/>
  <c r="A256" i="3"/>
  <c r="B255" i="3"/>
  <c r="A255" i="3"/>
  <c r="B254" i="3"/>
  <c r="A254" i="3"/>
  <c r="B253" i="3"/>
  <c r="A253" i="3"/>
  <c r="B252" i="3"/>
  <c r="A252" i="3"/>
  <c r="B251" i="3"/>
  <c r="A251" i="3"/>
  <c r="B250" i="3"/>
  <c r="A250" i="3"/>
  <c r="B249" i="3"/>
  <c r="A249" i="3"/>
  <c r="B248" i="3"/>
  <c r="A248" i="3"/>
  <c r="B247" i="3"/>
  <c r="A247" i="3"/>
  <c r="B246" i="3"/>
  <c r="A246" i="3"/>
  <c r="B245" i="3"/>
  <c r="A245" i="3"/>
  <c r="B244" i="3"/>
  <c r="A244" i="3"/>
  <c r="B243" i="3"/>
  <c r="A243" i="3"/>
  <c r="B242" i="3"/>
  <c r="A242" i="3"/>
  <c r="B241" i="3"/>
  <c r="A241" i="3"/>
  <c r="B240" i="3"/>
  <c r="A240" i="3"/>
  <c r="B239" i="3"/>
  <c r="A239" i="3"/>
  <c r="B238" i="3"/>
  <c r="A238" i="3"/>
  <c r="B237" i="3"/>
  <c r="A237" i="3"/>
  <c r="B236" i="3"/>
  <c r="A236" i="3"/>
  <c r="B235" i="3"/>
  <c r="A235" i="3"/>
  <c r="B234" i="3"/>
  <c r="A234" i="3"/>
  <c r="B233" i="3"/>
  <c r="A233" i="3"/>
  <c r="B232" i="3"/>
  <c r="A232" i="3"/>
  <c r="B231" i="3"/>
  <c r="A231" i="3"/>
  <c r="B230" i="3"/>
  <c r="A230" i="3"/>
  <c r="B229" i="3"/>
  <c r="A229" i="3"/>
  <c r="B228" i="3"/>
  <c r="A228" i="3"/>
  <c r="B227" i="3"/>
  <c r="A227" i="3"/>
  <c r="B226" i="3"/>
  <c r="A226" i="3"/>
  <c r="B225" i="3"/>
  <c r="A225" i="3"/>
  <c r="B224" i="3"/>
  <c r="A224" i="3"/>
  <c r="B223" i="3"/>
  <c r="A223" i="3"/>
  <c r="B222" i="3"/>
  <c r="A222" i="3"/>
  <c r="B221" i="3"/>
  <c r="A221" i="3"/>
  <c r="B220" i="3"/>
  <c r="A220" i="3"/>
  <c r="B219" i="3"/>
  <c r="A219" i="3"/>
  <c r="B218" i="3"/>
  <c r="A218" i="3"/>
  <c r="B217" i="3"/>
  <c r="A217" i="3"/>
  <c r="B216" i="3"/>
  <c r="A216" i="3"/>
  <c r="B215" i="3"/>
  <c r="A215" i="3"/>
  <c r="B214" i="3"/>
  <c r="A214" i="3"/>
  <c r="B213" i="3"/>
  <c r="A213" i="3"/>
  <c r="B212" i="3"/>
  <c r="A212" i="3"/>
  <c r="B211" i="3"/>
  <c r="A211" i="3"/>
  <c r="B210" i="3"/>
  <c r="A210" i="3"/>
  <c r="B209" i="3"/>
  <c r="A209" i="3"/>
  <c r="B208" i="3"/>
  <c r="A208" i="3"/>
  <c r="B207" i="3"/>
  <c r="A207" i="3"/>
  <c r="B206" i="3"/>
  <c r="A206" i="3"/>
  <c r="B205" i="3"/>
  <c r="A205" i="3"/>
  <c r="B204" i="3"/>
  <c r="A204" i="3"/>
  <c r="B203" i="3"/>
  <c r="A203" i="3"/>
  <c r="B202" i="3"/>
  <c r="A202" i="3"/>
  <c r="B201" i="3"/>
  <c r="A201" i="3"/>
  <c r="B200" i="3"/>
  <c r="A200" i="3"/>
  <c r="B199" i="3"/>
  <c r="A199" i="3"/>
  <c r="B198" i="3"/>
  <c r="A198" i="3"/>
  <c r="B197" i="3"/>
  <c r="A197" i="3"/>
  <c r="B196" i="3"/>
  <c r="A196" i="3"/>
  <c r="B195" i="3"/>
  <c r="A195" i="3"/>
  <c r="B194" i="3"/>
  <c r="A194" i="3"/>
  <c r="B193" i="3"/>
  <c r="A193" i="3"/>
  <c r="B192" i="3"/>
  <c r="A192" i="3"/>
  <c r="B191" i="3"/>
  <c r="A191" i="3"/>
  <c r="B190" i="3"/>
  <c r="A190" i="3"/>
  <c r="B189" i="3"/>
  <c r="A189" i="3"/>
  <c r="B188" i="3"/>
  <c r="A188" i="3"/>
  <c r="B187" i="3"/>
  <c r="A187" i="3"/>
  <c r="B186" i="3"/>
  <c r="A186" i="3"/>
  <c r="B185" i="3"/>
  <c r="A185" i="3"/>
  <c r="B184" i="3"/>
  <c r="A184" i="3"/>
  <c r="B183" i="3"/>
  <c r="A183" i="3"/>
  <c r="B182" i="3"/>
  <c r="A182" i="3"/>
  <c r="B181" i="3"/>
  <c r="A181" i="3"/>
  <c r="B180" i="3"/>
  <c r="A180" i="3"/>
  <c r="B179" i="3"/>
  <c r="A179" i="3"/>
  <c r="B178" i="3"/>
  <c r="A178" i="3"/>
  <c r="B177" i="3"/>
  <c r="A177" i="3"/>
  <c r="B176" i="3"/>
  <c r="A176" i="3"/>
  <c r="B175" i="3"/>
  <c r="A175" i="3"/>
  <c r="B174" i="3"/>
  <c r="A174" i="3"/>
  <c r="B173" i="3"/>
  <c r="A173" i="3"/>
  <c r="B172" i="3"/>
  <c r="A172" i="3"/>
  <c r="B171" i="3"/>
  <c r="A171" i="3"/>
  <c r="B170" i="3"/>
  <c r="A170" i="3"/>
  <c r="B169" i="3"/>
  <c r="A169" i="3"/>
  <c r="B168" i="3"/>
  <c r="A168" i="3"/>
  <c r="B167" i="3"/>
  <c r="A167" i="3"/>
  <c r="B166" i="3"/>
  <c r="A166" i="3"/>
  <c r="B165" i="3"/>
  <c r="A165" i="3"/>
  <c r="B164" i="3"/>
  <c r="A164" i="3"/>
  <c r="B163" i="3"/>
  <c r="A163" i="3"/>
  <c r="B162" i="3"/>
  <c r="A162" i="3"/>
  <c r="B161" i="3"/>
  <c r="A161" i="3"/>
  <c r="B160" i="3"/>
  <c r="A160" i="3"/>
  <c r="B159" i="3"/>
  <c r="A159" i="3"/>
  <c r="B158" i="3"/>
  <c r="A158" i="3"/>
  <c r="B157" i="3"/>
  <c r="A157" i="3"/>
  <c r="B156" i="3"/>
  <c r="A156" i="3"/>
  <c r="B155" i="3"/>
  <c r="A155" i="3"/>
  <c r="B154" i="3"/>
  <c r="A154" i="3"/>
  <c r="B153" i="3"/>
  <c r="A153" i="3"/>
  <c r="B152" i="3"/>
  <c r="A152" i="3"/>
  <c r="B151" i="3"/>
  <c r="A151" i="3"/>
  <c r="B150" i="3"/>
  <c r="A150" i="3"/>
  <c r="B149" i="3"/>
  <c r="A149" i="3"/>
  <c r="B148" i="3"/>
  <c r="A148" i="3"/>
  <c r="B147" i="3"/>
  <c r="A147" i="3"/>
  <c r="B146" i="3"/>
  <c r="A146" i="3"/>
  <c r="B145" i="3"/>
  <c r="A145" i="3"/>
  <c r="B144" i="3"/>
  <c r="A144" i="3"/>
  <c r="B143" i="3"/>
  <c r="A143" i="3"/>
  <c r="B142" i="3"/>
  <c r="A142" i="3"/>
  <c r="B141" i="3"/>
  <c r="A141" i="3"/>
  <c r="B140" i="3"/>
  <c r="A140" i="3"/>
  <c r="B139" i="3"/>
  <c r="A139" i="3"/>
  <c r="B138" i="3"/>
  <c r="A138" i="3"/>
  <c r="B137" i="3"/>
  <c r="A137" i="3"/>
  <c r="B136" i="3"/>
  <c r="A136" i="3"/>
  <c r="B135" i="3"/>
  <c r="A135" i="3"/>
  <c r="B134" i="3"/>
  <c r="A134" i="3"/>
  <c r="B133" i="3"/>
  <c r="A133" i="3"/>
  <c r="B132" i="3"/>
  <c r="A132" i="3"/>
  <c r="B131" i="3"/>
  <c r="A131" i="3"/>
  <c r="B130" i="3"/>
  <c r="A130" i="3"/>
  <c r="B129" i="3"/>
  <c r="A129" i="3"/>
  <c r="B128" i="3"/>
  <c r="A128" i="3"/>
  <c r="B127" i="3"/>
  <c r="A127" i="3"/>
  <c r="B126" i="3"/>
  <c r="A126" i="3"/>
  <c r="B125" i="3"/>
  <c r="A125" i="3"/>
  <c r="B124" i="3"/>
  <c r="A124" i="3"/>
  <c r="B123" i="3"/>
  <c r="A123" i="3"/>
  <c r="B122" i="3"/>
  <c r="A122" i="3"/>
  <c r="B121" i="3"/>
  <c r="A121" i="3"/>
  <c r="B120" i="3"/>
  <c r="A120" i="3"/>
  <c r="B119" i="3"/>
  <c r="A119" i="3"/>
  <c r="B118" i="3"/>
  <c r="A118" i="3"/>
  <c r="B117" i="3"/>
  <c r="A117" i="3"/>
  <c r="B116" i="3"/>
  <c r="A116" i="3"/>
  <c r="B115" i="3"/>
  <c r="A115" i="3"/>
  <c r="B114" i="3"/>
  <c r="A114" i="3"/>
  <c r="B113" i="3"/>
  <c r="A113" i="3"/>
  <c r="B112" i="3"/>
  <c r="A112" i="3"/>
  <c r="B111" i="3"/>
  <c r="A111" i="3"/>
  <c r="B110" i="3"/>
  <c r="A110" i="3"/>
  <c r="B109" i="3"/>
  <c r="A109" i="3"/>
  <c r="B108" i="3"/>
  <c r="A108" i="3"/>
  <c r="B107" i="3"/>
  <c r="A107" i="3"/>
  <c r="B106" i="3"/>
  <c r="A106" i="3"/>
  <c r="B105" i="3"/>
  <c r="A105" i="3"/>
  <c r="B104" i="3"/>
  <c r="A104" i="3"/>
  <c r="B103" i="3"/>
  <c r="A103" i="3"/>
  <c r="B102" i="3"/>
  <c r="A102" i="3"/>
  <c r="B101" i="3"/>
  <c r="A101" i="3"/>
  <c r="B100" i="3"/>
  <c r="A100" i="3"/>
  <c r="B99" i="3"/>
  <c r="A99" i="3"/>
  <c r="B98" i="3"/>
  <c r="A98" i="3"/>
  <c r="B97" i="3"/>
  <c r="A97" i="3"/>
  <c r="B96" i="3"/>
  <c r="A96" i="3"/>
  <c r="B95" i="3"/>
  <c r="A95" i="3"/>
  <c r="B94" i="3"/>
  <c r="A94" i="3"/>
  <c r="B93" i="3"/>
  <c r="A93" i="3"/>
  <c r="B92" i="3"/>
  <c r="A92" i="3"/>
  <c r="B91" i="3"/>
  <c r="A91" i="3"/>
  <c r="B90" i="3"/>
  <c r="A90" i="3"/>
  <c r="B89" i="3"/>
  <c r="A89" i="3"/>
  <c r="B88" i="3"/>
  <c r="A88" i="3"/>
  <c r="B87" i="3"/>
  <c r="A87" i="3"/>
  <c r="B86" i="3"/>
  <c r="A86" i="3"/>
  <c r="B85" i="3"/>
  <c r="A85" i="3"/>
  <c r="B84" i="3"/>
  <c r="A84" i="3"/>
  <c r="B83" i="3"/>
  <c r="A83" i="3"/>
  <c r="B82" i="3"/>
  <c r="A82" i="3"/>
  <c r="B81" i="3"/>
  <c r="A81" i="3"/>
  <c r="B80" i="3"/>
  <c r="A80" i="3"/>
  <c r="B79" i="3"/>
  <c r="A79" i="3"/>
  <c r="B78" i="3"/>
  <c r="A78" i="3"/>
  <c r="B77" i="3"/>
  <c r="A77" i="3"/>
  <c r="B76" i="3"/>
  <c r="A76" i="3"/>
  <c r="B75" i="3"/>
  <c r="A75" i="3"/>
  <c r="B74" i="3"/>
  <c r="A74" i="3"/>
  <c r="B73" i="3"/>
  <c r="A73" i="3"/>
  <c r="B72" i="3"/>
  <c r="A72" i="3"/>
  <c r="B71" i="3"/>
  <c r="A71" i="3"/>
  <c r="B70" i="3"/>
  <c r="A70" i="3"/>
  <c r="B69" i="3"/>
  <c r="A69" i="3"/>
  <c r="B68" i="3"/>
  <c r="A68" i="3"/>
  <c r="B67" i="3"/>
  <c r="A67" i="3"/>
  <c r="B66" i="3"/>
  <c r="A66" i="3"/>
  <c r="B65" i="3"/>
  <c r="A65" i="3"/>
  <c r="B64" i="3"/>
  <c r="A64" i="3"/>
  <c r="B63" i="3"/>
  <c r="A63" i="3"/>
  <c r="B62" i="3"/>
  <c r="A62" i="3"/>
  <c r="B61" i="3"/>
  <c r="A61" i="3"/>
  <c r="B60" i="3"/>
  <c r="A60" i="3"/>
  <c r="B59" i="3"/>
  <c r="A59" i="3"/>
  <c r="B58" i="3"/>
  <c r="A58" i="3"/>
  <c r="B57" i="3"/>
  <c r="A57" i="3"/>
  <c r="B56" i="3"/>
  <c r="A56" i="3"/>
  <c r="B55" i="3"/>
  <c r="A55" i="3"/>
  <c r="B54" i="3"/>
  <c r="A54" i="3"/>
  <c r="B53" i="3"/>
  <c r="A53" i="3"/>
  <c r="B52" i="3"/>
  <c r="A52" i="3"/>
  <c r="B51" i="3"/>
  <c r="A51" i="3"/>
  <c r="B50" i="3"/>
  <c r="A50" i="3"/>
  <c r="B49" i="3"/>
  <c r="A49" i="3"/>
  <c r="B48" i="3"/>
  <c r="A48" i="3"/>
  <c r="B47" i="3"/>
  <c r="A47" i="3"/>
  <c r="B46" i="3"/>
  <c r="A46" i="3"/>
  <c r="B45" i="3"/>
  <c r="A45" i="3"/>
  <c r="B44" i="3"/>
  <c r="A44" i="3"/>
  <c r="B43" i="3"/>
  <c r="A43" i="3"/>
  <c r="B42" i="3"/>
  <c r="A42" i="3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  <c r="A25" i="3"/>
  <c r="B24" i="3"/>
  <c r="A24" i="3"/>
  <c r="B23" i="3"/>
  <c r="A23" i="3"/>
  <c r="B22" i="3"/>
  <c r="A22" i="3"/>
  <c r="B21" i="3"/>
  <c r="A21" i="3"/>
  <c r="B20" i="3"/>
  <c r="A20" i="3"/>
  <c r="B19" i="3"/>
  <c r="A19" i="3"/>
  <c r="B18" i="3"/>
  <c r="A18" i="3"/>
  <c r="B17" i="3"/>
  <c r="A17" i="3"/>
  <c r="B16" i="3"/>
  <c r="A16" i="3"/>
  <c r="B15" i="3"/>
  <c r="A15" i="3"/>
  <c r="B14" i="3"/>
  <c r="A14" i="3"/>
  <c r="B13" i="3"/>
  <c r="A13" i="3"/>
  <c r="B12" i="3"/>
  <c r="A12" i="3"/>
  <c r="B11" i="3"/>
  <c r="A11" i="3"/>
  <c r="B10" i="3"/>
  <c r="A10" i="3"/>
  <c r="B9" i="3"/>
  <c r="A9" i="3"/>
  <c r="B8" i="3"/>
  <c r="A8" i="3"/>
  <c r="B7" i="3"/>
  <c r="A7" i="3"/>
  <c r="B6" i="3"/>
  <c r="A6" i="3"/>
  <c r="B5" i="3"/>
  <c r="A5" i="3"/>
  <c r="B4" i="3"/>
  <c r="A4" i="3"/>
  <c r="B3" i="3"/>
  <c r="A3" i="3"/>
  <c r="B2" i="3"/>
  <c r="A2" i="3"/>
  <c r="K14" i="3"/>
  <c r="N368" i="2"/>
  <c r="M368" i="2"/>
  <c r="N367" i="2"/>
  <c r="M367" i="2"/>
  <c r="C367" i="2"/>
  <c r="B367" i="2"/>
  <c r="N366" i="2"/>
  <c r="M366" i="2"/>
  <c r="C366" i="2"/>
  <c r="B366" i="2"/>
  <c r="C366" i="3" s="1"/>
  <c r="N365" i="2"/>
  <c r="M365" i="2"/>
  <c r="C365" i="2"/>
  <c r="B365" i="2"/>
  <c r="C365" i="3" s="1"/>
  <c r="N364" i="2"/>
  <c r="M364" i="2"/>
  <c r="C364" i="2"/>
  <c r="B364" i="2"/>
  <c r="C364" i="3" s="1"/>
  <c r="N363" i="2"/>
  <c r="M363" i="2"/>
  <c r="C363" i="2"/>
  <c r="B363" i="2"/>
  <c r="N362" i="2"/>
  <c r="M362" i="2"/>
  <c r="C362" i="2"/>
  <c r="B362" i="2"/>
  <c r="N361" i="2"/>
  <c r="M361" i="2"/>
  <c r="C361" i="2"/>
  <c r="B361" i="2"/>
  <c r="C361" i="3" s="1"/>
  <c r="N360" i="2"/>
  <c r="M360" i="2"/>
  <c r="C360" i="2"/>
  <c r="B360" i="2"/>
  <c r="C360" i="3" s="1"/>
  <c r="N359" i="2"/>
  <c r="M359" i="2"/>
  <c r="C359" i="2"/>
  <c r="B359" i="2"/>
  <c r="C359" i="3" s="1"/>
  <c r="N358" i="2"/>
  <c r="M358" i="2"/>
  <c r="C358" i="2"/>
  <c r="B358" i="2"/>
  <c r="N357" i="2"/>
  <c r="M357" i="2"/>
  <c r="C357" i="2"/>
  <c r="B357" i="2"/>
  <c r="C357" i="3" s="1"/>
  <c r="N356" i="2"/>
  <c r="M356" i="2"/>
  <c r="C356" i="2"/>
  <c r="B356" i="2"/>
  <c r="C356" i="3" s="1"/>
  <c r="N355" i="2"/>
  <c r="M355" i="2"/>
  <c r="C355" i="2"/>
  <c r="B355" i="2"/>
  <c r="C355" i="3" s="1"/>
  <c r="N354" i="2"/>
  <c r="M354" i="2"/>
  <c r="C354" i="2"/>
  <c r="B354" i="2"/>
  <c r="C354" i="3" s="1"/>
  <c r="N353" i="2"/>
  <c r="M353" i="2"/>
  <c r="C353" i="2"/>
  <c r="B353" i="2"/>
  <c r="C353" i="3" s="1"/>
  <c r="N352" i="2"/>
  <c r="M352" i="2"/>
  <c r="C352" i="2"/>
  <c r="B352" i="2"/>
  <c r="C352" i="3" s="1"/>
  <c r="N351" i="2"/>
  <c r="M351" i="2"/>
  <c r="C351" i="2"/>
  <c r="B351" i="2"/>
  <c r="C351" i="3" s="1"/>
  <c r="N350" i="2"/>
  <c r="M350" i="2"/>
  <c r="C350" i="2"/>
  <c r="B350" i="2"/>
  <c r="C350" i="3" s="1"/>
  <c r="N349" i="2"/>
  <c r="M349" i="2"/>
  <c r="C349" i="2"/>
  <c r="B349" i="2"/>
  <c r="C349" i="3" s="1"/>
  <c r="N348" i="2"/>
  <c r="M348" i="2"/>
  <c r="C348" i="2"/>
  <c r="B348" i="2"/>
  <c r="N347" i="2"/>
  <c r="M347" i="2"/>
  <c r="C347" i="2"/>
  <c r="B347" i="2"/>
  <c r="C347" i="3" s="1"/>
  <c r="N346" i="2"/>
  <c r="M346" i="2"/>
  <c r="C346" i="2"/>
  <c r="B346" i="2"/>
  <c r="C346" i="3" s="1"/>
  <c r="N345" i="2"/>
  <c r="M345" i="2"/>
  <c r="C345" i="2"/>
  <c r="B345" i="2"/>
  <c r="C345" i="3" s="1"/>
  <c r="N344" i="2"/>
  <c r="M344" i="2"/>
  <c r="C344" i="2"/>
  <c r="B344" i="2"/>
  <c r="N343" i="2"/>
  <c r="M343" i="2"/>
  <c r="C343" i="2"/>
  <c r="B343" i="2"/>
  <c r="C343" i="3" s="1"/>
  <c r="N342" i="2"/>
  <c r="M342" i="2"/>
  <c r="C342" i="2"/>
  <c r="B342" i="2"/>
  <c r="C342" i="3" s="1"/>
  <c r="N341" i="2"/>
  <c r="M341" i="2"/>
  <c r="C341" i="2"/>
  <c r="B341" i="2"/>
  <c r="N340" i="2"/>
  <c r="M340" i="2"/>
  <c r="C340" i="2"/>
  <c r="B340" i="2"/>
  <c r="N339" i="2"/>
  <c r="M339" i="2"/>
  <c r="C339" i="2"/>
  <c r="B339" i="2"/>
  <c r="C339" i="3" s="1"/>
  <c r="N338" i="2"/>
  <c r="M338" i="2"/>
  <c r="C338" i="2"/>
  <c r="B338" i="2"/>
  <c r="N337" i="2"/>
  <c r="M337" i="2"/>
  <c r="C337" i="2"/>
  <c r="B337" i="2"/>
  <c r="C337" i="3" s="1"/>
  <c r="N336" i="2"/>
  <c r="M336" i="2"/>
  <c r="C336" i="2"/>
  <c r="B336" i="2"/>
  <c r="C336" i="3" s="1"/>
  <c r="N335" i="2"/>
  <c r="M335" i="2"/>
  <c r="C335" i="2"/>
  <c r="B335" i="2"/>
  <c r="C335" i="3" s="1"/>
  <c r="N334" i="2"/>
  <c r="M334" i="2"/>
  <c r="C334" i="2"/>
  <c r="B334" i="2"/>
  <c r="N333" i="2"/>
  <c r="M333" i="2"/>
  <c r="C333" i="2"/>
  <c r="B333" i="2"/>
  <c r="C333" i="3" s="1"/>
  <c r="N332" i="2"/>
  <c r="M332" i="2"/>
  <c r="C332" i="2"/>
  <c r="B332" i="2"/>
  <c r="N331" i="2"/>
  <c r="M331" i="2"/>
  <c r="C331" i="2"/>
  <c r="B331" i="2"/>
  <c r="C331" i="3" s="1"/>
  <c r="N330" i="2"/>
  <c r="M330" i="2"/>
  <c r="C330" i="2"/>
  <c r="B330" i="2"/>
  <c r="C330" i="3" s="1"/>
  <c r="N329" i="2"/>
  <c r="M329" i="2"/>
  <c r="C329" i="2"/>
  <c r="B329" i="2"/>
  <c r="N328" i="2"/>
  <c r="M328" i="2"/>
  <c r="C328" i="2"/>
  <c r="B328" i="2"/>
  <c r="C328" i="3" s="1"/>
  <c r="N327" i="2"/>
  <c r="M327" i="2"/>
  <c r="C327" i="2"/>
  <c r="B327" i="2"/>
  <c r="C327" i="3" s="1"/>
  <c r="N326" i="2"/>
  <c r="M326" i="2"/>
  <c r="C326" i="2"/>
  <c r="B326" i="2"/>
  <c r="C326" i="3" s="1"/>
  <c r="N325" i="2"/>
  <c r="M325" i="2"/>
  <c r="C325" i="2"/>
  <c r="B325" i="2"/>
  <c r="C325" i="3" s="1"/>
  <c r="N324" i="2"/>
  <c r="M324" i="2"/>
  <c r="C324" i="2"/>
  <c r="B324" i="2"/>
  <c r="C324" i="3" s="1"/>
  <c r="N323" i="2"/>
  <c r="M323" i="2"/>
  <c r="C323" i="2"/>
  <c r="B323" i="2"/>
  <c r="C323" i="3" s="1"/>
  <c r="N322" i="2"/>
  <c r="M322" i="2"/>
  <c r="C322" i="2"/>
  <c r="B322" i="2"/>
  <c r="N321" i="2"/>
  <c r="M321" i="2"/>
  <c r="C321" i="2"/>
  <c r="B321" i="2"/>
  <c r="C321" i="3" s="1"/>
  <c r="N320" i="2"/>
  <c r="M320" i="2"/>
  <c r="C320" i="2"/>
  <c r="B320" i="2"/>
  <c r="N319" i="2"/>
  <c r="M319" i="2"/>
  <c r="C319" i="2"/>
  <c r="B319" i="2"/>
  <c r="C319" i="3" s="1"/>
  <c r="N318" i="2"/>
  <c r="M318" i="2"/>
  <c r="C318" i="2"/>
  <c r="B318" i="2"/>
  <c r="C318" i="3" s="1"/>
  <c r="N317" i="2"/>
  <c r="M317" i="2"/>
  <c r="C317" i="2"/>
  <c r="B317" i="2"/>
  <c r="C317" i="3" s="1"/>
  <c r="N316" i="2"/>
  <c r="M316" i="2"/>
  <c r="C316" i="2"/>
  <c r="B316" i="2"/>
  <c r="C316" i="3" s="1"/>
  <c r="N315" i="2"/>
  <c r="M315" i="2"/>
  <c r="C315" i="2"/>
  <c r="B315" i="2"/>
  <c r="C315" i="3" s="1"/>
  <c r="N314" i="2"/>
  <c r="M314" i="2"/>
  <c r="C314" i="2"/>
  <c r="B314" i="2"/>
  <c r="C314" i="3" s="1"/>
  <c r="N313" i="2"/>
  <c r="M313" i="2"/>
  <c r="C313" i="2"/>
  <c r="B313" i="2"/>
  <c r="C313" i="3" s="1"/>
  <c r="N312" i="2"/>
  <c r="M312" i="2"/>
  <c r="C312" i="2"/>
  <c r="B312" i="2"/>
  <c r="C312" i="3" s="1"/>
  <c r="N311" i="2"/>
  <c r="M311" i="2"/>
  <c r="C311" i="2"/>
  <c r="B311" i="2"/>
  <c r="C311" i="3" s="1"/>
  <c r="N310" i="2"/>
  <c r="M310" i="2"/>
  <c r="C310" i="2"/>
  <c r="B310" i="2"/>
  <c r="C310" i="3" s="1"/>
  <c r="N309" i="2"/>
  <c r="M309" i="2"/>
  <c r="C309" i="2"/>
  <c r="B309" i="2"/>
  <c r="C309" i="3" s="1"/>
  <c r="N308" i="2"/>
  <c r="M308" i="2"/>
  <c r="C308" i="2"/>
  <c r="B308" i="2"/>
  <c r="C308" i="3" s="1"/>
  <c r="N307" i="2"/>
  <c r="M307" i="2"/>
  <c r="C307" i="2"/>
  <c r="B307" i="2"/>
  <c r="N306" i="2"/>
  <c r="M306" i="2"/>
  <c r="C306" i="2"/>
  <c r="B306" i="2"/>
  <c r="C306" i="3" s="1"/>
  <c r="N305" i="2"/>
  <c r="M305" i="2"/>
  <c r="C305" i="2"/>
  <c r="B305" i="2"/>
  <c r="C305" i="3" s="1"/>
  <c r="N304" i="2"/>
  <c r="M304" i="2"/>
  <c r="C304" i="2"/>
  <c r="B304" i="2"/>
  <c r="C304" i="3" s="1"/>
  <c r="N303" i="2"/>
  <c r="M303" i="2"/>
  <c r="C303" i="2"/>
  <c r="B303" i="2"/>
  <c r="C303" i="3" s="1"/>
  <c r="N302" i="2"/>
  <c r="M302" i="2"/>
  <c r="C302" i="2"/>
  <c r="B302" i="2"/>
  <c r="C302" i="3" s="1"/>
  <c r="N301" i="2"/>
  <c r="M301" i="2"/>
  <c r="C301" i="2"/>
  <c r="B301" i="2"/>
  <c r="C301" i="3" s="1"/>
  <c r="N300" i="2"/>
  <c r="M300" i="2"/>
  <c r="C300" i="2"/>
  <c r="B300" i="2"/>
  <c r="C300" i="3" s="1"/>
  <c r="N299" i="2"/>
  <c r="M299" i="2"/>
  <c r="C299" i="2"/>
  <c r="B299" i="2"/>
  <c r="C299" i="3" s="1"/>
  <c r="N298" i="2"/>
  <c r="M298" i="2"/>
  <c r="C298" i="2"/>
  <c r="B298" i="2"/>
  <c r="C298" i="3" s="1"/>
  <c r="N297" i="2"/>
  <c r="M297" i="2"/>
  <c r="C297" i="2"/>
  <c r="B297" i="2"/>
  <c r="C297" i="3" s="1"/>
  <c r="N296" i="2"/>
  <c r="M296" i="2"/>
  <c r="C296" i="2"/>
  <c r="B296" i="2"/>
  <c r="N295" i="2"/>
  <c r="M295" i="2"/>
  <c r="C295" i="2"/>
  <c r="B295" i="2"/>
  <c r="C295" i="3" s="1"/>
  <c r="N294" i="2"/>
  <c r="M294" i="2"/>
  <c r="C294" i="2"/>
  <c r="B294" i="2"/>
  <c r="C294" i="3" s="1"/>
  <c r="N293" i="2"/>
  <c r="M293" i="2"/>
  <c r="C293" i="2"/>
  <c r="B293" i="2"/>
  <c r="C293" i="3" s="1"/>
  <c r="N292" i="2"/>
  <c r="M292" i="2"/>
  <c r="C292" i="2"/>
  <c r="B292" i="2"/>
  <c r="N291" i="2"/>
  <c r="M291" i="2"/>
  <c r="C291" i="2"/>
  <c r="B291" i="2"/>
  <c r="C291" i="3" s="1"/>
  <c r="N290" i="2"/>
  <c r="M290" i="2"/>
  <c r="C290" i="2"/>
  <c r="B290" i="2"/>
  <c r="C290" i="3" s="1"/>
  <c r="N289" i="2"/>
  <c r="M289" i="2"/>
  <c r="C289" i="2"/>
  <c r="B289" i="2"/>
  <c r="N288" i="2"/>
  <c r="M288" i="2"/>
  <c r="C288" i="2"/>
  <c r="B288" i="2"/>
  <c r="N287" i="2"/>
  <c r="M287" i="2"/>
  <c r="C287" i="2"/>
  <c r="B287" i="2"/>
  <c r="C287" i="3" s="1"/>
  <c r="N286" i="2"/>
  <c r="M286" i="2"/>
  <c r="C286" i="2"/>
  <c r="B286" i="2"/>
  <c r="C286" i="3" s="1"/>
  <c r="N285" i="2"/>
  <c r="M285" i="2"/>
  <c r="C285" i="2"/>
  <c r="B285" i="2"/>
  <c r="C285" i="3" s="1"/>
  <c r="N284" i="2"/>
  <c r="M284" i="2"/>
  <c r="C284" i="2"/>
  <c r="B284" i="2"/>
  <c r="N283" i="2"/>
  <c r="M283" i="2"/>
  <c r="C283" i="2"/>
  <c r="B283" i="2"/>
  <c r="C283" i="3" s="1"/>
  <c r="N282" i="2"/>
  <c r="M282" i="2"/>
  <c r="C282" i="2"/>
  <c r="B282" i="2"/>
  <c r="N281" i="2"/>
  <c r="M281" i="2"/>
  <c r="C281" i="2"/>
  <c r="B281" i="2"/>
  <c r="N280" i="2"/>
  <c r="M280" i="2"/>
  <c r="C280" i="2"/>
  <c r="B280" i="2"/>
  <c r="N279" i="2"/>
  <c r="M279" i="2"/>
  <c r="C279" i="2"/>
  <c r="B279" i="2"/>
  <c r="E279" i="2" s="1"/>
  <c r="D279" i="3" s="1"/>
  <c r="N278" i="2"/>
  <c r="M278" i="2"/>
  <c r="C278" i="2"/>
  <c r="B278" i="2"/>
  <c r="N277" i="2"/>
  <c r="M277" i="2"/>
  <c r="C277" i="2"/>
  <c r="B277" i="2"/>
  <c r="N276" i="2"/>
  <c r="M276" i="2"/>
  <c r="C276" i="2"/>
  <c r="B276" i="2"/>
  <c r="C276" i="3" s="1"/>
  <c r="N275" i="2"/>
  <c r="M275" i="2"/>
  <c r="C275" i="2"/>
  <c r="B275" i="2"/>
  <c r="N274" i="2"/>
  <c r="M274" i="2"/>
  <c r="C274" i="2"/>
  <c r="B274" i="2"/>
  <c r="C274" i="3" s="1"/>
  <c r="N273" i="2"/>
  <c r="M273" i="2"/>
  <c r="C273" i="2"/>
  <c r="B273" i="2"/>
  <c r="N272" i="2"/>
  <c r="M272" i="2"/>
  <c r="C272" i="2"/>
  <c r="B272" i="2"/>
  <c r="C272" i="3" s="1"/>
  <c r="N271" i="2"/>
  <c r="M271" i="2"/>
  <c r="C271" i="2"/>
  <c r="B271" i="2"/>
  <c r="N270" i="2"/>
  <c r="M270" i="2"/>
  <c r="C270" i="2"/>
  <c r="B270" i="2"/>
  <c r="N269" i="2"/>
  <c r="M269" i="2"/>
  <c r="C269" i="2"/>
  <c r="B269" i="2"/>
  <c r="N268" i="2"/>
  <c r="M268" i="2"/>
  <c r="C268" i="2"/>
  <c r="B268" i="2"/>
  <c r="N267" i="2"/>
  <c r="M267" i="2"/>
  <c r="C267" i="2"/>
  <c r="B267" i="2"/>
  <c r="C267" i="3" s="1"/>
  <c r="N266" i="2"/>
  <c r="M266" i="2"/>
  <c r="C266" i="2"/>
  <c r="B266" i="2"/>
  <c r="N265" i="2"/>
  <c r="M265" i="2"/>
  <c r="C265" i="2"/>
  <c r="B265" i="2"/>
  <c r="N264" i="2"/>
  <c r="M264" i="2"/>
  <c r="C264" i="2"/>
  <c r="B264" i="2"/>
  <c r="C264" i="3" s="1"/>
  <c r="N263" i="2"/>
  <c r="M263" i="2"/>
  <c r="C263" i="2"/>
  <c r="B263" i="2"/>
  <c r="N262" i="2"/>
  <c r="M262" i="2"/>
  <c r="C262" i="2"/>
  <c r="B262" i="2"/>
  <c r="C262" i="3" s="1"/>
  <c r="N261" i="2"/>
  <c r="M261" i="2"/>
  <c r="C261" i="2"/>
  <c r="B261" i="2"/>
  <c r="N260" i="2"/>
  <c r="M260" i="2"/>
  <c r="C260" i="2"/>
  <c r="B260" i="2"/>
  <c r="N259" i="2"/>
  <c r="M259" i="2"/>
  <c r="C259" i="2"/>
  <c r="B259" i="2"/>
  <c r="N258" i="2"/>
  <c r="M258" i="2"/>
  <c r="C258" i="2"/>
  <c r="B258" i="2"/>
  <c r="N257" i="2"/>
  <c r="M257" i="2"/>
  <c r="C257" i="2"/>
  <c r="B257" i="2"/>
  <c r="N256" i="2"/>
  <c r="M256" i="2"/>
  <c r="C256" i="2"/>
  <c r="B256" i="2"/>
  <c r="C256" i="3" s="1"/>
  <c r="N255" i="2"/>
  <c r="M255" i="2"/>
  <c r="C255" i="2"/>
  <c r="B255" i="2"/>
  <c r="N254" i="2"/>
  <c r="M254" i="2"/>
  <c r="C254" i="2"/>
  <c r="B254" i="2"/>
  <c r="N253" i="2"/>
  <c r="M253" i="2"/>
  <c r="C253" i="2"/>
  <c r="B253" i="2"/>
  <c r="N252" i="2"/>
  <c r="M252" i="2"/>
  <c r="C252" i="2"/>
  <c r="B252" i="2"/>
  <c r="N251" i="2"/>
  <c r="M251" i="2"/>
  <c r="C251" i="2"/>
  <c r="B251" i="2"/>
  <c r="N250" i="2"/>
  <c r="M250" i="2"/>
  <c r="C250" i="2"/>
  <c r="B250" i="2"/>
  <c r="C250" i="3" s="1"/>
  <c r="N249" i="2"/>
  <c r="M249" i="2"/>
  <c r="C249" i="2"/>
  <c r="B249" i="2"/>
  <c r="N248" i="2"/>
  <c r="M248" i="2"/>
  <c r="C248" i="2"/>
  <c r="B248" i="2"/>
  <c r="N247" i="2"/>
  <c r="M247" i="2"/>
  <c r="C247" i="2"/>
  <c r="B247" i="2"/>
  <c r="C247" i="3" s="1"/>
  <c r="N246" i="2"/>
  <c r="M246" i="2"/>
  <c r="C246" i="2"/>
  <c r="B246" i="2"/>
  <c r="N245" i="2"/>
  <c r="M245" i="2"/>
  <c r="C245" i="2"/>
  <c r="B245" i="2"/>
  <c r="N244" i="2"/>
  <c r="M244" i="2"/>
  <c r="C244" i="2"/>
  <c r="B244" i="2"/>
  <c r="C244" i="3" s="1"/>
  <c r="N243" i="2"/>
  <c r="M243" i="2"/>
  <c r="C243" i="2"/>
  <c r="B243" i="2"/>
  <c r="N242" i="2"/>
  <c r="M242" i="2"/>
  <c r="C242" i="2"/>
  <c r="B242" i="2"/>
  <c r="C242" i="3" s="1"/>
  <c r="N241" i="2"/>
  <c r="M241" i="2"/>
  <c r="C241" i="2"/>
  <c r="B241" i="2"/>
  <c r="N240" i="2"/>
  <c r="M240" i="2"/>
  <c r="C240" i="2"/>
  <c r="B240" i="2"/>
  <c r="N239" i="2"/>
  <c r="M239" i="2"/>
  <c r="C239" i="2"/>
  <c r="B239" i="2"/>
  <c r="N238" i="2"/>
  <c r="M238" i="2"/>
  <c r="C238" i="2"/>
  <c r="B238" i="2"/>
  <c r="C238" i="3" s="1"/>
  <c r="N237" i="2"/>
  <c r="M237" i="2"/>
  <c r="C237" i="2"/>
  <c r="B237" i="2"/>
  <c r="N236" i="2"/>
  <c r="M236" i="2"/>
  <c r="C236" i="2"/>
  <c r="B236" i="2"/>
  <c r="N235" i="2"/>
  <c r="M235" i="2"/>
  <c r="C235" i="2"/>
  <c r="B235" i="2"/>
  <c r="N234" i="2"/>
  <c r="M234" i="2"/>
  <c r="C234" i="2"/>
  <c r="B234" i="2"/>
  <c r="C234" i="3" s="1"/>
  <c r="N233" i="2"/>
  <c r="M233" i="2"/>
  <c r="C233" i="2"/>
  <c r="B233" i="2"/>
  <c r="N232" i="2"/>
  <c r="M232" i="2"/>
  <c r="C232" i="2"/>
  <c r="B232" i="2"/>
  <c r="N231" i="2"/>
  <c r="M231" i="2"/>
  <c r="C231" i="2"/>
  <c r="B231" i="2"/>
  <c r="G231" i="2" s="1"/>
  <c r="F231" i="3" s="1"/>
  <c r="N230" i="2"/>
  <c r="M230" i="2"/>
  <c r="C230" i="2"/>
  <c r="B230" i="2"/>
  <c r="N229" i="2"/>
  <c r="M229" i="2"/>
  <c r="C229" i="2"/>
  <c r="B229" i="2"/>
  <c r="N228" i="2"/>
  <c r="M228" i="2"/>
  <c r="C228" i="2"/>
  <c r="B228" i="2"/>
  <c r="N227" i="2"/>
  <c r="M227" i="2"/>
  <c r="C227" i="2"/>
  <c r="B227" i="2"/>
  <c r="N226" i="2"/>
  <c r="M226" i="2"/>
  <c r="C226" i="2"/>
  <c r="B226" i="2"/>
  <c r="N225" i="2"/>
  <c r="M225" i="2"/>
  <c r="C225" i="2"/>
  <c r="B225" i="2"/>
  <c r="N224" i="2"/>
  <c r="M224" i="2"/>
  <c r="C224" i="2"/>
  <c r="B224" i="2"/>
  <c r="C224" i="3" s="1"/>
  <c r="N223" i="2"/>
  <c r="M223" i="2"/>
  <c r="C223" i="2"/>
  <c r="B223" i="2"/>
  <c r="N222" i="2"/>
  <c r="M222" i="2"/>
  <c r="C222" i="2"/>
  <c r="B222" i="2"/>
  <c r="C222" i="3" s="1"/>
  <c r="N221" i="2"/>
  <c r="M221" i="2"/>
  <c r="C221" i="2"/>
  <c r="B221" i="2"/>
  <c r="N220" i="2"/>
  <c r="M220" i="2"/>
  <c r="C220" i="2"/>
  <c r="B220" i="2"/>
  <c r="N219" i="2"/>
  <c r="M219" i="2"/>
  <c r="C219" i="2"/>
  <c r="B219" i="2"/>
  <c r="G219" i="2" s="1"/>
  <c r="F219" i="3" s="1"/>
  <c r="N218" i="2"/>
  <c r="M218" i="2"/>
  <c r="C218" i="2"/>
  <c r="B218" i="2"/>
  <c r="C218" i="3" s="1"/>
  <c r="N217" i="2"/>
  <c r="M217" i="2"/>
  <c r="C217" i="2"/>
  <c r="B217" i="2"/>
  <c r="N216" i="2"/>
  <c r="M216" i="2"/>
  <c r="C216" i="2"/>
  <c r="B216" i="2"/>
  <c r="N215" i="2"/>
  <c r="M215" i="2"/>
  <c r="C215" i="2"/>
  <c r="B215" i="2"/>
  <c r="N214" i="2"/>
  <c r="M214" i="2"/>
  <c r="C214" i="2"/>
  <c r="B214" i="2"/>
  <c r="N213" i="2"/>
  <c r="M213" i="2"/>
  <c r="C213" i="2"/>
  <c r="B213" i="2"/>
  <c r="N212" i="2"/>
  <c r="M212" i="2"/>
  <c r="C212" i="2"/>
  <c r="B212" i="2"/>
  <c r="N211" i="2"/>
  <c r="M211" i="2"/>
  <c r="C211" i="2"/>
  <c r="B211" i="2"/>
  <c r="N210" i="2"/>
  <c r="M210" i="2"/>
  <c r="C210" i="2"/>
  <c r="B210" i="2"/>
  <c r="C210" i="3" s="1"/>
  <c r="N209" i="2"/>
  <c r="M209" i="2"/>
  <c r="C209" i="2"/>
  <c r="B209" i="2"/>
  <c r="N208" i="2"/>
  <c r="M208" i="2"/>
  <c r="C208" i="2"/>
  <c r="B208" i="2"/>
  <c r="N207" i="2"/>
  <c r="M207" i="2"/>
  <c r="C207" i="2"/>
  <c r="B207" i="2"/>
  <c r="C207" i="3" s="1"/>
  <c r="N206" i="2"/>
  <c r="M206" i="2"/>
  <c r="C206" i="2"/>
  <c r="B206" i="2"/>
  <c r="N205" i="2"/>
  <c r="M205" i="2"/>
  <c r="C205" i="2"/>
  <c r="B205" i="2"/>
  <c r="N204" i="2"/>
  <c r="M204" i="2"/>
  <c r="C204" i="2"/>
  <c r="B204" i="2"/>
  <c r="C204" i="3" s="1"/>
  <c r="N203" i="2"/>
  <c r="M203" i="2"/>
  <c r="C203" i="2"/>
  <c r="B203" i="2"/>
  <c r="N202" i="2"/>
  <c r="M202" i="2"/>
  <c r="C202" i="2"/>
  <c r="B202" i="2"/>
  <c r="C202" i="3" s="1"/>
  <c r="N201" i="2"/>
  <c r="M201" i="2"/>
  <c r="C201" i="2"/>
  <c r="B201" i="2"/>
  <c r="N200" i="2"/>
  <c r="M200" i="2"/>
  <c r="C200" i="2"/>
  <c r="B200" i="2"/>
  <c r="H200" i="2" s="1"/>
  <c r="E200" i="3" s="1"/>
  <c r="N199" i="2"/>
  <c r="M199" i="2"/>
  <c r="C199" i="2"/>
  <c r="B199" i="2"/>
  <c r="N198" i="2"/>
  <c r="M198" i="2"/>
  <c r="C198" i="2"/>
  <c r="B198" i="2"/>
  <c r="N197" i="2"/>
  <c r="M197" i="2"/>
  <c r="C197" i="2"/>
  <c r="B197" i="2"/>
  <c r="N196" i="2"/>
  <c r="M196" i="2"/>
  <c r="C196" i="2"/>
  <c r="B196" i="2"/>
  <c r="N195" i="2"/>
  <c r="M195" i="2"/>
  <c r="C195" i="2"/>
  <c r="B195" i="2"/>
  <c r="G195" i="2" s="1"/>
  <c r="F195" i="3" s="1"/>
  <c r="N194" i="2"/>
  <c r="M194" i="2"/>
  <c r="C194" i="2"/>
  <c r="B194" i="2"/>
  <c r="N193" i="2"/>
  <c r="M193" i="2"/>
  <c r="C193" i="2"/>
  <c r="B193" i="2"/>
  <c r="N192" i="2"/>
  <c r="M192" i="2"/>
  <c r="C192" i="2"/>
  <c r="B192" i="2"/>
  <c r="N191" i="2"/>
  <c r="M191" i="2"/>
  <c r="C191" i="2"/>
  <c r="B191" i="2"/>
  <c r="N190" i="2"/>
  <c r="M190" i="2"/>
  <c r="C190" i="2"/>
  <c r="B190" i="2"/>
  <c r="C190" i="3" s="1"/>
  <c r="N189" i="2"/>
  <c r="M189" i="2"/>
  <c r="C189" i="2"/>
  <c r="B189" i="2"/>
  <c r="N188" i="2"/>
  <c r="M188" i="2"/>
  <c r="C188" i="2"/>
  <c r="B188" i="2"/>
  <c r="N187" i="2"/>
  <c r="M187" i="2"/>
  <c r="C187" i="2"/>
  <c r="B187" i="2"/>
  <c r="N186" i="2"/>
  <c r="M186" i="2"/>
  <c r="C186" i="2"/>
  <c r="B186" i="2"/>
  <c r="N185" i="2"/>
  <c r="M185" i="2"/>
  <c r="C185" i="2"/>
  <c r="B185" i="2"/>
  <c r="N184" i="2"/>
  <c r="M184" i="2"/>
  <c r="C184" i="2"/>
  <c r="B184" i="2"/>
  <c r="N183" i="2"/>
  <c r="M183" i="2"/>
  <c r="C183" i="2"/>
  <c r="B183" i="2"/>
  <c r="N182" i="2"/>
  <c r="M182" i="2"/>
  <c r="C182" i="2"/>
  <c r="B182" i="2"/>
  <c r="C182" i="3" s="1"/>
  <c r="N181" i="2"/>
  <c r="M181" i="2"/>
  <c r="C181" i="2"/>
  <c r="B181" i="2"/>
  <c r="C181" i="3" s="1"/>
  <c r="N180" i="2"/>
  <c r="M180" i="2"/>
  <c r="C180" i="2"/>
  <c r="B180" i="2"/>
  <c r="N179" i="2"/>
  <c r="M179" i="2"/>
  <c r="C179" i="2"/>
  <c r="B179" i="2"/>
  <c r="N178" i="2"/>
  <c r="M178" i="2"/>
  <c r="C178" i="2"/>
  <c r="B178" i="2"/>
  <c r="N177" i="2"/>
  <c r="M177" i="2"/>
  <c r="C177" i="2"/>
  <c r="B177" i="2"/>
  <c r="N176" i="2"/>
  <c r="M176" i="2"/>
  <c r="C176" i="2"/>
  <c r="B176" i="2"/>
  <c r="N175" i="2"/>
  <c r="M175" i="2"/>
  <c r="C175" i="2"/>
  <c r="B175" i="2"/>
  <c r="N174" i="2"/>
  <c r="M174" i="2"/>
  <c r="C174" i="2"/>
  <c r="B174" i="2"/>
  <c r="N173" i="2"/>
  <c r="M173" i="2"/>
  <c r="C173" i="2"/>
  <c r="B173" i="2"/>
  <c r="N172" i="2"/>
  <c r="M172" i="2"/>
  <c r="C172" i="2"/>
  <c r="B172" i="2"/>
  <c r="C172" i="3" s="1"/>
  <c r="N171" i="2"/>
  <c r="M171" i="2"/>
  <c r="C171" i="2"/>
  <c r="B171" i="2"/>
  <c r="G171" i="2" s="1"/>
  <c r="F171" i="3" s="1"/>
  <c r="N170" i="2"/>
  <c r="M170" i="2"/>
  <c r="C170" i="2"/>
  <c r="B170" i="2"/>
  <c r="N169" i="2"/>
  <c r="M169" i="2"/>
  <c r="C169" i="2"/>
  <c r="B169" i="2"/>
  <c r="N168" i="2"/>
  <c r="M168" i="2"/>
  <c r="C168" i="2"/>
  <c r="B168" i="2"/>
  <c r="N167" i="2"/>
  <c r="M167" i="2"/>
  <c r="C167" i="2"/>
  <c r="B167" i="2"/>
  <c r="C167" i="3" s="1"/>
  <c r="N166" i="2"/>
  <c r="M166" i="2"/>
  <c r="C166" i="2"/>
  <c r="B166" i="2"/>
  <c r="N165" i="2"/>
  <c r="M165" i="2"/>
  <c r="C165" i="2"/>
  <c r="B165" i="2"/>
  <c r="N164" i="2"/>
  <c r="M164" i="2"/>
  <c r="C164" i="2"/>
  <c r="B164" i="2"/>
  <c r="C164" i="3" s="1"/>
  <c r="N163" i="2"/>
  <c r="M163" i="2"/>
  <c r="C163" i="2"/>
  <c r="B163" i="2"/>
  <c r="N162" i="2"/>
  <c r="M162" i="2"/>
  <c r="C162" i="2"/>
  <c r="B162" i="2"/>
  <c r="C162" i="3" s="1"/>
  <c r="N161" i="2"/>
  <c r="M161" i="2"/>
  <c r="C161" i="2"/>
  <c r="B161" i="2"/>
  <c r="N160" i="2"/>
  <c r="M160" i="2"/>
  <c r="C160" i="2"/>
  <c r="B160" i="2"/>
  <c r="N159" i="2"/>
  <c r="M159" i="2"/>
  <c r="C159" i="2"/>
  <c r="B159" i="2"/>
  <c r="N158" i="2"/>
  <c r="M158" i="2"/>
  <c r="C158" i="2"/>
  <c r="B158" i="2"/>
  <c r="N157" i="2"/>
  <c r="M157" i="2"/>
  <c r="C157" i="2"/>
  <c r="B157" i="2"/>
  <c r="N156" i="2"/>
  <c r="M156" i="2"/>
  <c r="C156" i="2"/>
  <c r="B156" i="2"/>
  <c r="N155" i="2"/>
  <c r="M155" i="2"/>
  <c r="C155" i="2"/>
  <c r="B155" i="2"/>
  <c r="C155" i="3" s="1"/>
  <c r="N154" i="2"/>
  <c r="M154" i="2"/>
  <c r="C154" i="2"/>
  <c r="B154" i="2"/>
  <c r="G154" i="2" s="1"/>
  <c r="F154" i="3" s="1"/>
  <c r="N153" i="2"/>
  <c r="M153" i="2"/>
  <c r="C153" i="2"/>
  <c r="B153" i="2"/>
  <c r="N152" i="2"/>
  <c r="M152" i="2"/>
  <c r="C152" i="2"/>
  <c r="B152" i="2"/>
  <c r="N151" i="2"/>
  <c r="M151" i="2"/>
  <c r="C151" i="2"/>
  <c r="B151" i="2"/>
  <c r="N150" i="2"/>
  <c r="M150" i="2"/>
  <c r="C150" i="2"/>
  <c r="B150" i="2"/>
  <c r="N149" i="2"/>
  <c r="M149" i="2"/>
  <c r="C149" i="2"/>
  <c r="B149" i="2"/>
  <c r="N148" i="2"/>
  <c r="M148" i="2"/>
  <c r="C148" i="2"/>
  <c r="B148" i="2"/>
  <c r="N147" i="2"/>
  <c r="M147" i="2"/>
  <c r="C147" i="2"/>
  <c r="B147" i="2"/>
  <c r="C147" i="3" s="1"/>
  <c r="N146" i="2"/>
  <c r="M146" i="2"/>
  <c r="C146" i="2"/>
  <c r="B146" i="2"/>
  <c r="N145" i="2"/>
  <c r="M145" i="2"/>
  <c r="C145" i="2"/>
  <c r="B145" i="2"/>
  <c r="N144" i="2"/>
  <c r="M144" i="2"/>
  <c r="C144" i="2"/>
  <c r="B144" i="2"/>
  <c r="N143" i="2"/>
  <c r="M143" i="2"/>
  <c r="C143" i="2"/>
  <c r="B143" i="2"/>
  <c r="N142" i="2"/>
  <c r="M142" i="2"/>
  <c r="C142" i="2"/>
  <c r="B142" i="2"/>
  <c r="C142" i="3" s="1"/>
  <c r="N141" i="2"/>
  <c r="M141" i="2"/>
  <c r="C141" i="2"/>
  <c r="B141" i="2"/>
  <c r="N140" i="2"/>
  <c r="M140" i="2"/>
  <c r="C140" i="2"/>
  <c r="B140" i="2"/>
  <c r="N139" i="2"/>
  <c r="M139" i="2"/>
  <c r="C139" i="2"/>
  <c r="B139" i="2"/>
  <c r="N138" i="2"/>
  <c r="M138" i="2"/>
  <c r="C138" i="2"/>
  <c r="B138" i="2"/>
  <c r="N137" i="2"/>
  <c r="M137" i="2"/>
  <c r="C137" i="2"/>
  <c r="B137" i="2"/>
  <c r="N136" i="2"/>
  <c r="M136" i="2"/>
  <c r="C136" i="2"/>
  <c r="B136" i="2"/>
  <c r="N135" i="2"/>
  <c r="M135" i="2"/>
  <c r="C135" i="2"/>
  <c r="B135" i="2"/>
  <c r="H135" i="2" s="1"/>
  <c r="E135" i="3" s="1"/>
  <c r="N134" i="2"/>
  <c r="M134" i="2"/>
  <c r="C134" i="2"/>
  <c r="B134" i="2"/>
  <c r="C134" i="3" s="1"/>
  <c r="N133" i="2"/>
  <c r="M133" i="2"/>
  <c r="C133" i="2"/>
  <c r="B133" i="2"/>
  <c r="N132" i="2"/>
  <c r="M132" i="2"/>
  <c r="C132" i="2"/>
  <c r="B132" i="2"/>
  <c r="N131" i="2"/>
  <c r="M131" i="2"/>
  <c r="C131" i="2"/>
  <c r="B131" i="2"/>
  <c r="N130" i="2"/>
  <c r="M130" i="2"/>
  <c r="C130" i="2"/>
  <c r="B130" i="2"/>
  <c r="N129" i="2"/>
  <c r="M129" i="2"/>
  <c r="C129" i="2"/>
  <c r="B129" i="2"/>
  <c r="N128" i="2"/>
  <c r="M128" i="2"/>
  <c r="C128" i="2"/>
  <c r="B128" i="2"/>
  <c r="C128" i="3" s="1"/>
  <c r="N127" i="2"/>
  <c r="M127" i="2"/>
  <c r="C127" i="2"/>
  <c r="B127" i="2"/>
  <c r="N126" i="2"/>
  <c r="M126" i="2"/>
  <c r="C126" i="2"/>
  <c r="B126" i="2"/>
  <c r="N125" i="2"/>
  <c r="M125" i="2"/>
  <c r="C125" i="2"/>
  <c r="B125" i="2"/>
  <c r="C125" i="3" s="1"/>
  <c r="N124" i="2"/>
  <c r="M124" i="2"/>
  <c r="C124" i="2"/>
  <c r="B124" i="2"/>
  <c r="N123" i="2"/>
  <c r="M123" i="2"/>
  <c r="C123" i="2"/>
  <c r="B123" i="2"/>
  <c r="G122" i="2" s="1"/>
  <c r="F122" i="3" s="1"/>
  <c r="N122" i="2"/>
  <c r="M122" i="2"/>
  <c r="C122" i="2"/>
  <c r="B122" i="2"/>
  <c r="C122" i="3" s="1"/>
  <c r="N121" i="2"/>
  <c r="M121" i="2"/>
  <c r="C121" i="2"/>
  <c r="B121" i="2"/>
  <c r="N120" i="2"/>
  <c r="M120" i="2"/>
  <c r="C120" i="2"/>
  <c r="B120" i="2"/>
  <c r="N119" i="2"/>
  <c r="M119" i="2"/>
  <c r="C119" i="2"/>
  <c r="B119" i="2"/>
  <c r="N118" i="2"/>
  <c r="M118" i="2"/>
  <c r="C118" i="2"/>
  <c r="B118" i="2"/>
  <c r="E118" i="2" s="1"/>
  <c r="D118" i="3" s="1"/>
  <c r="N117" i="2"/>
  <c r="M117" i="2"/>
  <c r="C117" i="2"/>
  <c r="B117" i="2"/>
  <c r="N116" i="2"/>
  <c r="M116" i="2"/>
  <c r="C116" i="2"/>
  <c r="B116" i="2"/>
  <c r="N115" i="2"/>
  <c r="M115" i="2"/>
  <c r="C115" i="2"/>
  <c r="B115" i="2"/>
  <c r="C115" i="3" s="1"/>
  <c r="N114" i="2"/>
  <c r="M114" i="2"/>
  <c r="C114" i="2"/>
  <c r="B114" i="2"/>
  <c r="N113" i="2"/>
  <c r="M113" i="2"/>
  <c r="C113" i="2"/>
  <c r="B113" i="2"/>
  <c r="N112" i="2"/>
  <c r="M112" i="2"/>
  <c r="C112" i="2"/>
  <c r="B112" i="2"/>
  <c r="N111" i="2"/>
  <c r="M111" i="2"/>
  <c r="C111" i="2"/>
  <c r="B111" i="2"/>
  <c r="N110" i="2"/>
  <c r="M110" i="2"/>
  <c r="C110" i="2"/>
  <c r="B110" i="2"/>
  <c r="N109" i="2"/>
  <c r="M109" i="2"/>
  <c r="C109" i="2"/>
  <c r="B109" i="2"/>
  <c r="N108" i="2"/>
  <c r="M108" i="2"/>
  <c r="C108" i="2"/>
  <c r="B108" i="2"/>
  <c r="N107" i="2"/>
  <c r="M107" i="2"/>
  <c r="C107" i="2"/>
  <c r="B107" i="2"/>
  <c r="C107" i="3" s="1"/>
  <c r="N106" i="2"/>
  <c r="M106" i="2"/>
  <c r="C106" i="2"/>
  <c r="B106" i="2"/>
  <c r="N105" i="2"/>
  <c r="M105" i="2"/>
  <c r="C105" i="2"/>
  <c r="B105" i="2"/>
  <c r="N104" i="2"/>
  <c r="M104" i="2"/>
  <c r="C104" i="2"/>
  <c r="B104" i="2"/>
  <c r="C104" i="3" s="1"/>
  <c r="N103" i="2"/>
  <c r="M103" i="2"/>
  <c r="C103" i="2"/>
  <c r="B103" i="2"/>
  <c r="N102" i="2"/>
  <c r="M102" i="2"/>
  <c r="C102" i="2"/>
  <c r="B102" i="2"/>
  <c r="C102" i="3" s="1"/>
  <c r="N101" i="2"/>
  <c r="M101" i="2"/>
  <c r="C101" i="2"/>
  <c r="B101" i="2"/>
  <c r="N100" i="2"/>
  <c r="M100" i="2"/>
  <c r="C100" i="2"/>
  <c r="B100" i="2"/>
  <c r="N99" i="2"/>
  <c r="M99" i="2"/>
  <c r="C99" i="2"/>
  <c r="B99" i="2"/>
  <c r="N98" i="2"/>
  <c r="M98" i="2"/>
  <c r="C98" i="2"/>
  <c r="B98" i="2"/>
  <c r="N97" i="2"/>
  <c r="M97" i="2"/>
  <c r="C97" i="2"/>
  <c r="B97" i="2"/>
  <c r="N96" i="2"/>
  <c r="M96" i="2"/>
  <c r="C96" i="2"/>
  <c r="B96" i="2"/>
  <c r="N95" i="2"/>
  <c r="M95" i="2"/>
  <c r="C95" i="2"/>
  <c r="B95" i="2"/>
  <c r="N94" i="2"/>
  <c r="M94" i="2"/>
  <c r="C94" i="2"/>
  <c r="B94" i="2"/>
  <c r="C94" i="3" s="1"/>
  <c r="N93" i="2"/>
  <c r="M93" i="2"/>
  <c r="C93" i="2"/>
  <c r="B93" i="2"/>
  <c r="N92" i="2"/>
  <c r="M92" i="2"/>
  <c r="C92" i="2"/>
  <c r="B92" i="2"/>
  <c r="N91" i="2"/>
  <c r="M91" i="2"/>
  <c r="C91" i="2"/>
  <c r="B91" i="2"/>
  <c r="C91" i="3" s="1"/>
  <c r="N90" i="2"/>
  <c r="M90" i="2"/>
  <c r="C90" i="2"/>
  <c r="B90" i="2"/>
  <c r="N89" i="2"/>
  <c r="M89" i="2"/>
  <c r="C89" i="2"/>
  <c r="B89" i="2"/>
  <c r="N88" i="2"/>
  <c r="M88" i="2"/>
  <c r="C88" i="2"/>
  <c r="B88" i="2"/>
  <c r="N87" i="2"/>
  <c r="M87" i="2"/>
  <c r="C87" i="2"/>
  <c r="B87" i="2"/>
  <c r="N86" i="2"/>
  <c r="M86" i="2"/>
  <c r="C86" i="2"/>
  <c r="B86" i="2"/>
  <c r="N85" i="2"/>
  <c r="M85" i="2"/>
  <c r="C85" i="2"/>
  <c r="B85" i="2"/>
  <c r="N84" i="2"/>
  <c r="M84" i="2"/>
  <c r="C84" i="2"/>
  <c r="B84" i="2"/>
  <c r="N83" i="2"/>
  <c r="M83" i="2"/>
  <c r="C83" i="2"/>
  <c r="B83" i="2"/>
  <c r="N82" i="2"/>
  <c r="M82" i="2"/>
  <c r="C82" i="2"/>
  <c r="B82" i="2"/>
  <c r="N81" i="2"/>
  <c r="M81" i="2"/>
  <c r="C81" i="2"/>
  <c r="B81" i="2"/>
  <c r="N80" i="2"/>
  <c r="M80" i="2"/>
  <c r="C80" i="2"/>
  <c r="B80" i="2"/>
  <c r="N79" i="2"/>
  <c r="M79" i="2"/>
  <c r="C79" i="2"/>
  <c r="B79" i="2"/>
  <c r="N78" i="2"/>
  <c r="M78" i="2"/>
  <c r="C78" i="2"/>
  <c r="B78" i="2"/>
  <c r="C78" i="3" s="1"/>
  <c r="N77" i="2"/>
  <c r="M77" i="2"/>
  <c r="C77" i="2"/>
  <c r="B77" i="2"/>
  <c r="N76" i="2"/>
  <c r="M76" i="2"/>
  <c r="C76" i="2"/>
  <c r="B76" i="2"/>
  <c r="N75" i="2"/>
  <c r="M75" i="2"/>
  <c r="C75" i="2"/>
  <c r="B75" i="2"/>
  <c r="N74" i="2"/>
  <c r="M74" i="2"/>
  <c r="C74" i="2"/>
  <c r="B74" i="2"/>
  <c r="N73" i="2"/>
  <c r="M73" i="2"/>
  <c r="C73" i="2"/>
  <c r="B73" i="2"/>
  <c r="N72" i="2"/>
  <c r="M72" i="2"/>
  <c r="C72" i="2"/>
  <c r="B72" i="2"/>
  <c r="N71" i="2"/>
  <c r="M71" i="2"/>
  <c r="C71" i="2"/>
  <c r="B71" i="2"/>
  <c r="C71" i="3" s="1"/>
  <c r="N70" i="2"/>
  <c r="M70" i="2"/>
  <c r="C70" i="2"/>
  <c r="B70" i="2"/>
  <c r="N69" i="2"/>
  <c r="M69" i="2"/>
  <c r="C69" i="2"/>
  <c r="B69" i="2"/>
  <c r="N68" i="2"/>
  <c r="M68" i="2"/>
  <c r="C68" i="2"/>
  <c r="B68" i="2"/>
  <c r="N67" i="2"/>
  <c r="M67" i="2"/>
  <c r="C67" i="2"/>
  <c r="B67" i="2"/>
  <c r="N66" i="2"/>
  <c r="M66" i="2"/>
  <c r="C66" i="2"/>
  <c r="B66" i="2"/>
  <c r="N65" i="2"/>
  <c r="M65" i="2"/>
  <c r="C65" i="2"/>
  <c r="B65" i="2"/>
  <c r="N64" i="2"/>
  <c r="M64" i="2"/>
  <c r="C64" i="2"/>
  <c r="B64" i="2"/>
  <c r="N63" i="2"/>
  <c r="M63" i="2"/>
  <c r="C63" i="2"/>
  <c r="B63" i="2"/>
  <c r="N62" i="2"/>
  <c r="M62" i="2"/>
  <c r="C62" i="2"/>
  <c r="B62" i="2"/>
  <c r="N61" i="2"/>
  <c r="M61" i="2"/>
  <c r="C61" i="2"/>
  <c r="B61" i="2"/>
  <c r="N60" i="2"/>
  <c r="M60" i="2"/>
  <c r="C60" i="2"/>
  <c r="B60" i="2"/>
  <c r="N59" i="2"/>
  <c r="M59" i="2"/>
  <c r="C59" i="2"/>
  <c r="B59" i="2"/>
  <c r="N58" i="2"/>
  <c r="M58" i="2"/>
  <c r="C58" i="2"/>
  <c r="B58" i="2"/>
  <c r="N57" i="2"/>
  <c r="M57" i="2"/>
  <c r="C57" i="2"/>
  <c r="B57" i="2"/>
  <c r="N56" i="2"/>
  <c r="M56" i="2"/>
  <c r="C56" i="2"/>
  <c r="B56" i="2"/>
  <c r="N55" i="2"/>
  <c r="M55" i="2"/>
  <c r="C55" i="2"/>
  <c r="B55" i="2"/>
  <c r="N54" i="2"/>
  <c r="M54" i="2"/>
  <c r="C54" i="2"/>
  <c r="B54" i="2"/>
  <c r="N53" i="2"/>
  <c r="M53" i="2"/>
  <c r="C53" i="2"/>
  <c r="B53" i="2"/>
  <c r="N52" i="2"/>
  <c r="M52" i="2"/>
  <c r="C52" i="2"/>
  <c r="B52" i="2"/>
  <c r="N51" i="2"/>
  <c r="M51" i="2"/>
  <c r="C51" i="2"/>
  <c r="B51" i="2"/>
  <c r="E51" i="2" s="1"/>
  <c r="D51" i="3" s="1"/>
  <c r="N50" i="2"/>
  <c r="M50" i="2"/>
  <c r="C50" i="2"/>
  <c r="B50" i="2"/>
  <c r="N49" i="2"/>
  <c r="M49" i="2"/>
  <c r="C49" i="2"/>
  <c r="B49" i="2"/>
  <c r="N48" i="2"/>
  <c r="M48" i="2"/>
  <c r="C48" i="2"/>
  <c r="B48" i="2"/>
  <c r="N47" i="2"/>
  <c r="M47" i="2"/>
  <c r="C47" i="2"/>
  <c r="B47" i="2"/>
  <c r="N46" i="2"/>
  <c r="M46" i="2"/>
  <c r="C46" i="2"/>
  <c r="B46" i="2"/>
  <c r="N45" i="2"/>
  <c r="M45" i="2"/>
  <c r="C45" i="2"/>
  <c r="B45" i="2"/>
  <c r="N44" i="2"/>
  <c r="M44" i="2"/>
  <c r="C44" i="2"/>
  <c r="B44" i="2"/>
  <c r="N43" i="2"/>
  <c r="M43" i="2"/>
  <c r="C43" i="2"/>
  <c r="B43" i="2"/>
  <c r="N42" i="2"/>
  <c r="M42" i="2"/>
  <c r="C42" i="2"/>
  <c r="B42" i="2"/>
  <c r="N41" i="2"/>
  <c r="M41" i="2"/>
  <c r="C41" i="2"/>
  <c r="B41" i="2"/>
  <c r="N40" i="2"/>
  <c r="M40" i="2"/>
  <c r="C40" i="2"/>
  <c r="B40" i="2"/>
  <c r="N39" i="2"/>
  <c r="M39" i="2"/>
  <c r="C39" i="2"/>
  <c r="B39" i="2"/>
  <c r="N38" i="2"/>
  <c r="M38" i="2"/>
  <c r="C38" i="2"/>
  <c r="B38" i="2"/>
  <c r="C38" i="3" s="1"/>
  <c r="N37" i="2"/>
  <c r="M37" i="2"/>
  <c r="C37" i="2"/>
  <c r="B37" i="2"/>
  <c r="N36" i="2"/>
  <c r="M36" i="2"/>
  <c r="C36" i="2"/>
  <c r="B36" i="2"/>
  <c r="N35" i="2"/>
  <c r="M35" i="2"/>
  <c r="C35" i="2"/>
  <c r="B35" i="2"/>
  <c r="C35" i="3" s="1"/>
  <c r="N34" i="2"/>
  <c r="M34" i="2"/>
  <c r="C34" i="2"/>
  <c r="B34" i="2"/>
  <c r="N33" i="2"/>
  <c r="M33" i="2"/>
  <c r="C33" i="2"/>
  <c r="B33" i="2"/>
  <c r="N32" i="2"/>
  <c r="M32" i="2"/>
  <c r="C32" i="2"/>
  <c r="B32" i="2"/>
  <c r="N31" i="2"/>
  <c r="M31" i="2"/>
  <c r="C31" i="2"/>
  <c r="B31" i="2"/>
  <c r="N30" i="2"/>
  <c r="M30" i="2"/>
  <c r="C30" i="2"/>
  <c r="B30" i="2"/>
  <c r="N29" i="2"/>
  <c r="M29" i="2"/>
  <c r="C29" i="2"/>
  <c r="B29" i="2"/>
  <c r="N28" i="2"/>
  <c r="M28" i="2"/>
  <c r="B28" i="2"/>
  <c r="N27" i="2"/>
  <c r="M27" i="2"/>
  <c r="B27" i="2"/>
  <c r="N26" i="2"/>
  <c r="M26" i="2"/>
  <c r="B26" i="2"/>
  <c r="N25" i="2"/>
  <c r="M25" i="2"/>
  <c r="B25" i="2"/>
  <c r="N24" i="2"/>
  <c r="M24" i="2"/>
  <c r="B24" i="2"/>
  <c r="N23" i="2"/>
  <c r="M23" i="2"/>
  <c r="B23" i="2"/>
  <c r="N22" i="2"/>
  <c r="M22" i="2"/>
  <c r="B22" i="2"/>
  <c r="N21" i="2"/>
  <c r="M21" i="2"/>
  <c r="B21" i="2"/>
  <c r="N20" i="2"/>
  <c r="M20" i="2"/>
  <c r="B20" i="2"/>
  <c r="N19" i="2"/>
  <c r="M19" i="2"/>
  <c r="B19" i="2"/>
  <c r="N18" i="2"/>
  <c r="M18" i="2"/>
  <c r="B18" i="2"/>
  <c r="N17" i="2"/>
  <c r="M17" i="2"/>
  <c r="B17" i="2"/>
  <c r="B16" i="2"/>
  <c r="N15" i="2"/>
  <c r="M15" i="2"/>
  <c r="B15" i="2"/>
  <c r="C15" i="3" s="1"/>
  <c r="N14" i="2"/>
  <c r="M14" i="2"/>
  <c r="B14" i="2"/>
  <c r="N13" i="2"/>
  <c r="M13" i="2"/>
  <c r="B13" i="2"/>
  <c r="N12" i="2"/>
  <c r="M12" i="2"/>
  <c r="B12" i="2"/>
  <c r="N11" i="2"/>
  <c r="M11" i="2"/>
  <c r="B11" i="2"/>
  <c r="N10" i="2"/>
  <c r="M10" i="2"/>
  <c r="B10" i="2"/>
  <c r="N9" i="2"/>
  <c r="M9" i="2"/>
  <c r="B9" i="2"/>
  <c r="N8" i="2"/>
  <c r="M8" i="2"/>
  <c r="B8" i="2"/>
  <c r="N7" i="2"/>
  <c r="M7" i="2"/>
  <c r="B7" i="2"/>
  <c r="N6" i="2"/>
  <c r="M6" i="2"/>
  <c r="B6" i="2"/>
  <c r="N5" i="2"/>
  <c r="M5" i="2"/>
  <c r="B5" i="2"/>
  <c r="N4" i="2"/>
  <c r="M4" i="2"/>
  <c r="B4" i="2"/>
  <c r="N3" i="2"/>
  <c r="M3" i="2"/>
  <c r="B3" i="2"/>
  <c r="N2" i="2"/>
  <c r="M2" i="2"/>
  <c r="B2" i="2"/>
  <c r="L290" i="2" l="1"/>
  <c r="L110" i="2"/>
  <c r="L358" i="2"/>
  <c r="L254" i="2"/>
  <c r="L38" i="2"/>
  <c r="L325" i="2"/>
  <c r="L218" i="2"/>
  <c r="L182" i="2"/>
  <c r="L146" i="2"/>
  <c r="L62" i="2"/>
  <c r="L74" i="2"/>
  <c r="L97" i="2"/>
  <c r="L73" i="2"/>
  <c r="L36" i="2"/>
  <c r="L71" i="2"/>
  <c r="L350" i="2"/>
  <c r="L289" i="2"/>
  <c r="L181" i="2"/>
  <c r="L109" i="2"/>
  <c r="L323" i="2"/>
  <c r="L216" i="2"/>
  <c r="L108" i="2"/>
  <c r="L314" i="2"/>
  <c r="L215" i="2"/>
  <c r="L143" i="2"/>
  <c r="L35" i="2"/>
  <c r="L278" i="2"/>
  <c r="L170" i="2"/>
  <c r="L134" i="2"/>
  <c r="L26" i="2"/>
  <c r="L312" i="2"/>
  <c r="L205" i="2"/>
  <c r="L133" i="2"/>
  <c r="L25" i="2"/>
  <c r="L2" i="2"/>
  <c r="L3" i="2"/>
  <c r="L15" i="2"/>
  <c r="L27" i="2"/>
  <c r="L39" i="2"/>
  <c r="L51" i="2"/>
  <c r="L63" i="2"/>
  <c r="L75" i="2"/>
  <c r="L87" i="2"/>
  <c r="L99" i="2"/>
  <c r="L111" i="2"/>
  <c r="L123" i="2"/>
  <c r="L135" i="2"/>
  <c r="L147" i="2"/>
  <c r="L159" i="2"/>
  <c r="L171" i="2"/>
  <c r="L183" i="2"/>
  <c r="L195" i="2"/>
  <c r="L207" i="2"/>
  <c r="L219" i="2"/>
  <c r="L231" i="2"/>
  <c r="L243" i="2"/>
  <c r="L255" i="2"/>
  <c r="L267" i="2"/>
  <c r="L279" i="2"/>
  <c r="L291" i="2"/>
  <c r="L303" i="2"/>
  <c r="L315" i="2"/>
  <c r="L327" i="2"/>
  <c r="L339" i="2"/>
  <c r="L351" i="2"/>
  <c r="L363" i="2"/>
  <c r="L30" i="2"/>
  <c r="L162" i="2"/>
  <c r="L222" i="2"/>
  <c r="L270" i="2"/>
  <c r="L306" i="2"/>
  <c r="L342" i="2"/>
  <c r="L19" i="2"/>
  <c r="L43" i="2"/>
  <c r="L55" i="2"/>
  <c r="L67" i="2"/>
  <c r="L103" i="2"/>
  <c r="L139" i="2"/>
  <c r="L175" i="2"/>
  <c r="L211" i="2"/>
  <c r="L247" i="2"/>
  <c r="L283" i="2"/>
  <c r="L319" i="2"/>
  <c r="L367" i="2"/>
  <c r="L32" i="2"/>
  <c r="L104" i="2"/>
  <c r="L140" i="2"/>
  <c r="L176" i="2"/>
  <c r="L212" i="2"/>
  <c r="L248" i="2"/>
  <c r="L284" i="2"/>
  <c r="L308" i="2"/>
  <c r="L344" i="2"/>
  <c r="L9" i="2"/>
  <c r="L45" i="2"/>
  <c r="L57" i="2"/>
  <c r="L69" i="2"/>
  <c r="L105" i="2"/>
  <c r="L129" i="2"/>
  <c r="L165" i="2"/>
  <c r="L201" i="2"/>
  <c r="L237" i="2"/>
  <c r="L285" i="2"/>
  <c r="L321" i="2"/>
  <c r="L357" i="2"/>
  <c r="L34" i="2"/>
  <c r="L94" i="2"/>
  <c r="L130" i="2"/>
  <c r="L166" i="2"/>
  <c r="L202" i="2"/>
  <c r="L238" i="2"/>
  <c r="L274" i="2"/>
  <c r="L310" i="2"/>
  <c r="L4" i="2"/>
  <c r="L16" i="2"/>
  <c r="L28" i="2"/>
  <c r="L40" i="2"/>
  <c r="L52" i="2"/>
  <c r="L64" i="2"/>
  <c r="L76" i="2"/>
  <c r="L88" i="2"/>
  <c r="L100" i="2"/>
  <c r="L112" i="2"/>
  <c r="L124" i="2"/>
  <c r="L136" i="2"/>
  <c r="L148" i="2"/>
  <c r="L160" i="2"/>
  <c r="L172" i="2"/>
  <c r="L184" i="2"/>
  <c r="L196" i="2"/>
  <c r="L208" i="2"/>
  <c r="L220" i="2"/>
  <c r="L232" i="2"/>
  <c r="L244" i="2"/>
  <c r="L256" i="2"/>
  <c r="L268" i="2"/>
  <c r="L280" i="2"/>
  <c r="L292" i="2"/>
  <c r="L304" i="2"/>
  <c r="L316" i="2"/>
  <c r="L328" i="2"/>
  <c r="L340" i="2"/>
  <c r="L352" i="2"/>
  <c r="L364" i="2"/>
  <c r="L6" i="2"/>
  <c r="L42" i="2"/>
  <c r="L54" i="2"/>
  <c r="L78" i="2"/>
  <c r="L102" i="2"/>
  <c r="L126" i="2"/>
  <c r="L150" i="2"/>
  <c r="L186" i="2"/>
  <c r="L210" i="2"/>
  <c r="L246" i="2"/>
  <c r="L282" i="2"/>
  <c r="L330" i="2"/>
  <c r="L366" i="2"/>
  <c r="L31" i="2"/>
  <c r="L91" i="2"/>
  <c r="L115" i="2"/>
  <c r="L151" i="2"/>
  <c r="L187" i="2"/>
  <c r="L223" i="2"/>
  <c r="L259" i="2"/>
  <c r="L295" i="2"/>
  <c r="L343" i="2"/>
  <c r="L8" i="2"/>
  <c r="L44" i="2"/>
  <c r="L56" i="2"/>
  <c r="L68" i="2"/>
  <c r="L92" i="2"/>
  <c r="L128" i="2"/>
  <c r="L164" i="2"/>
  <c r="L200" i="2"/>
  <c r="L236" i="2"/>
  <c r="L272" i="2"/>
  <c r="L320" i="2"/>
  <c r="L356" i="2"/>
  <c r="L33" i="2"/>
  <c r="L81" i="2"/>
  <c r="L117" i="2"/>
  <c r="L153" i="2"/>
  <c r="L189" i="2"/>
  <c r="L225" i="2"/>
  <c r="L261" i="2"/>
  <c r="L297" i="2"/>
  <c r="L333" i="2"/>
  <c r="L22" i="2"/>
  <c r="L46" i="2"/>
  <c r="L58" i="2"/>
  <c r="L70" i="2"/>
  <c r="L82" i="2"/>
  <c r="L118" i="2"/>
  <c r="L142" i="2"/>
  <c r="L178" i="2"/>
  <c r="L226" i="2"/>
  <c r="L262" i="2"/>
  <c r="L5" i="2"/>
  <c r="L17" i="2"/>
  <c r="L29" i="2"/>
  <c r="L41" i="2"/>
  <c r="L53" i="2"/>
  <c r="L65" i="2"/>
  <c r="L77" i="2"/>
  <c r="L89" i="2"/>
  <c r="L101" i="2"/>
  <c r="L113" i="2"/>
  <c r="L125" i="2"/>
  <c r="L137" i="2"/>
  <c r="L149" i="2"/>
  <c r="L161" i="2"/>
  <c r="L173" i="2"/>
  <c r="L185" i="2"/>
  <c r="L197" i="2"/>
  <c r="L209" i="2"/>
  <c r="L221" i="2"/>
  <c r="L233" i="2"/>
  <c r="L245" i="2"/>
  <c r="L257" i="2"/>
  <c r="L269" i="2"/>
  <c r="L281" i="2"/>
  <c r="L293" i="2"/>
  <c r="L305" i="2"/>
  <c r="L317" i="2"/>
  <c r="L329" i="2"/>
  <c r="L341" i="2"/>
  <c r="L353" i="2"/>
  <c r="L365" i="2"/>
  <c r="L18" i="2"/>
  <c r="L66" i="2"/>
  <c r="L90" i="2"/>
  <c r="L114" i="2"/>
  <c r="L138" i="2"/>
  <c r="L174" i="2"/>
  <c r="L198" i="2"/>
  <c r="L234" i="2"/>
  <c r="L258" i="2"/>
  <c r="L294" i="2"/>
  <c r="L318" i="2"/>
  <c r="L354" i="2"/>
  <c r="L7" i="2"/>
  <c r="L79" i="2"/>
  <c r="L127" i="2"/>
  <c r="L163" i="2"/>
  <c r="L199" i="2"/>
  <c r="L235" i="2"/>
  <c r="L271" i="2"/>
  <c r="L307" i="2"/>
  <c r="L331" i="2"/>
  <c r="L355" i="2"/>
  <c r="L20" i="2"/>
  <c r="L80" i="2"/>
  <c r="L116" i="2"/>
  <c r="L152" i="2"/>
  <c r="L188" i="2"/>
  <c r="L224" i="2"/>
  <c r="L260" i="2"/>
  <c r="L296" i="2"/>
  <c r="L332" i="2"/>
  <c r="L21" i="2"/>
  <c r="L93" i="2"/>
  <c r="L141" i="2"/>
  <c r="L177" i="2"/>
  <c r="L213" i="2"/>
  <c r="L249" i="2"/>
  <c r="L273" i="2"/>
  <c r="L309" i="2"/>
  <c r="L345" i="2"/>
  <c r="L10" i="2"/>
  <c r="L106" i="2"/>
  <c r="L154" i="2"/>
  <c r="L190" i="2"/>
  <c r="L214" i="2"/>
  <c r="L250" i="2"/>
  <c r="L286" i="2"/>
  <c r="L322" i="2"/>
  <c r="L311" i="2"/>
  <c r="L204" i="2"/>
  <c r="L96" i="2"/>
  <c r="L302" i="2"/>
  <c r="L239" i="2"/>
  <c r="L167" i="2"/>
  <c r="L131" i="2"/>
  <c r="L95" i="2"/>
  <c r="L336" i="2"/>
  <c r="L230" i="2"/>
  <c r="L158" i="2"/>
  <c r="L122" i="2"/>
  <c r="L14" i="2"/>
  <c r="L361" i="2"/>
  <c r="L335" i="2"/>
  <c r="L300" i="2"/>
  <c r="L265" i="2"/>
  <c r="L229" i="2"/>
  <c r="L193" i="2"/>
  <c r="L157" i="2"/>
  <c r="L121" i="2"/>
  <c r="L85" i="2"/>
  <c r="L49" i="2"/>
  <c r="L13" i="2"/>
  <c r="L324" i="2"/>
  <c r="L217" i="2"/>
  <c r="L145" i="2"/>
  <c r="L37" i="2"/>
  <c r="L288" i="2"/>
  <c r="L180" i="2"/>
  <c r="L144" i="2"/>
  <c r="L72" i="2"/>
  <c r="L348" i="2"/>
  <c r="L287" i="2"/>
  <c r="L179" i="2"/>
  <c r="L107" i="2"/>
  <c r="L313" i="2"/>
  <c r="L206" i="2"/>
  <c r="L98" i="2"/>
  <c r="L346" i="2"/>
  <c r="L277" i="2"/>
  <c r="L169" i="2"/>
  <c r="L61" i="2"/>
  <c r="L338" i="2"/>
  <c r="L276" i="2"/>
  <c r="L168" i="2"/>
  <c r="L132" i="2"/>
  <c r="L24" i="2"/>
  <c r="L337" i="2"/>
  <c r="L203" i="2"/>
  <c r="L59" i="2"/>
  <c r="L362" i="2"/>
  <c r="L266" i="2"/>
  <c r="L194" i="2"/>
  <c r="L50" i="2"/>
  <c r="L360" i="2"/>
  <c r="L334" i="2"/>
  <c r="L299" i="2"/>
  <c r="L264" i="2"/>
  <c r="L228" i="2"/>
  <c r="L192" i="2"/>
  <c r="L156" i="2"/>
  <c r="L120" i="2"/>
  <c r="L84" i="2"/>
  <c r="L48" i="2"/>
  <c r="L12" i="2"/>
  <c r="L253" i="2"/>
  <c r="L349" i="2"/>
  <c r="L252" i="2"/>
  <c r="L251" i="2"/>
  <c r="L347" i="2"/>
  <c r="L242" i="2"/>
  <c r="L241" i="2"/>
  <c r="L240" i="2"/>
  <c r="L60" i="2"/>
  <c r="L275" i="2"/>
  <c r="L23" i="2"/>
  <c r="L301" i="2"/>
  <c r="L86" i="2"/>
  <c r="L359" i="2"/>
  <c r="L326" i="2"/>
  <c r="L298" i="2"/>
  <c r="L263" i="2"/>
  <c r="L227" i="2"/>
  <c r="L191" i="2"/>
  <c r="L155" i="2"/>
  <c r="L119" i="2"/>
  <c r="L83" i="2"/>
  <c r="L47" i="2"/>
  <c r="L11" i="2"/>
  <c r="J368" i="2"/>
  <c r="E3" i="4" s="1"/>
  <c r="I368" i="2"/>
  <c r="D3" i="4" s="1"/>
  <c r="L368" i="2"/>
  <c r="H367" i="2"/>
  <c r="E367" i="3" s="1"/>
  <c r="F368" i="2"/>
  <c r="C3" i="4" s="1"/>
  <c r="G225" i="2"/>
  <c r="F225" i="3" s="1"/>
  <c r="D368" i="2"/>
  <c r="B3" i="4" s="1"/>
  <c r="G229" i="2"/>
  <c r="F229" i="3" s="1"/>
  <c r="G55" i="2"/>
  <c r="F55" i="3" s="1"/>
  <c r="E144" i="2"/>
  <c r="D144" i="3" s="1"/>
  <c r="H42" i="2"/>
  <c r="E42" i="3" s="1"/>
  <c r="E114" i="2"/>
  <c r="D114" i="3" s="1"/>
  <c r="H138" i="2"/>
  <c r="E138" i="3" s="1"/>
  <c r="G115" i="2"/>
  <c r="F115" i="3" s="1"/>
  <c r="H54" i="2"/>
  <c r="E54" i="3" s="1"/>
  <c r="H47" i="2"/>
  <c r="E47" i="3" s="1"/>
  <c r="E83" i="2"/>
  <c r="D83" i="3" s="1"/>
  <c r="G119" i="2"/>
  <c r="F119" i="3" s="1"/>
  <c r="G131" i="2"/>
  <c r="F131" i="3" s="1"/>
  <c r="G191" i="2"/>
  <c r="F191" i="3" s="1"/>
  <c r="G91" i="2"/>
  <c r="F91" i="3" s="1"/>
  <c r="G139" i="2"/>
  <c r="F139" i="3" s="1"/>
  <c r="H112" i="2"/>
  <c r="E112" i="3" s="1"/>
  <c r="E16" i="2"/>
  <c r="D16" i="3" s="1"/>
  <c r="E19" i="2"/>
  <c r="D19" i="3" s="1"/>
  <c r="E22" i="2"/>
  <c r="D22" i="3" s="1"/>
  <c r="G84" i="2"/>
  <c r="F84" i="3" s="1"/>
  <c r="E227" i="2"/>
  <c r="D227" i="3" s="1"/>
  <c r="H252" i="2"/>
  <c r="E252" i="3" s="1"/>
  <c r="H287" i="2"/>
  <c r="E287" i="3" s="1"/>
  <c r="H347" i="2"/>
  <c r="E347" i="3" s="1"/>
  <c r="G149" i="2"/>
  <c r="F149" i="3" s="1"/>
  <c r="G172" i="2"/>
  <c r="F172" i="3" s="1"/>
  <c r="E232" i="2"/>
  <c r="D232" i="3" s="1"/>
  <c r="E245" i="2"/>
  <c r="D245" i="3" s="1"/>
  <c r="G281" i="2"/>
  <c r="F281" i="3" s="1"/>
  <c r="C367" i="3"/>
  <c r="E105" i="2"/>
  <c r="D105" i="3" s="1"/>
  <c r="E129" i="2"/>
  <c r="D129" i="3" s="1"/>
  <c r="E39" i="2"/>
  <c r="D39" i="3" s="1"/>
  <c r="E81" i="2"/>
  <c r="D81" i="3" s="1"/>
  <c r="E31" i="2"/>
  <c r="D31" i="3" s="1"/>
  <c r="H62" i="2"/>
  <c r="E62" i="3" s="1"/>
  <c r="E110" i="2"/>
  <c r="D110" i="3" s="1"/>
  <c r="G189" i="2"/>
  <c r="F189" i="3" s="1"/>
  <c r="E195" i="2"/>
  <c r="D195" i="3" s="1"/>
  <c r="G194" i="2"/>
  <c r="F194" i="3" s="1"/>
  <c r="G236" i="2"/>
  <c r="F236" i="3" s="1"/>
  <c r="G260" i="2"/>
  <c r="F260" i="3" s="1"/>
  <c r="E273" i="2"/>
  <c r="D273" i="3" s="1"/>
  <c r="G287" i="2"/>
  <c r="F287" i="3" s="1"/>
  <c r="G184" i="2"/>
  <c r="F184" i="3" s="1"/>
  <c r="E215" i="2"/>
  <c r="D215" i="3" s="1"/>
  <c r="H5" i="2"/>
  <c r="E5" i="3" s="1"/>
  <c r="E14" i="2"/>
  <c r="D14" i="3" s="1"/>
  <c r="G175" i="2"/>
  <c r="F175" i="3" s="1"/>
  <c r="E187" i="2"/>
  <c r="D187" i="3" s="1"/>
  <c r="E253" i="2"/>
  <c r="D253" i="3" s="1"/>
  <c r="G266" i="2"/>
  <c r="F266" i="3" s="1"/>
  <c r="C5" i="3"/>
  <c r="G51" i="2"/>
  <c r="F51" i="3" s="1"/>
  <c r="H50" i="2"/>
  <c r="E50" i="3" s="1"/>
  <c r="E117" i="2"/>
  <c r="D117" i="3" s="1"/>
  <c r="H11" i="2"/>
  <c r="E11" i="3" s="1"/>
  <c r="G155" i="2"/>
  <c r="F155" i="3" s="1"/>
  <c r="E180" i="2"/>
  <c r="D180" i="3" s="1"/>
  <c r="E235" i="2"/>
  <c r="D235" i="3" s="1"/>
  <c r="E259" i="2"/>
  <c r="D259" i="3" s="1"/>
  <c r="H361" i="2"/>
  <c r="E361" i="3" s="1"/>
  <c r="H67" i="2"/>
  <c r="E67" i="3" s="1"/>
  <c r="G103" i="2"/>
  <c r="F103" i="3" s="1"/>
  <c r="E185" i="2"/>
  <c r="D185" i="3" s="1"/>
  <c r="E15" i="2"/>
  <c r="D15" i="3" s="1"/>
  <c r="H34" i="2"/>
  <c r="E34" i="3" s="1"/>
  <c r="E59" i="2"/>
  <c r="D59" i="3" s="1"/>
  <c r="H108" i="2"/>
  <c r="E108" i="3" s="1"/>
  <c r="E126" i="2"/>
  <c r="D126" i="3" s="1"/>
  <c r="H141" i="2"/>
  <c r="E141" i="3" s="1"/>
  <c r="E179" i="2"/>
  <c r="D179" i="3" s="1"/>
  <c r="E183" i="2"/>
  <c r="D183" i="3" s="1"/>
  <c r="H220" i="2"/>
  <c r="E220" i="3" s="1"/>
  <c r="H241" i="2"/>
  <c r="E241" i="3" s="1"/>
  <c r="G276" i="2"/>
  <c r="F276" i="3" s="1"/>
  <c r="H319" i="2"/>
  <c r="E319" i="3" s="1"/>
  <c r="C320" i="3"/>
  <c r="E182" i="2"/>
  <c r="D182" i="3" s="1"/>
  <c r="G180" i="2"/>
  <c r="F180" i="3" s="1"/>
  <c r="G142" i="2"/>
  <c r="F142" i="3" s="1"/>
  <c r="H333" i="2"/>
  <c r="E333" i="3" s="1"/>
  <c r="E36" i="2"/>
  <c r="D36" i="3" s="1"/>
  <c r="G17" i="2"/>
  <c r="F17" i="3" s="1"/>
  <c r="H160" i="2"/>
  <c r="E160" i="3" s="1"/>
  <c r="G199" i="2"/>
  <c r="F199" i="3" s="1"/>
  <c r="G234" i="2"/>
  <c r="F234" i="3" s="1"/>
  <c r="G35" i="2"/>
  <c r="F35" i="3" s="1"/>
  <c r="E147" i="2"/>
  <c r="D147" i="3" s="1"/>
  <c r="G151" i="2"/>
  <c r="F151" i="3" s="1"/>
  <c r="E212" i="2"/>
  <c r="D212" i="3" s="1"/>
  <c r="G78" i="2"/>
  <c r="F78" i="3" s="1"/>
  <c r="G215" i="2"/>
  <c r="F215" i="3" s="1"/>
  <c r="G15" i="2"/>
  <c r="F15" i="3" s="1"/>
  <c r="E77" i="2"/>
  <c r="D77" i="3" s="1"/>
  <c r="E101" i="2"/>
  <c r="D101" i="3" s="1"/>
  <c r="G196" i="2"/>
  <c r="F196" i="3" s="1"/>
  <c r="H27" i="2"/>
  <c r="E27" i="3" s="1"/>
  <c r="G31" i="2"/>
  <c r="F31" i="3" s="1"/>
  <c r="G57" i="2"/>
  <c r="F57" i="3" s="1"/>
  <c r="H70" i="2"/>
  <c r="E70" i="3" s="1"/>
  <c r="G136" i="2"/>
  <c r="F136" i="3" s="1"/>
  <c r="E139" i="2"/>
  <c r="D139" i="3" s="1"/>
  <c r="E165" i="2"/>
  <c r="D165" i="3" s="1"/>
  <c r="G176" i="2"/>
  <c r="F176" i="3" s="1"/>
  <c r="G239" i="2"/>
  <c r="F239" i="3" s="1"/>
  <c r="E263" i="2"/>
  <c r="D263" i="3" s="1"/>
  <c r="C220" i="3"/>
  <c r="G182" i="2"/>
  <c r="F182" i="3" s="1"/>
  <c r="G242" i="2"/>
  <c r="F242" i="3" s="1"/>
  <c r="C252" i="3"/>
  <c r="G65" i="2"/>
  <c r="F65" i="3" s="1"/>
  <c r="G88" i="2"/>
  <c r="F88" i="3" s="1"/>
  <c r="G7" i="2"/>
  <c r="F7" i="3" s="1"/>
  <c r="G13" i="2"/>
  <c r="F13" i="3" s="1"/>
  <c r="E30" i="2"/>
  <c r="D30" i="3" s="1"/>
  <c r="G99" i="2"/>
  <c r="F99" i="3" s="1"/>
  <c r="G158" i="2"/>
  <c r="F158" i="3" s="1"/>
  <c r="E214" i="2"/>
  <c r="D214" i="3" s="1"/>
  <c r="G216" i="2"/>
  <c r="F216" i="3" s="1"/>
  <c r="E11" i="2"/>
  <c r="D11" i="3" s="1"/>
  <c r="E171" i="2"/>
  <c r="D171" i="3" s="1"/>
  <c r="H301" i="2"/>
  <c r="E301" i="3" s="1"/>
  <c r="E58" i="2"/>
  <c r="D58" i="3" s="1"/>
  <c r="E125" i="2"/>
  <c r="D125" i="3" s="1"/>
  <c r="E162" i="2"/>
  <c r="D162" i="3" s="1"/>
  <c r="H299" i="2"/>
  <c r="E299" i="3" s="1"/>
  <c r="G156" i="2"/>
  <c r="F156" i="3" s="1"/>
  <c r="G162" i="2"/>
  <c r="F162" i="3" s="1"/>
  <c r="E239" i="2"/>
  <c r="D239" i="3" s="1"/>
  <c r="E243" i="2"/>
  <c r="D243" i="3" s="1"/>
  <c r="H313" i="2"/>
  <c r="E313" i="3" s="1"/>
  <c r="G38" i="2"/>
  <c r="F38" i="3" s="1"/>
  <c r="G62" i="2"/>
  <c r="F62" i="3" s="1"/>
  <c r="G152" i="2"/>
  <c r="F152" i="3" s="1"/>
  <c r="G222" i="2"/>
  <c r="F222" i="3" s="1"/>
  <c r="C348" i="3"/>
  <c r="G18" i="2"/>
  <c r="F18" i="3" s="1"/>
  <c r="G179" i="2"/>
  <c r="F179" i="3" s="1"/>
  <c r="E207" i="2"/>
  <c r="D207" i="3" s="1"/>
  <c r="H325" i="2"/>
  <c r="E325" i="3" s="1"/>
  <c r="C281" i="3"/>
  <c r="G22" i="2"/>
  <c r="F22" i="3" s="1"/>
  <c r="E88" i="2"/>
  <c r="D88" i="3" s="1"/>
  <c r="H172" i="2"/>
  <c r="E172" i="3" s="1"/>
  <c r="E106" i="2"/>
  <c r="D106" i="3" s="1"/>
  <c r="E142" i="2"/>
  <c r="D142" i="3" s="1"/>
  <c r="E189" i="2"/>
  <c r="D189" i="3" s="1"/>
  <c r="G290" i="2"/>
  <c r="F290" i="3" s="1"/>
  <c r="H293" i="2"/>
  <c r="E293" i="3" s="1"/>
  <c r="H8" i="2"/>
  <c r="E8" i="3" s="1"/>
  <c r="E37" i="2"/>
  <c r="D37" i="3" s="1"/>
  <c r="H78" i="2"/>
  <c r="E78" i="3" s="1"/>
  <c r="H98" i="2"/>
  <c r="E98" i="3" s="1"/>
  <c r="H100" i="2"/>
  <c r="E100" i="3" s="1"/>
  <c r="E128" i="2"/>
  <c r="D128" i="3" s="1"/>
  <c r="G140" i="2"/>
  <c r="F140" i="3" s="1"/>
  <c r="E155" i="2"/>
  <c r="D155" i="3" s="1"/>
  <c r="E159" i="2"/>
  <c r="D159" i="3" s="1"/>
  <c r="E161" i="2"/>
  <c r="D161" i="3" s="1"/>
  <c r="E172" i="2"/>
  <c r="D172" i="3" s="1"/>
  <c r="E174" i="2"/>
  <c r="D174" i="3" s="1"/>
  <c r="G188" i="2"/>
  <c r="F188" i="3" s="1"/>
  <c r="H221" i="2"/>
  <c r="E221" i="3" s="1"/>
  <c r="E223" i="2"/>
  <c r="D223" i="3" s="1"/>
  <c r="E225" i="2"/>
  <c r="D225" i="3" s="1"/>
  <c r="G237" i="2"/>
  <c r="F237" i="3" s="1"/>
  <c r="H240" i="2"/>
  <c r="E240" i="3" s="1"/>
  <c r="E242" i="2"/>
  <c r="D242" i="3" s="1"/>
  <c r="G280" i="2"/>
  <c r="F280" i="3" s="1"/>
  <c r="H339" i="2"/>
  <c r="E339" i="3" s="1"/>
  <c r="H349" i="2"/>
  <c r="E349" i="3" s="1"/>
  <c r="C277" i="3"/>
  <c r="C334" i="3"/>
  <c r="G107" i="2"/>
  <c r="F107" i="3" s="1"/>
  <c r="E135" i="2"/>
  <c r="D135" i="3" s="1"/>
  <c r="E143" i="2"/>
  <c r="D143" i="3" s="1"/>
  <c r="G204" i="2"/>
  <c r="F204" i="3" s="1"/>
  <c r="E131" i="2"/>
  <c r="D131" i="3" s="1"/>
  <c r="G143" i="2"/>
  <c r="F143" i="3" s="1"/>
  <c r="E281" i="2"/>
  <c r="D281" i="3" s="1"/>
  <c r="H283" i="2"/>
  <c r="E283" i="3" s="1"/>
  <c r="G58" i="2"/>
  <c r="F58" i="3" s="1"/>
  <c r="E222" i="2"/>
  <c r="D222" i="3" s="1"/>
  <c r="G250" i="2"/>
  <c r="F250" i="3" s="1"/>
  <c r="C362" i="3"/>
  <c r="E18" i="2"/>
  <c r="D18" i="3" s="1"/>
  <c r="E177" i="2"/>
  <c r="D177" i="3" s="1"/>
  <c r="H357" i="2"/>
  <c r="E357" i="3" s="1"/>
  <c r="C358" i="3"/>
  <c r="G42" i="2"/>
  <c r="F42" i="3" s="1"/>
  <c r="G79" i="2"/>
  <c r="F79" i="3" s="1"/>
  <c r="G81" i="2"/>
  <c r="F81" i="3" s="1"/>
  <c r="G177" i="2"/>
  <c r="F177" i="3" s="1"/>
  <c r="C34" i="3"/>
  <c r="G32" i="2"/>
  <c r="F32" i="3" s="1"/>
  <c r="G73" i="2"/>
  <c r="F73" i="3" s="1"/>
  <c r="E127" i="2"/>
  <c r="D127" i="3" s="1"/>
  <c r="G224" i="2"/>
  <c r="F224" i="3" s="1"/>
  <c r="C254" i="3"/>
  <c r="G83" i="2"/>
  <c r="F83" i="3" s="1"/>
  <c r="E115" i="2"/>
  <c r="D115" i="3" s="1"/>
  <c r="H132" i="2"/>
  <c r="E132" i="3" s="1"/>
  <c r="E140" i="2"/>
  <c r="D140" i="3" s="1"/>
  <c r="E269" i="2"/>
  <c r="D269" i="3" s="1"/>
  <c r="G53" i="2"/>
  <c r="F53" i="3" s="1"/>
  <c r="E55" i="2"/>
  <c r="D55" i="3" s="1"/>
  <c r="G76" i="2"/>
  <c r="F76" i="3" s="1"/>
  <c r="E80" i="2"/>
  <c r="D80" i="3" s="1"/>
  <c r="H82" i="2"/>
  <c r="E82" i="3" s="1"/>
  <c r="E84" i="2"/>
  <c r="D84" i="3" s="1"/>
  <c r="E102" i="2"/>
  <c r="D102" i="3" s="1"/>
  <c r="G111" i="2"/>
  <c r="F111" i="3" s="1"/>
  <c r="H120" i="2"/>
  <c r="E120" i="3" s="1"/>
  <c r="E122" i="2"/>
  <c r="D122" i="3" s="1"/>
  <c r="G128" i="2"/>
  <c r="F128" i="3" s="1"/>
  <c r="G148" i="2"/>
  <c r="F148" i="3" s="1"/>
  <c r="G159" i="2"/>
  <c r="F159" i="3" s="1"/>
  <c r="G174" i="2"/>
  <c r="F174" i="3" s="1"/>
  <c r="G178" i="2"/>
  <c r="F178" i="3" s="1"/>
  <c r="G235" i="2"/>
  <c r="F235" i="3" s="1"/>
  <c r="E251" i="2"/>
  <c r="D251" i="3" s="1"/>
  <c r="E276" i="2"/>
  <c r="D276" i="3" s="1"/>
  <c r="C191" i="3"/>
  <c r="C340" i="3"/>
  <c r="G137" i="2"/>
  <c r="F137" i="3" s="1"/>
  <c r="G228" i="2"/>
  <c r="F228" i="3" s="1"/>
  <c r="H285" i="2"/>
  <c r="E285" i="3" s="1"/>
  <c r="C160" i="3"/>
  <c r="G135" i="2"/>
  <c r="F135" i="3" s="1"/>
  <c r="E191" i="2"/>
  <c r="D191" i="3" s="1"/>
  <c r="H315" i="2"/>
  <c r="E315" i="3" s="1"/>
  <c r="E38" i="2"/>
  <c r="D38" i="3" s="1"/>
  <c r="E99" i="2"/>
  <c r="D99" i="3" s="1"/>
  <c r="G125" i="2"/>
  <c r="F125" i="3" s="1"/>
  <c r="E175" i="2"/>
  <c r="D175" i="3" s="1"/>
  <c r="G261" i="2"/>
  <c r="F261" i="3" s="1"/>
  <c r="C11" i="3"/>
  <c r="E79" i="2"/>
  <c r="D79" i="3" s="1"/>
  <c r="E85" i="2"/>
  <c r="D85" i="3" s="1"/>
  <c r="E256" i="2"/>
  <c r="D256" i="3" s="1"/>
  <c r="G11" i="2"/>
  <c r="F11" i="3" s="1"/>
  <c r="G52" i="2"/>
  <c r="F52" i="3" s="1"/>
  <c r="G94" i="2"/>
  <c r="F94" i="3" s="1"/>
  <c r="E231" i="2"/>
  <c r="D231" i="3" s="1"/>
  <c r="G10" i="2"/>
  <c r="F10" i="3" s="1"/>
  <c r="E203" i="2"/>
  <c r="D203" i="3" s="1"/>
  <c r="H365" i="2"/>
  <c r="E365" i="3" s="1"/>
  <c r="G12" i="2"/>
  <c r="F12" i="3" s="1"/>
  <c r="H124" i="2"/>
  <c r="E124" i="3" s="1"/>
  <c r="G134" i="2"/>
  <c r="F134" i="3" s="1"/>
  <c r="G157" i="2"/>
  <c r="F157" i="3" s="1"/>
  <c r="E261" i="2"/>
  <c r="D261" i="3" s="1"/>
  <c r="E17" i="2"/>
  <c r="D17" i="3" s="1"/>
  <c r="E35" i="2"/>
  <c r="D35" i="3" s="1"/>
  <c r="G102" i="2"/>
  <c r="F102" i="3" s="1"/>
  <c r="E151" i="2"/>
  <c r="D151" i="3" s="1"/>
  <c r="E166" i="2"/>
  <c r="D166" i="3" s="1"/>
  <c r="G185" i="2"/>
  <c r="F185" i="3" s="1"/>
  <c r="G217" i="2"/>
  <c r="F217" i="3" s="1"/>
  <c r="E219" i="2"/>
  <c r="D219" i="3" s="1"/>
  <c r="G251" i="2"/>
  <c r="F251" i="3" s="1"/>
  <c r="H305" i="2"/>
  <c r="E305" i="3" s="1"/>
  <c r="C98" i="3"/>
  <c r="G2" i="2"/>
  <c r="F2" i="3" s="1"/>
  <c r="H24" i="2"/>
  <c r="E24" i="3" s="1"/>
  <c r="C24" i="3"/>
  <c r="G23" i="2"/>
  <c r="F23" i="3" s="1"/>
  <c r="E23" i="2"/>
  <c r="D23" i="3" s="1"/>
  <c r="G24" i="2"/>
  <c r="F24" i="3" s="1"/>
  <c r="E24" i="2"/>
  <c r="D24" i="3" s="1"/>
  <c r="H44" i="2"/>
  <c r="E44" i="3" s="1"/>
  <c r="C44" i="3"/>
  <c r="G43" i="2"/>
  <c r="F43" i="3" s="1"/>
  <c r="E43" i="2"/>
  <c r="D43" i="3" s="1"/>
  <c r="G44" i="2"/>
  <c r="F44" i="3" s="1"/>
  <c r="E44" i="2"/>
  <c r="D44" i="3" s="1"/>
  <c r="H93" i="2"/>
  <c r="E93" i="3" s="1"/>
  <c r="C93" i="3"/>
  <c r="G92" i="2"/>
  <c r="F92" i="3" s="1"/>
  <c r="E92" i="2"/>
  <c r="D92" i="3" s="1"/>
  <c r="G93" i="2"/>
  <c r="F93" i="3" s="1"/>
  <c r="H168" i="2"/>
  <c r="E168" i="3" s="1"/>
  <c r="G167" i="2"/>
  <c r="F167" i="3" s="1"/>
  <c r="C168" i="3"/>
  <c r="E167" i="2"/>
  <c r="D167" i="3" s="1"/>
  <c r="E168" i="2"/>
  <c r="D168" i="3" s="1"/>
  <c r="G168" i="2"/>
  <c r="F168" i="3" s="1"/>
  <c r="H248" i="2"/>
  <c r="E248" i="3" s="1"/>
  <c r="G247" i="2"/>
  <c r="F247" i="3" s="1"/>
  <c r="G248" i="2"/>
  <c r="F248" i="3" s="1"/>
  <c r="E247" i="2"/>
  <c r="D247" i="3" s="1"/>
  <c r="E248" i="2"/>
  <c r="D248" i="3" s="1"/>
  <c r="C248" i="3"/>
  <c r="H268" i="2"/>
  <c r="E268" i="3" s="1"/>
  <c r="G267" i="2"/>
  <c r="F267" i="3" s="1"/>
  <c r="E267" i="2"/>
  <c r="D267" i="3" s="1"/>
  <c r="C268" i="3"/>
  <c r="H41" i="2"/>
  <c r="E41" i="3" s="1"/>
  <c r="C41" i="3"/>
  <c r="G40" i="2"/>
  <c r="F40" i="3" s="1"/>
  <c r="E41" i="2"/>
  <c r="D41" i="3" s="1"/>
  <c r="E40" i="2"/>
  <c r="D40" i="3" s="1"/>
  <c r="G41" i="2"/>
  <c r="F41" i="3" s="1"/>
  <c r="H209" i="2"/>
  <c r="E209" i="3" s="1"/>
  <c r="C209" i="3"/>
  <c r="G208" i="2"/>
  <c r="F208" i="3" s="1"/>
  <c r="G209" i="2"/>
  <c r="F209" i="3" s="1"/>
  <c r="E208" i="2"/>
  <c r="D208" i="3" s="1"/>
  <c r="H275" i="2"/>
  <c r="E275" i="3" s="1"/>
  <c r="C275" i="3"/>
  <c r="E274" i="2"/>
  <c r="D274" i="3" s="1"/>
  <c r="E275" i="2"/>
  <c r="D275" i="3" s="1"/>
  <c r="G274" i="2"/>
  <c r="F274" i="3" s="1"/>
  <c r="H146" i="2"/>
  <c r="E146" i="3" s="1"/>
  <c r="C146" i="3"/>
  <c r="G145" i="2"/>
  <c r="F145" i="3" s="1"/>
  <c r="E145" i="2"/>
  <c r="D145" i="3" s="1"/>
  <c r="E146" i="2"/>
  <c r="D146" i="3" s="1"/>
  <c r="H64" i="2"/>
  <c r="E64" i="3" s="1"/>
  <c r="C64" i="3"/>
  <c r="G63" i="2"/>
  <c r="F63" i="3" s="1"/>
  <c r="E63" i="2"/>
  <c r="D63" i="3" s="1"/>
  <c r="G64" i="2"/>
  <c r="F64" i="3" s="1"/>
  <c r="E64" i="2"/>
  <c r="D64" i="3" s="1"/>
  <c r="H258" i="2"/>
  <c r="E258" i="3" s="1"/>
  <c r="C258" i="3"/>
  <c r="G257" i="2"/>
  <c r="F257" i="3" s="1"/>
  <c r="E257" i="2"/>
  <c r="D257" i="3" s="1"/>
  <c r="H278" i="2"/>
  <c r="E278" i="3" s="1"/>
  <c r="E277" i="2"/>
  <c r="D277" i="3" s="1"/>
  <c r="C278" i="3"/>
  <c r="G277" i="2"/>
  <c r="F277" i="3" s="1"/>
  <c r="G278" i="2"/>
  <c r="F278" i="3" s="1"/>
  <c r="H90" i="2"/>
  <c r="E90" i="3" s="1"/>
  <c r="C90" i="3"/>
  <c r="G89" i="2"/>
  <c r="F89" i="3" s="1"/>
  <c r="E89" i="2"/>
  <c r="D89" i="3" s="1"/>
  <c r="E90" i="2"/>
  <c r="D90" i="3" s="1"/>
  <c r="H337" i="2"/>
  <c r="E337" i="3" s="1"/>
  <c r="C338" i="3"/>
  <c r="H61" i="2"/>
  <c r="E61" i="3" s="1"/>
  <c r="C61" i="3"/>
  <c r="G61" i="2"/>
  <c r="F61" i="3" s="1"/>
  <c r="G60" i="2"/>
  <c r="F60" i="3" s="1"/>
  <c r="E60" i="2"/>
  <c r="D60" i="3" s="1"/>
  <c r="E61" i="2"/>
  <c r="D61" i="3" s="1"/>
  <c r="J6" i="3"/>
  <c r="O2" i="3" s="1"/>
  <c r="H21" i="2"/>
  <c r="E21" i="3" s="1"/>
  <c r="C21" i="3"/>
  <c r="E21" i="2"/>
  <c r="D21" i="3" s="1"/>
  <c r="G20" i="2"/>
  <c r="F20" i="3" s="1"/>
  <c r="E20" i="2"/>
  <c r="D20" i="3" s="1"/>
  <c r="G21" i="2"/>
  <c r="F21" i="3" s="1"/>
  <c r="C307" i="3"/>
  <c r="H307" i="2"/>
  <c r="E307" i="3" s="1"/>
  <c r="H193" i="2"/>
  <c r="E193" i="3" s="1"/>
  <c r="C193" i="3"/>
  <c r="G192" i="2"/>
  <c r="F192" i="3" s="1"/>
  <c r="E192" i="2"/>
  <c r="D192" i="3" s="1"/>
  <c r="H96" i="2"/>
  <c r="E96" i="3" s="1"/>
  <c r="C96" i="3"/>
  <c r="G95" i="2"/>
  <c r="F95" i="3" s="1"/>
  <c r="E95" i="2"/>
  <c r="D95" i="3" s="1"/>
  <c r="G96" i="2"/>
  <c r="F96" i="3" s="1"/>
  <c r="H4" i="2"/>
  <c r="E4" i="3" s="1"/>
  <c r="C4" i="3"/>
  <c r="G4" i="2"/>
  <c r="F4" i="3" s="1"/>
  <c r="E4" i="2"/>
  <c r="D4" i="3" s="1"/>
  <c r="G3" i="2"/>
  <c r="F3" i="3" s="1"/>
  <c r="E3" i="2"/>
  <c r="D3" i="3" s="1"/>
  <c r="H87" i="2"/>
  <c r="E87" i="3" s="1"/>
  <c r="E87" i="2"/>
  <c r="D87" i="3" s="1"/>
  <c r="G86" i="2"/>
  <c r="F86" i="3" s="1"/>
  <c r="E86" i="2"/>
  <c r="D86" i="3" s="1"/>
  <c r="G87" i="2"/>
  <c r="F87" i="3" s="1"/>
  <c r="C87" i="3"/>
  <c r="H33" i="2"/>
  <c r="E33" i="3" s="1"/>
  <c r="C33" i="3"/>
  <c r="E272" i="2"/>
  <c r="D272" i="3" s="1"/>
  <c r="E10" i="2"/>
  <c r="D10" i="3" s="1"/>
  <c r="G27" i="2"/>
  <c r="F27" i="3" s="1"/>
  <c r="E76" i="2"/>
  <c r="D76" i="3" s="1"/>
  <c r="H123" i="2"/>
  <c r="E123" i="3" s="1"/>
  <c r="C123" i="3"/>
  <c r="H282" i="2"/>
  <c r="E282" i="3" s="1"/>
  <c r="G282" i="2"/>
  <c r="F282" i="3" s="1"/>
  <c r="E282" i="2"/>
  <c r="D282" i="3" s="1"/>
  <c r="C282" i="3"/>
  <c r="E13" i="2"/>
  <c r="D13" i="3" s="1"/>
  <c r="H19" i="2"/>
  <c r="E19" i="3" s="1"/>
  <c r="C19" i="3"/>
  <c r="G30" i="2"/>
  <c r="F30" i="3" s="1"/>
  <c r="E33" i="2"/>
  <c r="D33" i="3" s="1"/>
  <c r="H39" i="2"/>
  <c r="E39" i="3" s="1"/>
  <c r="C39" i="3"/>
  <c r="G50" i="2"/>
  <c r="F50" i="3" s="1"/>
  <c r="E53" i="2"/>
  <c r="D53" i="3" s="1"/>
  <c r="H59" i="2"/>
  <c r="E59" i="3" s="1"/>
  <c r="C59" i="3"/>
  <c r="H85" i="2"/>
  <c r="E85" i="3" s="1"/>
  <c r="C85" i="3"/>
  <c r="G105" i="2"/>
  <c r="F105" i="3" s="1"/>
  <c r="E108" i="2"/>
  <c r="D108" i="3" s="1"/>
  <c r="E111" i="2"/>
  <c r="D111" i="3" s="1"/>
  <c r="G114" i="2"/>
  <c r="F114" i="3" s="1"/>
  <c r="G117" i="2"/>
  <c r="F117" i="3" s="1"/>
  <c r="E120" i="2"/>
  <c r="D120" i="3" s="1"/>
  <c r="H126" i="2"/>
  <c r="E126" i="3" s="1"/>
  <c r="C126" i="3"/>
  <c r="H129" i="2"/>
  <c r="E129" i="3" s="1"/>
  <c r="C129" i="3"/>
  <c r="E138" i="2"/>
  <c r="D138" i="3" s="1"/>
  <c r="H144" i="2"/>
  <c r="E144" i="3" s="1"/>
  <c r="C144" i="3"/>
  <c r="H147" i="2"/>
  <c r="E147" i="3" s="1"/>
  <c r="G146" i="2"/>
  <c r="F146" i="3" s="1"/>
  <c r="H191" i="2"/>
  <c r="E191" i="3" s="1"/>
  <c r="G190" i="2"/>
  <c r="F190" i="3" s="1"/>
  <c r="E190" i="2"/>
  <c r="D190" i="3" s="1"/>
  <c r="E200" i="2"/>
  <c r="D200" i="3" s="1"/>
  <c r="E209" i="2"/>
  <c r="D209" i="3" s="1"/>
  <c r="H226" i="2"/>
  <c r="E226" i="3" s="1"/>
  <c r="C226" i="3"/>
  <c r="G258" i="2"/>
  <c r="F258" i="3" s="1"/>
  <c r="C54" i="3"/>
  <c r="C141" i="3"/>
  <c r="C154" i="3"/>
  <c r="C200" i="3"/>
  <c r="C240" i="3"/>
  <c r="H272" i="2"/>
  <c r="E272" i="3" s="1"/>
  <c r="G271" i="2"/>
  <c r="F271" i="3" s="1"/>
  <c r="E271" i="2"/>
  <c r="D271" i="3" s="1"/>
  <c r="G120" i="2"/>
  <c r="F120" i="3" s="1"/>
  <c r="E132" i="2"/>
  <c r="D132" i="3" s="1"/>
  <c r="E194" i="2"/>
  <c r="D194" i="3" s="1"/>
  <c r="H25" i="2"/>
  <c r="E25" i="3" s="1"/>
  <c r="C25" i="3"/>
  <c r="H45" i="2"/>
  <c r="E45" i="3" s="1"/>
  <c r="C45" i="3"/>
  <c r="G141" i="2"/>
  <c r="F141" i="3" s="1"/>
  <c r="H169" i="2"/>
  <c r="E169" i="3" s="1"/>
  <c r="C169" i="3"/>
  <c r="H233" i="2"/>
  <c r="E233" i="3" s="1"/>
  <c r="C233" i="3"/>
  <c r="G232" i="2"/>
  <c r="F232" i="3" s="1"/>
  <c r="E2" i="2"/>
  <c r="D2" i="3" s="1"/>
  <c r="G39" i="2"/>
  <c r="F39" i="3" s="1"/>
  <c r="G59" i="2"/>
  <c r="F59" i="3" s="1"/>
  <c r="E94" i="2"/>
  <c r="D94" i="3" s="1"/>
  <c r="W2" i="3"/>
  <c r="C214" i="3"/>
  <c r="E5" i="2"/>
  <c r="D5" i="3" s="1"/>
  <c r="E25" i="2"/>
  <c r="D25" i="3" s="1"/>
  <c r="H31" i="2"/>
  <c r="E31" i="3" s="1"/>
  <c r="E45" i="2"/>
  <c r="D45" i="3" s="1"/>
  <c r="H51" i="2"/>
  <c r="E51" i="3" s="1"/>
  <c r="E65" i="2"/>
  <c r="D65" i="3" s="1"/>
  <c r="H77" i="2"/>
  <c r="E77" i="3" s="1"/>
  <c r="C77" i="3"/>
  <c r="G97" i="2"/>
  <c r="F97" i="3" s="1"/>
  <c r="E100" i="2"/>
  <c r="D100" i="3" s="1"/>
  <c r="H106" i="2"/>
  <c r="E106" i="3" s="1"/>
  <c r="C106" i="3"/>
  <c r="H115" i="2"/>
  <c r="E115" i="3" s="1"/>
  <c r="H118" i="2"/>
  <c r="E118" i="3" s="1"/>
  <c r="C118" i="3"/>
  <c r="H151" i="2"/>
  <c r="E151" i="3" s="1"/>
  <c r="G150" i="2"/>
  <c r="F150" i="3" s="1"/>
  <c r="E150" i="2"/>
  <c r="D150" i="3" s="1"/>
  <c r="C151" i="3"/>
  <c r="G169" i="2"/>
  <c r="F169" i="3" s="1"/>
  <c r="H185" i="2"/>
  <c r="E185" i="3" s="1"/>
  <c r="C185" i="3"/>
  <c r="E184" i="2"/>
  <c r="D184" i="3" s="1"/>
  <c r="E188" i="2"/>
  <c r="D188" i="3" s="1"/>
  <c r="E220" i="2"/>
  <c r="D220" i="3" s="1"/>
  <c r="E229" i="2"/>
  <c r="D229" i="3" s="1"/>
  <c r="H243" i="2"/>
  <c r="E243" i="3" s="1"/>
  <c r="C243" i="3"/>
  <c r="G243" i="2"/>
  <c r="F243" i="3" s="1"/>
  <c r="G252" i="2"/>
  <c r="F252" i="3" s="1"/>
  <c r="H263" i="2"/>
  <c r="E263" i="3" s="1"/>
  <c r="C263" i="3"/>
  <c r="G262" i="2"/>
  <c r="F262" i="3" s="1"/>
  <c r="E262" i="2"/>
  <c r="D262" i="3" s="1"/>
  <c r="E266" i="2"/>
  <c r="D266" i="3" s="1"/>
  <c r="C332" i="3"/>
  <c r="H331" i="2"/>
  <c r="E331" i="3" s="1"/>
  <c r="H355" i="2"/>
  <c r="E355" i="3" s="1"/>
  <c r="C363" i="3"/>
  <c r="H363" i="2"/>
  <c r="E363" i="3" s="1"/>
  <c r="W5" i="3"/>
  <c r="C12" i="3"/>
  <c r="C124" i="3"/>
  <c r="H13" i="2"/>
  <c r="E13" i="3" s="1"/>
  <c r="C13" i="3"/>
  <c r="H229" i="2"/>
  <c r="E229" i="3" s="1"/>
  <c r="C229" i="3"/>
  <c r="E50" i="2"/>
  <c r="D50" i="3" s="1"/>
  <c r="G67" i="2"/>
  <c r="F67" i="3" s="1"/>
  <c r="H150" i="2"/>
  <c r="E150" i="3" s="1"/>
  <c r="E149" i="2"/>
  <c r="D149" i="3" s="1"/>
  <c r="H178" i="2"/>
  <c r="E178" i="3" s="1"/>
  <c r="C178" i="3"/>
  <c r="E178" i="2"/>
  <c r="D178" i="3" s="1"/>
  <c r="H197" i="2"/>
  <c r="E197" i="3" s="1"/>
  <c r="E196" i="2"/>
  <c r="D196" i="3" s="1"/>
  <c r="G33" i="2"/>
  <c r="F33" i="3" s="1"/>
  <c r="H91" i="2"/>
  <c r="E91" i="3" s="1"/>
  <c r="G90" i="2"/>
  <c r="F90" i="3" s="1"/>
  <c r="G16" i="2"/>
  <c r="F16" i="3" s="1"/>
  <c r="H28" i="2"/>
  <c r="E28" i="3" s="1"/>
  <c r="C28" i="3"/>
  <c r="H48" i="2"/>
  <c r="E48" i="3" s="1"/>
  <c r="C48" i="3"/>
  <c r="E62" i="2"/>
  <c r="D62" i="3" s="1"/>
  <c r="H163" i="2"/>
  <c r="E163" i="3" s="1"/>
  <c r="C163" i="3"/>
  <c r="G45" i="2"/>
  <c r="F45" i="3" s="1"/>
  <c r="G100" i="2"/>
  <c r="F100" i="3" s="1"/>
  <c r="E103" i="2"/>
  <c r="D103" i="3" s="1"/>
  <c r="H109" i="2"/>
  <c r="E109" i="3" s="1"/>
  <c r="C109" i="3"/>
  <c r="H121" i="2"/>
  <c r="E121" i="3" s="1"/>
  <c r="C121" i="3"/>
  <c r="E154" i="2"/>
  <c r="D154" i="3" s="1"/>
  <c r="E157" i="2"/>
  <c r="D157" i="3" s="1"/>
  <c r="E160" i="2"/>
  <c r="D160" i="3" s="1"/>
  <c r="E163" i="2"/>
  <c r="D163" i="3" s="1"/>
  <c r="H201" i="2"/>
  <c r="E201" i="3" s="1"/>
  <c r="G201" i="2"/>
  <c r="F201" i="3" s="1"/>
  <c r="E201" i="2"/>
  <c r="D201" i="3" s="1"/>
  <c r="H211" i="2"/>
  <c r="E211" i="3" s="1"/>
  <c r="G210" i="2"/>
  <c r="F210" i="3" s="1"/>
  <c r="E210" i="2"/>
  <c r="D210" i="3" s="1"/>
  <c r="C211" i="3"/>
  <c r="E217" i="2"/>
  <c r="D217" i="3" s="1"/>
  <c r="G220" i="2"/>
  <c r="F220" i="3" s="1"/>
  <c r="G226" i="2"/>
  <c r="F226" i="3" s="1"/>
  <c r="H343" i="2"/>
  <c r="E343" i="3" s="1"/>
  <c r="C344" i="3"/>
  <c r="C201" i="3"/>
  <c r="C228" i="3"/>
  <c r="H165" i="2"/>
  <c r="E165" i="3" s="1"/>
  <c r="C165" i="3"/>
  <c r="E164" i="2"/>
  <c r="D164" i="3" s="1"/>
  <c r="H187" i="2"/>
  <c r="E187" i="3" s="1"/>
  <c r="G186" i="2"/>
  <c r="F186" i="3" s="1"/>
  <c r="C187" i="3"/>
  <c r="E186" i="2"/>
  <c r="D186" i="3" s="1"/>
  <c r="H206" i="2"/>
  <c r="E206" i="3" s="1"/>
  <c r="C206" i="3"/>
  <c r="E295" i="2"/>
  <c r="D295" i="3" s="1"/>
  <c r="H295" i="2"/>
  <c r="E295" i="3" s="1"/>
  <c r="C296" i="3"/>
  <c r="H296" i="2"/>
  <c r="E296" i="3" s="1"/>
  <c r="H10" i="2"/>
  <c r="E10" i="3" s="1"/>
  <c r="C10" i="3"/>
  <c r="G82" i="2"/>
  <c r="F82" i="3" s="1"/>
  <c r="G8" i="2"/>
  <c r="F8" i="3" s="1"/>
  <c r="G28" i="2"/>
  <c r="F28" i="3" s="1"/>
  <c r="H148" i="2"/>
  <c r="E148" i="3" s="1"/>
  <c r="C148" i="3"/>
  <c r="G147" i="2"/>
  <c r="F147" i="3" s="1"/>
  <c r="C31" i="3"/>
  <c r="C50" i="3"/>
  <c r="C62" i="3"/>
  <c r="C137" i="3"/>
  <c r="H114" i="2"/>
  <c r="E114" i="3" s="1"/>
  <c r="C114" i="3"/>
  <c r="G113" i="2"/>
  <c r="F113" i="3" s="1"/>
  <c r="E113" i="2"/>
  <c r="D113" i="3" s="1"/>
  <c r="E7" i="2"/>
  <c r="D7" i="3" s="1"/>
  <c r="H153" i="2"/>
  <c r="E153" i="3" s="1"/>
  <c r="C153" i="3"/>
  <c r="H36" i="2"/>
  <c r="E36" i="3" s="1"/>
  <c r="C36" i="3"/>
  <c r="H56" i="2"/>
  <c r="E56" i="3" s="1"/>
  <c r="C56" i="3"/>
  <c r="E70" i="2"/>
  <c r="D70" i="3" s="1"/>
  <c r="H181" i="2"/>
  <c r="E181" i="3" s="1"/>
  <c r="G181" i="2"/>
  <c r="F181" i="3" s="1"/>
  <c r="H22" i="2"/>
  <c r="E22" i="3" s="1"/>
  <c r="C22" i="3"/>
  <c r="E56" i="2"/>
  <c r="D56" i="3" s="1"/>
  <c r="C67" i="3"/>
  <c r="H266" i="2"/>
  <c r="E266" i="3" s="1"/>
  <c r="C266" i="3"/>
  <c r="G265" i="2"/>
  <c r="F265" i="3" s="1"/>
  <c r="E265" i="2"/>
  <c r="D265" i="3" s="1"/>
  <c r="G19" i="2"/>
  <c r="F19" i="3" s="1"/>
  <c r="H71" i="2"/>
  <c r="E71" i="3" s="1"/>
  <c r="G70" i="2"/>
  <c r="F70" i="3" s="1"/>
  <c r="H214" i="2"/>
  <c r="E214" i="3" s="1"/>
  <c r="G213" i="2"/>
  <c r="F213" i="3" s="1"/>
  <c r="E213" i="2"/>
  <c r="D213" i="3" s="1"/>
  <c r="H57" i="2"/>
  <c r="E57" i="3" s="1"/>
  <c r="C57" i="3"/>
  <c r="H133" i="2"/>
  <c r="E133" i="3" s="1"/>
  <c r="C133" i="3"/>
  <c r="G160" i="2"/>
  <c r="F160" i="3" s="1"/>
  <c r="G163" i="2"/>
  <c r="F163" i="3" s="1"/>
  <c r="H198" i="2"/>
  <c r="E198" i="3" s="1"/>
  <c r="C198" i="3"/>
  <c r="G198" i="2"/>
  <c r="F198" i="3" s="1"/>
  <c r="E198" i="2"/>
  <c r="D198" i="3" s="1"/>
  <c r="G214" i="2"/>
  <c r="F214" i="3" s="1"/>
  <c r="H237" i="2"/>
  <c r="E237" i="3" s="1"/>
  <c r="C237" i="3"/>
  <c r="E236" i="2"/>
  <c r="D236" i="3" s="1"/>
  <c r="H260" i="2"/>
  <c r="E260" i="3" s="1"/>
  <c r="G259" i="2"/>
  <c r="F259" i="3" s="1"/>
  <c r="C260" i="3"/>
  <c r="H20" i="2"/>
  <c r="E20" i="3" s="1"/>
  <c r="E34" i="2"/>
  <c r="D34" i="3" s="1"/>
  <c r="H40" i="2"/>
  <c r="E40" i="3" s="1"/>
  <c r="C40" i="3"/>
  <c r="E54" i="2"/>
  <c r="D54" i="3" s="1"/>
  <c r="H60" i="2"/>
  <c r="E60" i="3" s="1"/>
  <c r="C60" i="3"/>
  <c r="G77" i="2"/>
  <c r="F77" i="3" s="1"/>
  <c r="H86" i="2"/>
  <c r="E86" i="3" s="1"/>
  <c r="C86" i="3"/>
  <c r="G106" i="2"/>
  <c r="F106" i="3" s="1"/>
  <c r="E109" i="2"/>
  <c r="D109" i="3" s="1"/>
  <c r="E112" i="2"/>
  <c r="D112" i="3" s="1"/>
  <c r="G118" i="2"/>
  <c r="F118" i="3" s="1"/>
  <c r="E121" i="2"/>
  <c r="D121" i="3" s="1"/>
  <c r="H127" i="2"/>
  <c r="E127" i="3" s="1"/>
  <c r="C127" i="3"/>
  <c r="H130" i="2"/>
  <c r="E130" i="3" s="1"/>
  <c r="C130" i="3"/>
  <c r="H145" i="2"/>
  <c r="E145" i="3" s="1"/>
  <c r="H173" i="2"/>
  <c r="E173" i="3" s="1"/>
  <c r="C173" i="3"/>
  <c r="H208" i="2"/>
  <c r="E208" i="3" s="1"/>
  <c r="C208" i="3"/>
  <c r="G207" i="2"/>
  <c r="F207" i="3" s="1"/>
  <c r="E211" i="2"/>
  <c r="D211" i="3" s="1"/>
  <c r="H234" i="2"/>
  <c r="E234" i="3" s="1"/>
  <c r="G233" i="2"/>
  <c r="F233" i="3" s="1"/>
  <c r="E233" i="2"/>
  <c r="D233" i="3" s="1"/>
  <c r="E240" i="2"/>
  <c r="D240" i="3" s="1"/>
  <c r="G263" i="2"/>
  <c r="F263" i="3" s="1"/>
  <c r="H309" i="2"/>
  <c r="E309" i="3" s="1"/>
  <c r="C100" i="3"/>
  <c r="H245" i="2"/>
  <c r="E245" i="3" s="1"/>
  <c r="C245" i="3"/>
  <c r="E244" i="2"/>
  <c r="D244" i="3" s="1"/>
  <c r="H73" i="2"/>
  <c r="E73" i="3" s="1"/>
  <c r="C73" i="3"/>
  <c r="G47" i="2"/>
  <c r="F47" i="3" s="1"/>
  <c r="G165" i="2"/>
  <c r="F165" i="3" s="1"/>
  <c r="H194" i="2"/>
  <c r="E194" i="3" s="1"/>
  <c r="C194" i="3"/>
  <c r="G193" i="2"/>
  <c r="F193" i="3" s="1"/>
  <c r="E193" i="2"/>
  <c r="D193" i="3" s="1"/>
  <c r="G245" i="2"/>
  <c r="F245" i="3" s="1"/>
  <c r="G272" i="2"/>
  <c r="F272" i="3" s="1"/>
  <c r="E82" i="2"/>
  <c r="D82" i="3" s="1"/>
  <c r="G108" i="2"/>
  <c r="F108" i="3" s="1"/>
  <c r="G138" i="2"/>
  <c r="F138" i="3" s="1"/>
  <c r="H249" i="2"/>
  <c r="E249" i="3" s="1"/>
  <c r="C249" i="3"/>
  <c r="G132" i="2"/>
  <c r="F132" i="3" s="1"/>
  <c r="H68" i="2"/>
  <c r="E68" i="3" s="1"/>
  <c r="C68" i="3"/>
  <c r="G85" i="2"/>
  <c r="F85" i="3" s="1"/>
  <c r="H103" i="2"/>
  <c r="E103" i="3" s="1"/>
  <c r="C103" i="3"/>
  <c r="H166" i="2"/>
  <c r="E166" i="3" s="1"/>
  <c r="C166" i="3"/>
  <c r="H217" i="2"/>
  <c r="E217" i="3" s="1"/>
  <c r="E216" i="2"/>
  <c r="D216" i="3" s="1"/>
  <c r="C217" i="3"/>
  <c r="E8" i="2"/>
  <c r="D8" i="3" s="1"/>
  <c r="H80" i="2"/>
  <c r="E80" i="3" s="1"/>
  <c r="C80" i="3"/>
  <c r="G71" i="2"/>
  <c r="F71" i="3" s="1"/>
  <c r="H23" i="2"/>
  <c r="E23" i="3" s="1"/>
  <c r="C23" i="3"/>
  <c r="H63" i="2"/>
  <c r="E63" i="3" s="1"/>
  <c r="C63" i="3"/>
  <c r="H89" i="2"/>
  <c r="E89" i="3" s="1"/>
  <c r="C89" i="3"/>
  <c r="E237" i="2"/>
  <c r="D237" i="3" s="1"/>
  <c r="H257" i="2"/>
  <c r="E257" i="3" s="1"/>
  <c r="G256" i="2"/>
  <c r="F256" i="3" s="1"/>
  <c r="G298" i="2"/>
  <c r="F298" i="3" s="1"/>
  <c r="C20" i="3"/>
  <c r="C112" i="3"/>
  <c r="C150" i="3"/>
  <c r="H105" i="2"/>
  <c r="E105" i="3" s="1"/>
  <c r="C105" i="3"/>
  <c r="H203" i="2"/>
  <c r="E203" i="3" s="1"/>
  <c r="C203" i="3"/>
  <c r="G203" i="2"/>
  <c r="F203" i="3" s="1"/>
  <c r="C47" i="3"/>
  <c r="H269" i="2"/>
  <c r="E269" i="3" s="1"/>
  <c r="C269" i="3"/>
  <c r="G268" i="2"/>
  <c r="F268" i="3" s="1"/>
  <c r="E268" i="2"/>
  <c r="D268" i="3" s="1"/>
  <c r="E197" i="2"/>
  <c r="D197" i="3" s="1"/>
  <c r="H223" i="2"/>
  <c r="E223" i="3" s="1"/>
  <c r="C223" i="3"/>
  <c r="G223" i="2"/>
  <c r="F223" i="3" s="1"/>
  <c r="G36" i="2"/>
  <c r="F36" i="3" s="1"/>
  <c r="G56" i="2"/>
  <c r="F56" i="3" s="1"/>
  <c r="G123" i="2"/>
  <c r="F123" i="3" s="1"/>
  <c r="G197" i="2"/>
  <c r="F197" i="3" s="1"/>
  <c r="C111" i="3"/>
  <c r="G129" i="2"/>
  <c r="F129" i="3" s="1"/>
  <c r="H246" i="2"/>
  <c r="E246" i="3" s="1"/>
  <c r="C246" i="3"/>
  <c r="E48" i="2"/>
  <c r="D48" i="3" s="1"/>
  <c r="E68" i="2"/>
  <c r="D68" i="3" s="1"/>
  <c r="E71" i="2"/>
  <c r="D71" i="3" s="1"/>
  <c r="E57" i="2"/>
  <c r="D57" i="3" s="1"/>
  <c r="G121" i="2"/>
  <c r="F121" i="3" s="1"/>
  <c r="H6" i="2"/>
  <c r="E6" i="3" s="1"/>
  <c r="C6" i="3"/>
  <c r="G37" i="2"/>
  <c r="F37" i="3" s="1"/>
  <c r="H46" i="2"/>
  <c r="E46" i="3" s="1"/>
  <c r="C46" i="3"/>
  <c r="H66" i="2"/>
  <c r="E66" i="3" s="1"/>
  <c r="C66" i="3"/>
  <c r="H101" i="2"/>
  <c r="E101" i="3" s="1"/>
  <c r="C101" i="3"/>
  <c r="G124" i="2"/>
  <c r="F124" i="3" s="1"/>
  <c r="H167" i="2"/>
  <c r="E167" i="3" s="1"/>
  <c r="G166" i="2"/>
  <c r="F166" i="3" s="1"/>
  <c r="H189" i="2"/>
  <c r="E189" i="3" s="1"/>
  <c r="C189" i="3"/>
  <c r="H205" i="2"/>
  <c r="E205" i="3" s="1"/>
  <c r="C205" i="3"/>
  <c r="E204" i="2"/>
  <c r="D204" i="3" s="1"/>
  <c r="H231" i="2"/>
  <c r="E231" i="3" s="1"/>
  <c r="G230" i="2"/>
  <c r="F230" i="3" s="1"/>
  <c r="E230" i="2"/>
  <c r="D230" i="3" s="1"/>
  <c r="C231" i="3"/>
  <c r="E234" i="2"/>
  <c r="D234" i="3" s="1"/>
  <c r="C329" i="3"/>
  <c r="H329" i="2"/>
  <c r="E329" i="3" s="1"/>
  <c r="C8" i="3"/>
  <c r="C70" i="3"/>
  <c r="C82" i="3"/>
  <c r="H255" i="2"/>
  <c r="E255" i="3" s="1"/>
  <c r="C255" i="3"/>
  <c r="E255" i="2"/>
  <c r="D255" i="3" s="1"/>
  <c r="E47" i="2"/>
  <c r="D47" i="3" s="1"/>
  <c r="G200" i="2"/>
  <c r="F200" i="3" s="1"/>
  <c r="H65" i="2"/>
  <c r="E65" i="3" s="1"/>
  <c r="C65" i="3"/>
  <c r="G269" i="2"/>
  <c r="F269" i="3" s="1"/>
  <c r="E42" i="2"/>
  <c r="D42" i="3" s="1"/>
  <c r="H74" i="2"/>
  <c r="E74" i="3" s="1"/>
  <c r="E73" i="2"/>
  <c r="D73" i="3" s="1"/>
  <c r="G5" i="2"/>
  <c r="F5" i="3" s="1"/>
  <c r="G25" i="2"/>
  <c r="F25" i="3" s="1"/>
  <c r="E74" i="2"/>
  <c r="D74" i="3" s="1"/>
  <c r="H83" i="2"/>
  <c r="E83" i="3" s="1"/>
  <c r="C83" i="3"/>
  <c r="H95" i="2"/>
  <c r="E95" i="3" s="1"/>
  <c r="C95" i="3"/>
  <c r="E148" i="2"/>
  <c r="D148" i="3" s="1"/>
  <c r="E169" i="2"/>
  <c r="D169" i="3" s="1"/>
  <c r="G211" i="2"/>
  <c r="F211" i="3" s="1"/>
  <c r="G240" i="2"/>
  <c r="F240" i="3" s="1"/>
  <c r="G246" i="2"/>
  <c r="F246" i="3" s="1"/>
  <c r="E260" i="2"/>
  <c r="D260" i="3" s="1"/>
  <c r="H26" i="2"/>
  <c r="E26" i="3" s="1"/>
  <c r="C26" i="3"/>
  <c r="H9" i="2"/>
  <c r="E9" i="3" s="1"/>
  <c r="C9" i="3"/>
  <c r="H29" i="2"/>
  <c r="E29" i="3" s="1"/>
  <c r="C29" i="3"/>
  <c r="H49" i="2"/>
  <c r="E49" i="3" s="1"/>
  <c r="C49" i="3"/>
  <c r="H69" i="2"/>
  <c r="E69" i="3" s="1"/>
  <c r="C69" i="3"/>
  <c r="H72" i="2"/>
  <c r="E72" i="3" s="1"/>
  <c r="C72" i="3"/>
  <c r="H75" i="2"/>
  <c r="E75" i="3" s="1"/>
  <c r="C75" i="3"/>
  <c r="E98" i="2"/>
  <c r="D98" i="3" s="1"/>
  <c r="H104" i="2"/>
  <c r="E104" i="3" s="1"/>
  <c r="H158" i="2"/>
  <c r="E158" i="3" s="1"/>
  <c r="E158" i="2"/>
  <c r="D158" i="3" s="1"/>
  <c r="H161" i="2"/>
  <c r="E161" i="3" s="1"/>
  <c r="C161" i="3"/>
  <c r="G161" i="2"/>
  <c r="F161" i="3" s="1"/>
  <c r="H218" i="2"/>
  <c r="E218" i="3" s="1"/>
  <c r="G218" i="2"/>
  <c r="F218" i="3" s="1"/>
  <c r="E218" i="2"/>
  <c r="D218" i="3" s="1"/>
  <c r="H254" i="2"/>
  <c r="E254" i="3" s="1"/>
  <c r="G253" i="2"/>
  <c r="F253" i="3" s="1"/>
  <c r="E283" i="2"/>
  <c r="D283" i="3" s="1"/>
  <c r="C284" i="3"/>
  <c r="H291" i="2"/>
  <c r="E291" i="3" s="1"/>
  <c r="C341" i="3"/>
  <c r="H341" i="2"/>
  <c r="E341" i="3" s="1"/>
  <c r="C27" i="3"/>
  <c r="C257" i="3"/>
  <c r="H265" i="2"/>
  <c r="E265" i="3" s="1"/>
  <c r="C265" i="3"/>
  <c r="G264" i="2"/>
  <c r="F264" i="3" s="1"/>
  <c r="H213" i="2"/>
  <c r="E213" i="3" s="1"/>
  <c r="C213" i="3"/>
  <c r="G212" i="2"/>
  <c r="F212" i="3" s="1"/>
  <c r="H97" i="2"/>
  <c r="E97" i="3" s="1"/>
  <c r="E96" i="2"/>
  <c r="D96" i="3" s="1"/>
  <c r="C97" i="3"/>
  <c r="E123" i="2"/>
  <c r="D123" i="3" s="1"/>
  <c r="E181" i="2"/>
  <c r="D181" i="3" s="1"/>
  <c r="H154" i="2"/>
  <c r="E154" i="3" s="1"/>
  <c r="G153" i="2"/>
  <c r="F153" i="3" s="1"/>
  <c r="E153" i="2"/>
  <c r="D153" i="3" s="1"/>
  <c r="C74" i="3"/>
  <c r="H14" i="2"/>
  <c r="E14" i="3" s="1"/>
  <c r="C14" i="3"/>
  <c r="G34" i="2"/>
  <c r="F34" i="3" s="1"/>
  <c r="G54" i="2"/>
  <c r="F54" i="3" s="1"/>
  <c r="H32" i="2"/>
  <c r="E32" i="3" s="1"/>
  <c r="C32" i="3"/>
  <c r="H52" i="2"/>
  <c r="E52" i="3" s="1"/>
  <c r="C52" i="3"/>
  <c r="E66" i="2"/>
  <c r="D66" i="3" s="1"/>
  <c r="H116" i="2"/>
  <c r="E116" i="3" s="1"/>
  <c r="C116" i="3"/>
  <c r="H134" i="2"/>
  <c r="E134" i="3" s="1"/>
  <c r="G133" i="2"/>
  <c r="F133" i="3" s="1"/>
  <c r="E133" i="2"/>
  <c r="D133" i="3" s="1"/>
  <c r="H152" i="2"/>
  <c r="E152" i="3" s="1"/>
  <c r="C152" i="3"/>
  <c r="H186" i="2"/>
  <c r="E186" i="3" s="1"/>
  <c r="C186" i="3"/>
  <c r="E205" i="2"/>
  <c r="D205" i="3" s="1"/>
  <c r="H228" i="2"/>
  <c r="E228" i="3" s="1"/>
  <c r="G227" i="2"/>
  <c r="F227" i="3" s="1"/>
  <c r="H271" i="2"/>
  <c r="E271" i="3" s="1"/>
  <c r="E270" i="2"/>
  <c r="D270" i="3" s="1"/>
  <c r="G270" i="2"/>
  <c r="F270" i="3" s="1"/>
  <c r="H7" i="2"/>
  <c r="E7" i="3" s="1"/>
  <c r="C7" i="3"/>
  <c r="H30" i="2"/>
  <c r="E30" i="3" s="1"/>
  <c r="C30" i="3"/>
  <c r="H76" i="2"/>
  <c r="E76" i="3" s="1"/>
  <c r="C76" i="3"/>
  <c r="E67" i="2"/>
  <c r="D67" i="3" s="1"/>
  <c r="H2" i="2"/>
  <c r="E2" i="3" s="1"/>
  <c r="J8" i="3"/>
  <c r="C2" i="3"/>
  <c r="W7" i="3"/>
  <c r="J7" i="3"/>
  <c r="O3" i="3" s="1"/>
  <c r="W6" i="3"/>
  <c r="J5" i="3"/>
  <c r="O1" i="3" s="1"/>
  <c r="W4" i="3"/>
  <c r="W3" i="3"/>
  <c r="H94" i="2"/>
  <c r="E94" i="3" s="1"/>
  <c r="E93" i="2"/>
  <c r="D93" i="3" s="1"/>
  <c r="E141" i="2"/>
  <c r="D141" i="3" s="1"/>
  <c r="H188" i="2"/>
  <c r="E188" i="3" s="1"/>
  <c r="G187" i="2"/>
  <c r="F187" i="3" s="1"/>
  <c r="C188" i="3"/>
  <c r="E91" i="2"/>
  <c r="D91" i="3" s="1"/>
  <c r="E97" i="2"/>
  <c r="D97" i="3" s="1"/>
  <c r="G126" i="2"/>
  <c r="F126" i="3" s="1"/>
  <c r="E28" i="2"/>
  <c r="D28" i="3" s="1"/>
  <c r="H37" i="2"/>
  <c r="E37" i="3" s="1"/>
  <c r="C37" i="3"/>
  <c r="G68" i="2"/>
  <c r="F68" i="3" s="1"/>
  <c r="G14" i="2"/>
  <c r="F14" i="3" s="1"/>
  <c r="H43" i="2"/>
  <c r="E43" i="3" s="1"/>
  <c r="C43" i="3"/>
  <c r="H92" i="2"/>
  <c r="E92" i="3" s="1"/>
  <c r="C92" i="3"/>
  <c r="E6" i="2"/>
  <c r="D6" i="3" s="1"/>
  <c r="E46" i="2"/>
  <c r="D46" i="3" s="1"/>
  <c r="G98" i="2"/>
  <c r="F98" i="3" s="1"/>
  <c r="H107" i="2"/>
  <c r="E107" i="3" s="1"/>
  <c r="H137" i="2"/>
  <c r="E137" i="3" s="1"/>
  <c r="E136" i="2"/>
  <c r="D136" i="3" s="1"/>
  <c r="G6" i="2"/>
  <c r="F6" i="3" s="1"/>
  <c r="E9" i="2"/>
  <c r="D9" i="3" s="1"/>
  <c r="H15" i="2"/>
  <c r="E15" i="3" s="1"/>
  <c r="G26" i="2"/>
  <c r="F26" i="3" s="1"/>
  <c r="E29" i="2"/>
  <c r="D29" i="3" s="1"/>
  <c r="H35" i="2"/>
  <c r="E35" i="3" s="1"/>
  <c r="G46" i="2"/>
  <c r="F46" i="3" s="1"/>
  <c r="E49" i="2"/>
  <c r="D49" i="3" s="1"/>
  <c r="H55" i="2"/>
  <c r="E55" i="3" s="1"/>
  <c r="C55" i="3"/>
  <c r="G66" i="2"/>
  <c r="F66" i="3" s="1"/>
  <c r="E69" i="2"/>
  <c r="D69" i="3" s="1"/>
  <c r="E72" i="2"/>
  <c r="D72" i="3" s="1"/>
  <c r="E75" i="2"/>
  <c r="D75" i="3" s="1"/>
  <c r="H81" i="2"/>
  <c r="E81" i="3" s="1"/>
  <c r="C81" i="3"/>
  <c r="G101" i="2"/>
  <c r="F101" i="3" s="1"/>
  <c r="E104" i="2"/>
  <c r="D104" i="3" s="1"/>
  <c r="H110" i="2"/>
  <c r="E110" i="3" s="1"/>
  <c r="C110" i="3"/>
  <c r="H113" i="2"/>
  <c r="E113" i="3" s="1"/>
  <c r="C113" i="3"/>
  <c r="H131" i="2"/>
  <c r="E131" i="3" s="1"/>
  <c r="C131" i="3"/>
  <c r="G130" i="2"/>
  <c r="F130" i="3" s="1"/>
  <c r="E130" i="2"/>
  <c r="D130" i="3" s="1"/>
  <c r="H140" i="2"/>
  <c r="E140" i="3" s="1"/>
  <c r="C140" i="3"/>
  <c r="G164" i="2"/>
  <c r="F164" i="3" s="1"/>
  <c r="H174" i="2"/>
  <c r="E174" i="3" s="1"/>
  <c r="G173" i="2"/>
  <c r="F173" i="3" s="1"/>
  <c r="E173" i="2"/>
  <c r="D173" i="3" s="1"/>
  <c r="C174" i="3"/>
  <c r="H177" i="2"/>
  <c r="E177" i="3" s="1"/>
  <c r="E176" i="2"/>
  <c r="D176" i="3" s="1"/>
  <c r="H180" i="2"/>
  <c r="E180" i="3" s="1"/>
  <c r="C180" i="3"/>
  <c r="H183" i="2"/>
  <c r="E183" i="3" s="1"/>
  <c r="C183" i="3"/>
  <c r="G183" i="2"/>
  <c r="F183" i="3" s="1"/>
  <c r="E202" i="2"/>
  <c r="D202" i="3" s="1"/>
  <c r="G205" i="2"/>
  <c r="F205" i="3" s="1"/>
  <c r="G244" i="2"/>
  <c r="F244" i="3" s="1"/>
  <c r="H251" i="2"/>
  <c r="E251" i="3" s="1"/>
  <c r="E250" i="2"/>
  <c r="D250" i="3" s="1"/>
  <c r="C251" i="3"/>
  <c r="E254" i="2"/>
  <c r="D254" i="3" s="1"/>
  <c r="H281" i="2"/>
  <c r="E281" i="3" s="1"/>
  <c r="E280" i="2"/>
  <c r="D280" i="3" s="1"/>
  <c r="G295" i="2"/>
  <c r="F295" i="3" s="1"/>
  <c r="C51" i="3"/>
  <c r="C132" i="3"/>
  <c r="C138" i="3"/>
  <c r="C177" i="3"/>
  <c r="H117" i="2"/>
  <c r="E117" i="3" s="1"/>
  <c r="E116" i="2"/>
  <c r="D116" i="3" s="1"/>
  <c r="C117" i="3"/>
  <c r="E27" i="2"/>
  <c r="D27" i="3" s="1"/>
  <c r="H53" i="2"/>
  <c r="E53" i="3" s="1"/>
  <c r="C53" i="3"/>
  <c r="H111" i="2"/>
  <c r="E111" i="3" s="1"/>
  <c r="G110" i="2"/>
  <c r="F110" i="3" s="1"/>
  <c r="H16" i="2"/>
  <c r="E16" i="3" s="1"/>
  <c r="C16" i="3"/>
  <c r="H88" i="2"/>
  <c r="E88" i="3" s="1"/>
  <c r="C88" i="3"/>
  <c r="W1" i="3"/>
  <c r="G144" i="2"/>
  <c r="F144" i="3" s="1"/>
  <c r="H157" i="2"/>
  <c r="E157" i="3" s="1"/>
  <c r="E156" i="2"/>
  <c r="D156" i="3" s="1"/>
  <c r="C157" i="3"/>
  <c r="C42" i="3"/>
  <c r="H17" i="2"/>
  <c r="E17" i="3" s="1"/>
  <c r="C17" i="3"/>
  <c r="G48" i="2"/>
  <c r="F48" i="3" s="1"/>
  <c r="G74" i="2"/>
  <c r="F74" i="3" s="1"/>
  <c r="H3" i="2"/>
  <c r="E3" i="3" s="1"/>
  <c r="C3" i="3"/>
  <c r="G80" i="2"/>
  <c r="F80" i="3" s="1"/>
  <c r="G109" i="2"/>
  <c r="F109" i="3" s="1"/>
  <c r="G112" i="2"/>
  <c r="F112" i="3" s="1"/>
  <c r="E124" i="2"/>
  <c r="D124" i="3" s="1"/>
  <c r="H12" i="2"/>
  <c r="E12" i="3" s="1"/>
  <c r="E26" i="2"/>
  <c r="D26" i="3" s="1"/>
  <c r="G9" i="2"/>
  <c r="F9" i="3" s="1"/>
  <c r="E12" i="2"/>
  <c r="D12" i="3" s="1"/>
  <c r="H18" i="2"/>
  <c r="E18" i="3" s="1"/>
  <c r="C18" i="3"/>
  <c r="G29" i="2"/>
  <c r="F29" i="3" s="1"/>
  <c r="E32" i="2"/>
  <c r="D32" i="3" s="1"/>
  <c r="H38" i="2"/>
  <c r="E38" i="3" s="1"/>
  <c r="G49" i="2"/>
  <c r="F49" i="3" s="1"/>
  <c r="E52" i="2"/>
  <c r="D52" i="3" s="1"/>
  <c r="H58" i="2"/>
  <c r="E58" i="3" s="1"/>
  <c r="G69" i="2"/>
  <c r="F69" i="3" s="1"/>
  <c r="G72" i="2"/>
  <c r="F72" i="3" s="1"/>
  <c r="G75" i="2"/>
  <c r="F75" i="3" s="1"/>
  <c r="E78" i="2"/>
  <c r="D78" i="3" s="1"/>
  <c r="H84" i="2"/>
  <c r="E84" i="3" s="1"/>
  <c r="C84" i="3"/>
  <c r="G104" i="2"/>
  <c r="F104" i="3" s="1"/>
  <c r="E107" i="2"/>
  <c r="D107" i="3" s="1"/>
  <c r="G116" i="2"/>
  <c r="F116" i="3" s="1"/>
  <c r="E119" i="2"/>
  <c r="D119" i="3" s="1"/>
  <c r="H125" i="2"/>
  <c r="E125" i="3" s="1"/>
  <c r="H128" i="2"/>
  <c r="E128" i="3" s="1"/>
  <c r="G127" i="2"/>
  <c r="F127" i="3" s="1"/>
  <c r="E134" i="2"/>
  <c r="D134" i="3" s="1"/>
  <c r="E137" i="2"/>
  <c r="D137" i="3" s="1"/>
  <c r="H143" i="2"/>
  <c r="E143" i="3" s="1"/>
  <c r="C143" i="3"/>
  <c r="H149" i="2"/>
  <c r="E149" i="3" s="1"/>
  <c r="C149" i="3"/>
  <c r="E152" i="2"/>
  <c r="D152" i="3" s="1"/>
  <c r="H171" i="2"/>
  <c r="E171" i="3" s="1"/>
  <c r="G170" i="2"/>
  <c r="F170" i="3" s="1"/>
  <c r="E170" i="2"/>
  <c r="D170" i="3" s="1"/>
  <c r="E199" i="2"/>
  <c r="D199" i="3" s="1"/>
  <c r="G202" i="2"/>
  <c r="F202" i="3" s="1"/>
  <c r="H225" i="2"/>
  <c r="E225" i="3" s="1"/>
  <c r="C225" i="3"/>
  <c r="E224" i="2"/>
  <c r="D224" i="3" s="1"/>
  <c r="E228" i="2"/>
  <c r="D228" i="3" s="1"/>
  <c r="H238" i="2"/>
  <c r="E238" i="3" s="1"/>
  <c r="G238" i="2"/>
  <c r="F238" i="3" s="1"/>
  <c r="E238" i="2"/>
  <c r="D238" i="3" s="1"/>
  <c r="G254" i="2"/>
  <c r="F254" i="3" s="1"/>
  <c r="H261" i="2"/>
  <c r="E261" i="3" s="1"/>
  <c r="C261" i="3"/>
  <c r="E264" i="2"/>
  <c r="D264" i="3" s="1"/>
  <c r="E287" i="2"/>
  <c r="D287" i="3" s="1"/>
  <c r="C288" i="3"/>
  <c r="C58" i="3"/>
  <c r="C108" i="3"/>
  <c r="C120" i="3"/>
  <c r="C145" i="3"/>
  <c r="C158" i="3"/>
  <c r="C171" i="3"/>
  <c r="C197" i="3"/>
  <c r="C271" i="3"/>
  <c r="H192" i="2"/>
  <c r="E192" i="3" s="1"/>
  <c r="E206" i="2"/>
  <c r="D206" i="3" s="1"/>
  <c r="H212" i="2"/>
  <c r="E212" i="3" s="1"/>
  <c r="E226" i="2"/>
  <c r="D226" i="3" s="1"/>
  <c r="H232" i="2"/>
  <c r="E232" i="3" s="1"/>
  <c r="E246" i="2"/>
  <c r="D246" i="3" s="1"/>
  <c r="E249" i="2"/>
  <c r="D249" i="3" s="1"/>
  <c r="E252" i="2"/>
  <c r="D252" i="3" s="1"/>
  <c r="E291" i="2"/>
  <c r="D291" i="3" s="1"/>
  <c r="C230" i="3"/>
  <c r="H155" i="2"/>
  <c r="E155" i="3" s="1"/>
  <c r="H175" i="2"/>
  <c r="E175" i="3" s="1"/>
  <c r="C175" i="3"/>
  <c r="H195" i="2"/>
  <c r="E195" i="3" s="1"/>
  <c r="C195" i="3"/>
  <c r="G206" i="2"/>
  <c r="F206" i="3" s="1"/>
  <c r="H215" i="2"/>
  <c r="E215" i="3" s="1"/>
  <c r="C215" i="3"/>
  <c r="H235" i="2"/>
  <c r="E235" i="3" s="1"/>
  <c r="C235" i="3"/>
  <c r="G249" i="2"/>
  <c r="F249" i="3" s="1"/>
  <c r="H267" i="2"/>
  <c r="E267" i="3" s="1"/>
  <c r="H270" i="2"/>
  <c r="E270" i="3" s="1"/>
  <c r="H273" i="2"/>
  <c r="E273" i="3" s="1"/>
  <c r="C273" i="3"/>
  <c r="H279" i="2"/>
  <c r="E279" i="3" s="1"/>
  <c r="C279" i="3"/>
  <c r="E278" i="2"/>
  <c r="D278" i="3" s="1"/>
  <c r="H317" i="2"/>
  <c r="E317" i="3" s="1"/>
  <c r="H321" i="2"/>
  <c r="E321" i="3" s="1"/>
  <c r="H351" i="2"/>
  <c r="E351" i="3" s="1"/>
  <c r="H288" i="2"/>
  <c r="E288" i="3" s="1"/>
  <c r="C289" i="3"/>
  <c r="C192" i="3"/>
  <c r="C221" i="3"/>
  <c r="C292" i="3"/>
  <c r="H164" i="2"/>
  <c r="E164" i="3" s="1"/>
  <c r="H184" i="2"/>
  <c r="E184" i="3" s="1"/>
  <c r="H204" i="2"/>
  <c r="E204" i="3" s="1"/>
  <c r="H224" i="2"/>
  <c r="E224" i="3" s="1"/>
  <c r="H244" i="2"/>
  <c r="E244" i="3" s="1"/>
  <c r="G273" i="2"/>
  <c r="F273" i="3" s="1"/>
  <c r="G279" i="2"/>
  <c r="F279" i="3" s="1"/>
  <c r="H207" i="2"/>
  <c r="E207" i="3" s="1"/>
  <c r="E221" i="2"/>
  <c r="D221" i="3" s="1"/>
  <c r="H227" i="2"/>
  <c r="E227" i="3" s="1"/>
  <c r="E241" i="2"/>
  <c r="D241" i="3" s="1"/>
  <c r="H247" i="2"/>
  <c r="E247" i="3" s="1"/>
  <c r="H250" i="2"/>
  <c r="E250" i="3" s="1"/>
  <c r="H253" i="2"/>
  <c r="E253" i="3" s="1"/>
  <c r="C253" i="3"/>
  <c r="H259" i="2"/>
  <c r="E259" i="3" s="1"/>
  <c r="C259" i="3"/>
  <c r="E258" i="2"/>
  <c r="D258" i="3" s="1"/>
  <c r="H345" i="2"/>
  <c r="E345" i="3" s="1"/>
  <c r="H170" i="2"/>
  <c r="E170" i="3" s="1"/>
  <c r="H190" i="2"/>
  <c r="E190" i="3" s="1"/>
  <c r="H210" i="2"/>
  <c r="E210" i="3" s="1"/>
  <c r="G221" i="2"/>
  <c r="F221" i="3" s="1"/>
  <c r="H230" i="2"/>
  <c r="E230" i="3" s="1"/>
  <c r="G241" i="2"/>
  <c r="F241" i="3" s="1"/>
  <c r="H262" i="2"/>
  <c r="E262" i="3" s="1"/>
  <c r="C212" i="3"/>
  <c r="C241" i="3"/>
  <c r="H136" i="2"/>
  <c r="E136" i="3" s="1"/>
  <c r="C136" i="3"/>
  <c r="H156" i="2"/>
  <c r="E156" i="3" s="1"/>
  <c r="C156" i="3"/>
  <c r="H176" i="2"/>
  <c r="E176" i="3" s="1"/>
  <c r="C176" i="3"/>
  <c r="H196" i="2"/>
  <c r="E196" i="3" s="1"/>
  <c r="C196" i="3"/>
  <c r="H216" i="2"/>
  <c r="E216" i="3" s="1"/>
  <c r="C216" i="3"/>
  <c r="H236" i="2"/>
  <c r="E236" i="3" s="1"/>
  <c r="C236" i="3"/>
  <c r="H274" i="2"/>
  <c r="E274" i="3" s="1"/>
  <c r="H277" i="2"/>
  <c r="E277" i="3" s="1"/>
  <c r="H280" i="2"/>
  <c r="E280" i="3" s="1"/>
  <c r="H323" i="2"/>
  <c r="E323" i="3" s="1"/>
  <c r="H353" i="2"/>
  <c r="E353" i="3" s="1"/>
  <c r="C135" i="3"/>
  <c r="C170" i="3"/>
  <c r="C184" i="3"/>
  <c r="C227" i="3"/>
  <c r="C270" i="3"/>
  <c r="H79" i="2"/>
  <c r="E79" i="3" s="1"/>
  <c r="C79" i="3"/>
  <c r="H99" i="2"/>
  <c r="E99" i="3" s="1"/>
  <c r="C99" i="3"/>
  <c r="H119" i="2"/>
  <c r="E119" i="3" s="1"/>
  <c r="C119" i="3"/>
  <c r="H139" i="2"/>
  <c r="E139" i="3" s="1"/>
  <c r="C139" i="3"/>
  <c r="H159" i="2"/>
  <c r="E159" i="3" s="1"/>
  <c r="C159" i="3"/>
  <c r="H179" i="2"/>
  <c r="E179" i="3" s="1"/>
  <c r="C179" i="3"/>
  <c r="H199" i="2"/>
  <c r="E199" i="3" s="1"/>
  <c r="C199" i="3"/>
  <c r="H219" i="2"/>
  <c r="E219" i="3" s="1"/>
  <c r="C219" i="3"/>
  <c r="H239" i="2"/>
  <c r="E239" i="3" s="1"/>
  <c r="C239" i="3"/>
  <c r="C322" i="3"/>
  <c r="H102" i="2"/>
  <c r="E102" i="3" s="1"/>
  <c r="H122" i="2"/>
  <c r="E122" i="3" s="1"/>
  <c r="H142" i="2"/>
  <c r="E142" i="3" s="1"/>
  <c r="H162" i="2"/>
  <c r="E162" i="3" s="1"/>
  <c r="H182" i="2"/>
  <c r="E182" i="3" s="1"/>
  <c r="H202" i="2"/>
  <c r="E202" i="3" s="1"/>
  <c r="H222" i="2"/>
  <c r="E222" i="3" s="1"/>
  <c r="H242" i="2"/>
  <c r="E242" i="3" s="1"/>
  <c r="C280" i="3"/>
  <c r="C232" i="3"/>
  <c r="G255" i="2"/>
  <c r="F255" i="3" s="1"/>
  <c r="H264" i="2"/>
  <c r="E264" i="3" s="1"/>
  <c r="G275" i="2"/>
  <c r="F275" i="3" s="1"/>
  <c r="H256" i="2"/>
  <c r="E256" i="3" s="1"/>
  <c r="H276" i="2"/>
  <c r="E276" i="3" s="1"/>
  <c r="H335" i="2"/>
  <c r="E335" i="3" s="1"/>
  <c r="G303" i="2"/>
  <c r="F303" i="3" s="1"/>
  <c r="E303" i="2"/>
  <c r="D303" i="3" s="1"/>
  <c r="H304" i="2"/>
  <c r="E304" i="3" s="1"/>
  <c r="G311" i="2"/>
  <c r="F311" i="3" s="1"/>
  <c r="E311" i="2"/>
  <c r="D311" i="3" s="1"/>
  <c r="H312" i="2"/>
  <c r="E312" i="3" s="1"/>
  <c r="G327" i="2"/>
  <c r="F327" i="3" s="1"/>
  <c r="E327" i="2"/>
  <c r="D327" i="3" s="1"/>
  <c r="H328" i="2"/>
  <c r="E328" i="3" s="1"/>
  <c r="G343" i="2"/>
  <c r="F343" i="3" s="1"/>
  <c r="E343" i="2"/>
  <c r="D343" i="3" s="1"/>
  <c r="H344" i="2"/>
  <c r="E344" i="3" s="1"/>
  <c r="G359" i="2"/>
  <c r="F359" i="3" s="1"/>
  <c r="E359" i="2"/>
  <c r="D359" i="3" s="1"/>
  <c r="H360" i="2"/>
  <c r="E360" i="3" s="1"/>
  <c r="E285" i="2"/>
  <c r="D285" i="3" s="1"/>
  <c r="H286" i="2"/>
  <c r="E286" i="3" s="1"/>
  <c r="G285" i="2"/>
  <c r="F285" i="3" s="1"/>
  <c r="G286" i="2"/>
  <c r="F286" i="3" s="1"/>
  <c r="E296" i="2"/>
  <c r="D296" i="3" s="1"/>
  <c r="G296" i="2"/>
  <c r="F296" i="3" s="1"/>
  <c r="H297" i="2"/>
  <c r="E297" i="3" s="1"/>
  <c r="H311" i="2"/>
  <c r="E311" i="3" s="1"/>
  <c r="G319" i="2"/>
  <c r="F319" i="3" s="1"/>
  <c r="E319" i="2"/>
  <c r="D319" i="3" s="1"/>
  <c r="H320" i="2"/>
  <c r="E320" i="3" s="1"/>
  <c r="H327" i="2"/>
  <c r="E327" i="3" s="1"/>
  <c r="G335" i="2"/>
  <c r="F335" i="3" s="1"/>
  <c r="E335" i="2"/>
  <c r="D335" i="3" s="1"/>
  <c r="H336" i="2"/>
  <c r="E336" i="3" s="1"/>
  <c r="G351" i="2"/>
  <c r="F351" i="3" s="1"/>
  <c r="E351" i="2"/>
  <c r="D351" i="3" s="1"/>
  <c r="H352" i="2"/>
  <c r="E352" i="3" s="1"/>
  <c r="H359" i="2"/>
  <c r="E359" i="3" s="1"/>
  <c r="H303" i="2"/>
  <c r="E303" i="3" s="1"/>
  <c r="E288" i="2"/>
  <c r="D288" i="3" s="1"/>
  <c r="G288" i="2"/>
  <c r="F288" i="3" s="1"/>
  <c r="H289" i="2"/>
  <c r="E289" i="3" s="1"/>
  <c r="E293" i="2"/>
  <c r="D293" i="3" s="1"/>
  <c r="H294" i="2"/>
  <c r="E294" i="3" s="1"/>
  <c r="G293" i="2"/>
  <c r="F293" i="3" s="1"/>
  <c r="G294" i="2"/>
  <c r="F294" i="3" s="1"/>
  <c r="G284" i="2"/>
  <c r="F284" i="3" s="1"/>
  <c r="G292" i="2"/>
  <c r="F292" i="3" s="1"/>
  <c r="G301" i="2"/>
  <c r="F301" i="3" s="1"/>
  <c r="E301" i="2"/>
  <c r="D301" i="3" s="1"/>
  <c r="H302" i="2"/>
  <c r="E302" i="3" s="1"/>
  <c r="G309" i="2"/>
  <c r="F309" i="3" s="1"/>
  <c r="E309" i="2"/>
  <c r="D309" i="3" s="1"/>
  <c r="H310" i="2"/>
  <c r="E310" i="3" s="1"/>
  <c r="G317" i="2"/>
  <c r="F317" i="3" s="1"/>
  <c r="E317" i="2"/>
  <c r="D317" i="3" s="1"/>
  <c r="H318" i="2"/>
  <c r="E318" i="3" s="1"/>
  <c r="G325" i="2"/>
  <c r="F325" i="3" s="1"/>
  <c r="E325" i="2"/>
  <c r="D325" i="3" s="1"/>
  <c r="H326" i="2"/>
  <c r="E326" i="3" s="1"/>
  <c r="G333" i="2"/>
  <c r="F333" i="3" s="1"/>
  <c r="E333" i="2"/>
  <c r="D333" i="3" s="1"/>
  <c r="H334" i="2"/>
  <c r="E334" i="3" s="1"/>
  <c r="G341" i="2"/>
  <c r="F341" i="3" s="1"/>
  <c r="E341" i="2"/>
  <c r="D341" i="3" s="1"/>
  <c r="H342" i="2"/>
  <c r="E342" i="3" s="1"/>
  <c r="G349" i="2"/>
  <c r="F349" i="3" s="1"/>
  <c r="E349" i="2"/>
  <c r="D349" i="3" s="1"/>
  <c r="H350" i="2"/>
  <c r="E350" i="3" s="1"/>
  <c r="G357" i="2"/>
  <c r="F357" i="3" s="1"/>
  <c r="E357" i="2"/>
  <c r="D357" i="3" s="1"/>
  <c r="H358" i="2"/>
  <c r="E358" i="3" s="1"/>
  <c r="G365" i="2"/>
  <c r="F365" i="3" s="1"/>
  <c r="E365" i="2"/>
  <c r="D365" i="3" s="1"/>
  <c r="H366" i="2"/>
  <c r="E366" i="3" s="1"/>
  <c r="G283" i="2"/>
  <c r="F283" i="3" s="1"/>
  <c r="H284" i="2"/>
  <c r="E284" i="3" s="1"/>
  <c r="E284" i="2"/>
  <c r="D284" i="3" s="1"/>
  <c r="E289" i="2"/>
  <c r="D289" i="3" s="1"/>
  <c r="H290" i="2"/>
  <c r="E290" i="3" s="1"/>
  <c r="G289" i="2"/>
  <c r="F289" i="3" s="1"/>
  <c r="G291" i="2"/>
  <c r="F291" i="3" s="1"/>
  <c r="H292" i="2"/>
  <c r="E292" i="3" s="1"/>
  <c r="E292" i="2"/>
  <c r="D292" i="3" s="1"/>
  <c r="E297" i="2"/>
  <c r="D297" i="3" s="1"/>
  <c r="H298" i="2"/>
  <c r="E298" i="3" s="1"/>
  <c r="G297" i="2"/>
  <c r="F297" i="3" s="1"/>
  <c r="G299" i="2"/>
  <c r="F299" i="3" s="1"/>
  <c r="E299" i="2"/>
  <c r="D299" i="3" s="1"/>
  <c r="H300" i="2"/>
  <c r="E300" i="3" s="1"/>
  <c r="G307" i="2"/>
  <c r="F307" i="3" s="1"/>
  <c r="E307" i="2"/>
  <c r="D307" i="3" s="1"/>
  <c r="H308" i="2"/>
  <c r="E308" i="3" s="1"/>
  <c r="G315" i="2"/>
  <c r="F315" i="3" s="1"/>
  <c r="E315" i="2"/>
  <c r="D315" i="3" s="1"/>
  <c r="H316" i="2"/>
  <c r="E316" i="3" s="1"/>
  <c r="G323" i="2"/>
  <c r="F323" i="3" s="1"/>
  <c r="E323" i="2"/>
  <c r="D323" i="3" s="1"/>
  <c r="H324" i="2"/>
  <c r="E324" i="3" s="1"/>
  <c r="G331" i="2"/>
  <c r="F331" i="3" s="1"/>
  <c r="E331" i="2"/>
  <c r="D331" i="3" s="1"/>
  <c r="H332" i="2"/>
  <c r="E332" i="3" s="1"/>
  <c r="G339" i="2"/>
  <c r="F339" i="3" s="1"/>
  <c r="E339" i="2"/>
  <c r="D339" i="3" s="1"/>
  <c r="H340" i="2"/>
  <c r="E340" i="3" s="1"/>
  <c r="G347" i="2"/>
  <c r="F347" i="3" s="1"/>
  <c r="E347" i="2"/>
  <c r="D347" i="3" s="1"/>
  <c r="H348" i="2"/>
  <c r="E348" i="3" s="1"/>
  <c r="G355" i="2"/>
  <c r="F355" i="3" s="1"/>
  <c r="E355" i="2"/>
  <c r="D355" i="3" s="1"/>
  <c r="H356" i="2"/>
  <c r="E356" i="3" s="1"/>
  <c r="G363" i="2"/>
  <c r="F363" i="3" s="1"/>
  <c r="E363" i="2"/>
  <c r="D363" i="3" s="1"/>
  <c r="H364" i="2"/>
  <c r="E364" i="3" s="1"/>
  <c r="G305" i="2"/>
  <c r="F305" i="3" s="1"/>
  <c r="E305" i="2"/>
  <c r="D305" i="3" s="1"/>
  <c r="H306" i="2"/>
  <c r="E306" i="3" s="1"/>
  <c r="G313" i="2"/>
  <c r="F313" i="3" s="1"/>
  <c r="E313" i="2"/>
  <c r="D313" i="3" s="1"/>
  <c r="H314" i="2"/>
  <c r="E314" i="3" s="1"/>
  <c r="G321" i="2"/>
  <c r="F321" i="3" s="1"/>
  <c r="E321" i="2"/>
  <c r="D321" i="3" s="1"/>
  <c r="H322" i="2"/>
  <c r="E322" i="3" s="1"/>
  <c r="G329" i="2"/>
  <c r="F329" i="3" s="1"/>
  <c r="E329" i="2"/>
  <c r="D329" i="3" s="1"/>
  <c r="H330" i="2"/>
  <c r="E330" i="3" s="1"/>
  <c r="G337" i="2"/>
  <c r="F337" i="3" s="1"/>
  <c r="E337" i="2"/>
  <c r="D337" i="3" s="1"/>
  <c r="H338" i="2"/>
  <c r="E338" i="3" s="1"/>
  <c r="G345" i="2"/>
  <c r="F345" i="3" s="1"/>
  <c r="E345" i="2"/>
  <c r="D345" i="3" s="1"/>
  <c r="H346" i="2"/>
  <c r="E346" i="3" s="1"/>
  <c r="G353" i="2"/>
  <c r="F353" i="3" s="1"/>
  <c r="E353" i="2"/>
  <c r="D353" i="3" s="1"/>
  <c r="H354" i="2"/>
  <c r="E354" i="3" s="1"/>
  <c r="G361" i="2"/>
  <c r="F361" i="3" s="1"/>
  <c r="E361" i="2"/>
  <c r="D361" i="3" s="1"/>
  <c r="H362" i="2"/>
  <c r="E362" i="3" s="1"/>
  <c r="E286" i="2"/>
  <c r="D286" i="3" s="1"/>
  <c r="E290" i="2"/>
  <c r="D290" i="3" s="1"/>
  <c r="E294" i="2"/>
  <c r="D294" i="3" s="1"/>
  <c r="E298" i="2"/>
  <c r="D298" i="3" s="1"/>
  <c r="G300" i="2"/>
  <c r="F300" i="3" s="1"/>
  <c r="E300" i="2"/>
  <c r="D300" i="3" s="1"/>
  <c r="G302" i="2"/>
  <c r="F302" i="3" s="1"/>
  <c r="E302" i="2"/>
  <c r="D302" i="3" s="1"/>
  <c r="G304" i="2"/>
  <c r="F304" i="3" s="1"/>
  <c r="E304" i="2"/>
  <c r="D304" i="3" s="1"/>
  <c r="G306" i="2"/>
  <c r="F306" i="3" s="1"/>
  <c r="E306" i="2"/>
  <c r="D306" i="3" s="1"/>
  <c r="G308" i="2"/>
  <c r="F308" i="3" s="1"/>
  <c r="E308" i="2"/>
  <c r="D308" i="3" s="1"/>
  <c r="G310" i="2"/>
  <c r="F310" i="3" s="1"/>
  <c r="E310" i="2"/>
  <c r="D310" i="3" s="1"/>
  <c r="G312" i="2"/>
  <c r="F312" i="3" s="1"/>
  <c r="E312" i="2"/>
  <c r="D312" i="3" s="1"/>
  <c r="G314" i="2"/>
  <c r="F314" i="3" s="1"/>
  <c r="E314" i="2"/>
  <c r="D314" i="3" s="1"/>
  <c r="G316" i="2"/>
  <c r="F316" i="3" s="1"/>
  <c r="E316" i="2"/>
  <c r="D316" i="3" s="1"/>
  <c r="G318" i="2"/>
  <c r="F318" i="3" s="1"/>
  <c r="E318" i="2"/>
  <c r="D318" i="3" s="1"/>
  <c r="G320" i="2"/>
  <c r="F320" i="3" s="1"/>
  <c r="E320" i="2"/>
  <c r="D320" i="3" s="1"/>
  <c r="G322" i="2"/>
  <c r="F322" i="3" s="1"/>
  <c r="E322" i="2"/>
  <c r="D322" i="3" s="1"/>
  <c r="G324" i="2"/>
  <c r="F324" i="3" s="1"/>
  <c r="E324" i="2"/>
  <c r="D324" i="3" s="1"/>
  <c r="G326" i="2"/>
  <c r="F326" i="3" s="1"/>
  <c r="E326" i="2"/>
  <c r="D326" i="3" s="1"/>
  <c r="G328" i="2"/>
  <c r="F328" i="3" s="1"/>
  <c r="E328" i="2"/>
  <c r="D328" i="3" s="1"/>
  <c r="G330" i="2"/>
  <c r="F330" i="3" s="1"/>
  <c r="E330" i="2"/>
  <c r="D330" i="3" s="1"/>
  <c r="G332" i="2"/>
  <c r="F332" i="3" s="1"/>
  <c r="E332" i="2"/>
  <c r="D332" i="3" s="1"/>
  <c r="G334" i="2"/>
  <c r="F334" i="3" s="1"/>
  <c r="E334" i="2"/>
  <c r="D334" i="3" s="1"/>
  <c r="G336" i="2"/>
  <c r="F336" i="3" s="1"/>
  <c r="E336" i="2"/>
  <c r="D336" i="3" s="1"/>
  <c r="G338" i="2"/>
  <c r="F338" i="3" s="1"/>
  <c r="E338" i="2"/>
  <c r="D338" i="3" s="1"/>
  <c r="G340" i="2"/>
  <c r="F340" i="3" s="1"/>
  <c r="E340" i="2"/>
  <c r="D340" i="3" s="1"/>
  <c r="G342" i="2"/>
  <c r="F342" i="3" s="1"/>
  <c r="E342" i="2"/>
  <c r="D342" i="3" s="1"/>
  <c r="G344" i="2"/>
  <c r="F344" i="3" s="1"/>
  <c r="E344" i="2"/>
  <c r="D344" i="3" s="1"/>
  <c r="G346" i="2"/>
  <c r="F346" i="3" s="1"/>
  <c r="E346" i="2"/>
  <c r="D346" i="3" s="1"/>
  <c r="G348" i="2"/>
  <c r="F348" i="3" s="1"/>
  <c r="E348" i="2"/>
  <c r="D348" i="3" s="1"/>
  <c r="G350" i="2"/>
  <c r="F350" i="3" s="1"/>
  <c r="E350" i="2"/>
  <c r="D350" i="3" s="1"/>
  <c r="G352" i="2"/>
  <c r="F352" i="3" s="1"/>
  <c r="E352" i="2"/>
  <c r="D352" i="3" s="1"/>
  <c r="G354" i="2"/>
  <c r="F354" i="3" s="1"/>
  <c r="E354" i="2"/>
  <c r="D354" i="3" s="1"/>
  <c r="G356" i="2"/>
  <c r="F356" i="3" s="1"/>
  <c r="E356" i="2"/>
  <c r="D356" i="3" s="1"/>
  <c r="G358" i="2"/>
  <c r="F358" i="3" s="1"/>
  <c r="E358" i="2"/>
  <c r="D358" i="3" s="1"/>
  <c r="G360" i="2"/>
  <c r="F360" i="3" s="1"/>
  <c r="E360" i="2"/>
  <c r="D360" i="3" s="1"/>
  <c r="G362" i="2"/>
  <c r="F362" i="3" s="1"/>
  <c r="E362" i="2"/>
  <c r="D362" i="3" s="1"/>
  <c r="G364" i="2"/>
  <c r="F364" i="3" s="1"/>
  <c r="E364" i="2"/>
  <c r="D364" i="3" s="1"/>
  <c r="G367" i="2"/>
  <c r="F367" i="3" s="1"/>
  <c r="G366" i="2"/>
  <c r="F366" i="3" s="1"/>
  <c r="E367" i="2"/>
  <c r="D367" i="3" s="1"/>
  <c r="E366" i="2"/>
  <c r="D366" i="3" s="1"/>
  <c r="J2" i="3" l="1"/>
  <c r="R3" i="4" s="1"/>
  <c r="J4" i="3"/>
  <c r="I14" i="3"/>
  <c r="R3" i="3"/>
  <c r="Y4" i="3"/>
  <c r="Y2" i="3"/>
  <c r="Y1" i="3"/>
  <c r="Y7" i="3"/>
  <c r="L14" i="3"/>
  <c r="M3" i="4" s="1"/>
  <c r="Y6" i="3"/>
  <c r="J14" i="3"/>
  <c r="J3" i="4" s="1"/>
  <c r="J3" i="3"/>
  <c r="R4" i="4" s="1"/>
  <c r="Y5" i="3"/>
  <c r="R16" i="3"/>
  <c r="Y3" i="3"/>
  <c r="R2" i="3"/>
  <c r="R1" i="3"/>
  <c r="Q1" i="3" s="1" a="1"/>
  <c r="Q1" i="3" s="1"/>
  <c r="O4" i="3"/>
  <c r="K15" i="3" l="1"/>
  <c r="J10" i="3"/>
  <c r="Q3" i="3" a="1"/>
  <c r="Q3" i="3" s="1"/>
  <c r="X4" i="3" a="1"/>
  <c r="X4" i="3" s="1"/>
  <c r="Z4" i="3"/>
  <c r="Y9" i="3"/>
  <c r="Z5" i="3"/>
  <c r="X2" i="3" a="1"/>
  <c r="X2" i="3" s="1"/>
  <c r="X3" i="3" a="1"/>
  <c r="X3" i="3" s="1"/>
  <c r="Z3" i="3"/>
  <c r="Z1" i="3"/>
  <c r="Y8" i="3"/>
  <c r="S2" i="3"/>
  <c r="X6" i="3" a="1"/>
  <c r="X6" i="3" s="1"/>
  <c r="X1" i="3" a="1"/>
  <c r="X1" i="3" s="1"/>
  <c r="S1" i="3"/>
  <c r="Z2" i="3"/>
  <c r="X5" i="3" a="1"/>
  <c r="X5" i="3" s="1"/>
  <c r="X7" i="3" a="1"/>
  <c r="X7" i="3" s="1"/>
  <c r="Z6" i="3"/>
  <c r="Q2" i="3" a="1"/>
  <c r="Q2" i="3" s="1"/>
  <c r="Z7" i="3"/>
  <c r="Q16" i="3"/>
  <c r="Q17" i="3"/>
  <c r="S3" i="3"/>
</calcChain>
</file>

<file path=xl/sharedStrings.xml><?xml version="1.0" encoding="utf-8"?>
<sst xmlns="http://schemas.openxmlformats.org/spreadsheetml/2006/main" count="62" uniqueCount="56">
  <si>
    <t>Date</t>
  </si>
  <si>
    <t>Week No</t>
  </si>
  <si>
    <t>Week Day</t>
  </si>
  <si>
    <t>Operators</t>
  </si>
  <si>
    <t>Operators in week</t>
  </si>
  <si>
    <t>Cases resolved</t>
  </si>
  <si>
    <t>Cases resolved in week</t>
  </si>
  <si>
    <t>Calls in week</t>
  </si>
  <si>
    <t>Outbound</t>
  </si>
  <si>
    <t>Inbound</t>
  </si>
  <si>
    <t>Unsucessful</t>
  </si>
  <si>
    <t>Total Calls</t>
  </si>
  <si>
    <t>caption month</t>
  </si>
  <si>
    <t>Month</t>
  </si>
  <si>
    <t>Week number in Month</t>
  </si>
  <si>
    <t>Calls  in week</t>
  </si>
  <si>
    <t>Cases Resolved in week</t>
  </si>
  <si>
    <t>Week selected</t>
  </si>
  <si>
    <t>Operators that week</t>
  </si>
  <si>
    <t>Number of calls</t>
  </si>
  <si>
    <t>X - Axis</t>
  </si>
  <si>
    <t xml:space="preserve">Cases resolved </t>
  </si>
  <si>
    <t>Monday</t>
  </si>
  <si>
    <t>Tuesday</t>
  </si>
  <si>
    <t>Calls</t>
  </si>
  <si>
    <t>Unsuccessful</t>
  </si>
  <si>
    <t>Wednesday</t>
  </si>
  <si>
    <t>Margin of error</t>
  </si>
  <si>
    <t>MAX</t>
  </si>
  <si>
    <t>Captions right</t>
  </si>
  <si>
    <t>Thursday</t>
  </si>
  <si>
    <t>Positive</t>
  </si>
  <si>
    <t>Friday</t>
  </si>
  <si>
    <t>Negative</t>
  </si>
  <si>
    <t>Saturday</t>
  </si>
  <si>
    <t>Sunday</t>
  </si>
  <si>
    <t>Share top selection</t>
  </si>
  <si>
    <t>Other days</t>
  </si>
  <si>
    <t>Signature Calls</t>
  </si>
  <si>
    <t>Current month</t>
  </si>
  <si>
    <t>Current week of the month</t>
  </si>
  <si>
    <t xml:space="preserve">Total Calls: </t>
  </si>
  <si>
    <t xml:space="preserve">Outbound: </t>
  </si>
  <si>
    <t xml:space="preserve">Inbound: </t>
  </si>
  <si>
    <t xml:space="preserve">Unsuccessful: </t>
  </si>
  <si>
    <t xml:space="preserve">Cases Resolved: </t>
  </si>
  <si>
    <t>Current month:</t>
  </si>
  <si>
    <t>Current week of the month:</t>
  </si>
  <si>
    <t>Type of calls (For week selected)</t>
  </si>
  <si>
    <t>Call engagement during the current week</t>
  </si>
  <si>
    <t xml:space="preserve"> Type of calls</t>
  </si>
  <si>
    <t>Count of operators, calls, and resolved cases per week</t>
  </si>
  <si>
    <t>Day of the week</t>
  </si>
  <si>
    <t>Operators to Calls Ratio Analysis</t>
  </si>
  <si>
    <t>Engagement Rating for Each Day</t>
  </si>
  <si>
    <t>Cases Resolved through Calls (Efficiency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</si>
</sst>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color theme="1"/>
      <name val="Bahnschrift"/>
      <family val="2"/>
    </font>
    <font>
      <sz val="9"/>
      <color theme="0"/>
      <name val="Bahnschrift"/>
      <family val="2"/>
    </font>
    <font>
      <sz val="9"/>
      <color theme="1"/>
      <name val="Bahnschrift"/>
      <family val="2"/>
    </font>
    <font>
      <u/>
      <sz val="11"/>
      <color theme="10"/>
      <name val="Calibri"/>
      <family val="2"/>
      <charset val="1"/>
      <scheme val="minor"/>
    </font>
    <font>
      <u/>
      <sz val="9"/>
      <color theme="10"/>
      <name val="Bahnschrift"/>
      <family val="2"/>
    </font>
    <font>
      <sz val="11"/>
      <color theme="0"/>
      <name val="Calibri"/>
      <family val="2"/>
      <charset val="1"/>
      <scheme val="minor"/>
    </font>
    <font>
      <sz val="11"/>
      <color theme="1"/>
      <name val="Bahnschrift"/>
      <family val="2"/>
    </font>
    <font>
      <sz val="11"/>
      <color theme="0"/>
      <name val="Bahnschrift"/>
      <family val="2"/>
    </font>
    <font>
      <sz val="11"/>
      <color rgb="FFFF3828"/>
      <name val="Bahnschrift"/>
      <family val="2"/>
    </font>
    <font>
      <sz val="11"/>
      <color rgb="FF00FFFF"/>
      <name val="Bahnschrift"/>
      <family val="2"/>
    </font>
    <font>
      <sz val="11"/>
      <color theme="0" tint="-4.9989318521683403E-2"/>
      <name val="Bahnschrift"/>
      <family val="2"/>
    </font>
    <font>
      <b/>
      <sz val="11"/>
      <color rgb="FFB9B9B9"/>
      <name val="Bahnschrift"/>
      <family val="2"/>
    </font>
    <font>
      <b/>
      <sz val="11"/>
      <color rgb="FF5BFFFF"/>
      <name val="Bahnschrift"/>
      <family val="2"/>
    </font>
    <font>
      <b/>
      <sz val="11"/>
      <color rgb="FF00FFFF"/>
      <name val="Bahnschrift"/>
      <family val="2"/>
    </font>
    <font>
      <b/>
      <sz val="11"/>
      <color rgb="FFFFFF00"/>
      <name val="Bahnschrift"/>
      <family val="2"/>
    </font>
    <font>
      <b/>
      <sz val="11"/>
      <color theme="1" tint="0.499984740745262"/>
      <name val="Bahnschrift"/>
      <family val="2"/>
    </font>
    <font>
      <b/>
      <sz val="11"/>
      <color rgb="FFFF3828"/>
      <name val="Bahnschrift"/>
      <family val="2"/>
    </font>
    <font>
      <b/>
      <sz val="11"/>
      <color theme="0" tint="-0.34998626667073579"/>
      <name val="Bahnschrift"/>
      <family val="2"/>
    </font>
    <font>
      <sz val="11"/>
      <color theme="0" tint="-0.249977111117893"/>
      <name val="Bahnschrift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Times New Roman"/>
      <family val="1"/>
    </font>
    <font>
      <b/>
      <sz val="12"/>
      <color theme="0" tint="-4.9989318521683403E-2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141414"/>
        <bgColor indexed="64"/>
      </patternFill>
    </fill>
    <fill>
      <patternFill patternType="solid">
        <fgColor rgb="FF40E88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382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3828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 style="thin">
        <color theme="0"/>
      </left>
      <right style="thin">
        <color indexed="64"/>
      </right>
      <top/>
      <bottom/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5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1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1" fillId="0" borderId="0" xfId="1"/>
    <xf numFmtId="0" fontId="2" fillId="0" borderId="0" xfId="1" applyFont="1" applyAlignment="1">
      <alignment horizontal="center" vertical="center" wrapText="1"/>
    </xf>
    <xf numFmtId="0" fontId="4" fillId="0" borderId="0" xfId="1" applyFont="1" applyAlignment="1">
      <alignment horizontal="right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9" fontId="4" fillId="0" borderId="0" xfId="3" applyFont="1" applyAlignment="1">
      <alignment horizontal="center" vertical="center"/>
    </xf>
    <xf numFmtId="0" fontId="6" fillId="0" borderId="0" xfId="2" applyFont="1" applyFill="1" applyAlignment="1">
      <alignment vertical="center"/>
    </xf>
    <xf numFmtId="0" fontId="8" fillId="3" borderId="0" xfId="1" applyFont="1" applyFill="1"/>
    <xf numFmtId="0" fontId="8" fillId="4" borderId="0" xfId="1" applyFont="1" applyFill="1"/>
    <xf numFmtId="0" fontId="8" fillId="0" borderId="0" xfId="1" applyFont="1"/>
    <xf numFmtId="0" fontId="8" fillId="5" borderId="0" xfId="1" applyFont="1" applyFill="1"/>
    <xf numFmtId="0" fontId="10" fillId="5" borderId="0" xfId="1" applyFont="1" applyFill="1"/>
    <xf numFmtId="0" fontId="10" fillId="3" borderId="0" xfId="1" applyFont="1" applyFill="1"/>
    <xf numFmtId="0" fontId="8" fillId="6" borderId="0" xfId="1" applyFont="1" applyFill="1"/>
    <xf numFmtId="0" fontId="13" fillId="6" borderId="0" xfId="1" applyFont="1" applyFill="1"/>
    <xf numFmtId="0" fontId="14" fillId="6" borderId="0" xfId="1" applyFont="1" applyFill="1" applyAlignment="1">
      <alignment horizontal="left"/>
    </xf>
    <xf numFmtId="0" fontId="15" fillId="6" borderId="0" xfId="1" applyFont="1" applyFill="1" applyAlignment="1">
      <alignment horizontal="left"/>
    </xf>
    <xf numFmtId="0" fontId="16" fillId="6" borderId="0" xfId="1" applyFont="1" applyFill="1" applyAlignment="1">
      <alignment horizontal="left"/>
    </xf>
    <xf numFmtId="0" fontId="17" fillId="6" borderId="0" xfId="1" applyFont="1" applyFill="1" applyAlignment="1">
      <alignment horizontal="left"/>
    </xf>
    <xf numFmtId="0" fontId="18" fillId="6" borderId="0" xfId="1" applyFont="1" applyFill="1" applyAlignment="1">
      <alignment horizontal="left"/>
    </xf>
    <xf numFmtId="0" fontId="19" fillId="6" borderId="0" xfId="1" applyFont="1" applyFill="1" applyAlignment="1">
      <alignment horizontal="left"/>
    </xf>
    <xf numFmtId="0" fontId="20" fillId="6" borderId="0" xfId="1" applyFont="1" applyFill="1"/>
    <xf numFmtId="0" fontId="11" fillId="3" borderId="0" xfId="1" applyFont="1" applyFill="1"/>
    <xf numFmtId="0" fontId="11" fillId="6" borderId="0" xfId="1" applyFont="1" applyFill="1"/>
    <xf numFmtId="0" fontId="11" fillId="4" borderId="0" xfId="1" applyFont="1" applyFill="1"/>
    <xf numFmtId="0" fontId="11" fillId="0" borderId="0" xfId="1" applyFont="1"/>
    <xf numFmtId="0" fontId="6" fillId="0" borderId="0" xfId="2" applyFont="1" applyFill="1" applyAlignment="1">
      <alignment horizontal="center" vertical="center"/>
    </xf>
    <xf numFmtId="0" fontId="2" fillId="7" borderId="1" xfId="1" applyFont="1" applyFill="1" applyBorder="1" applyAlignment="1">
      <alignment horizontal="center" vertical="center" wrapText="1"/>
    </xf>
    <xf numFmtId="14" fontId="4" fillId="8" borderId="1" xfId="1" applyNumberFormat="1" applyFont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0" fontId="7" fillId="8" borderId="1" xfId="1" applyFont="1" applyFill="1" applyBorder="1"/>
    <xf numFmtId="0" fontId="4" fillId="8" borderId="0" xfId="1" applyFont="1" applyFill="1" applyAlignment="1">
      <alignment horizontal="center" vertical="center"/>
    </xf>
    <xf numFmtId="0" fontId="2" fillId="7" borderId="2" xfId="1" applyFont="1" applyFill="1" applyBorder="1" applyAlignment="1">
      <alignment horizontal="center" vertical="center" wrapText="1"/>
    </xf>
    <xf numFmtId="0" fontId="4" fillId="7" borderId="1" xfId="1" applyFont="1" applyFill="1" applyBorder="1" applyAlignment="1">
      <alignment horizontal="center" vertical="center"/>
    </xf>
    <xf numFmtId="0" fontId="4" fillId="7" borderId="0" xfId="1" applyFont="1" applyFill="1" applyAlignment="1">
      <alignment horizontal="center" vertical="center"/>
    </xf>
    <xf numFmtId="0" fontId="4" fillId="8" borderId="3" xfId="1" applyFont="1" applyFill="1" applyBorder="1" applyAlignment="1">
      <alignment horizontal="center" vertical="center"/>
    </xf>
    <xf numFmtId="0" fontId="4" fillId="8" borderId="4" xfId="1" applyFont="1" applyFill="1" applyBorder="1" applyAlignment="1">
      <alignment horizontal="center" vertical="center"/>
    </xf>
    <xf numFmtId="0" fontId="4" fillId="7" borderId="0" xfId="1" applyFont="1" applyFill="1" applyAlignment="1">
      <alignment horizontal="right" vertical="center"/>
    </xf>
    <xf numFmtId="0" fontId="9" fillId="9" borderId="5" xfId="1" applyFont="1" applyFill="1" applyBorder="1" applyAlignment="1">
      <alignment horizontal="center" vertical="top"/>
    </xf>
    <xf numFmtId="0" fontId="9" fillId="9" borderId="6" xfId="1" applyFont="1" applyFill="1" applyBorder="1" applyAlignment="1">
      <alignment horizontal="center" vertical="center"/>
    </xf>
    <xf numFmtId="0" fontId="9" fillId="9" borderId="7" xfId="1" applyFont="1" applyFill="1" applyBorder="1" applyAlignment="1">
      <alignment horizontal="center" vertical="center"/>
    </xf>
    <xf numFmtId="0" fontId="10" fillId="9" borderId="12" xfId="1" applyFont="1" applyFill="1" applyBorder="1" applyAlignment="1">
      <alignment horizontal="left" vertical="center" wrapText="1"/>
    </xf>
    <xf numFmtId="0" fontId="10" fillId="9" borderId="0" xfId="1" applyFont="1" applyFill="1" applyBorder="1" applyAlignment="1">
      <alignment horizontal="left" vertical="center" wrapText="1"/>
    </xf>
    <xf numFmtId="0" fontId="10" fillId="9" borderId="15" xfId="1" applyFont="1" applyFill="1" applyBorder="1" applyAlignment="1">
      <alignment horizontal="left" vertical="center" wrapText="1"/>
    </xf>
    <xf numFmtId="164" fontId="11" fillId="9" borderId="8" xfId="3" applyNumberFormat="1" applyFont="1" applyFill="1" applyBorder="1" applyAlignment="1">
      <alignment horizontal="center" vertical="center"/>
    </xf>
    <xf numFmtId="0" fontId="10" fillId="9" borderId="13" xfId="1" applyFont="1" applyFill="1" applyBorder="1" applyAlignment="1">
      <alignment horizontal="left" vertical="center" wrapText="1"/>
    </xf>
    <xf numFmtId="164" fontId="11" fillId="9" borderId="9" xfId="3" applyNumberFormat="1" applyFont="1" applyFill="1" applyBorder="1" applyAlignment="1">
      <alignment horizontal="center" vertical="center"/>
    </xf>
    <xf numFmtId="0" fontId="10" fillId="9" borderId="14" xfId="1" applyFont="1" applyFill="1" applyBorder="1" applyAlignment="1">
      <alignment horizontal="left" vertical="center" wrapText="1"/>
    </xf>
    <xf numFmtId="164" fontId="11" fillId="9" borderId="10" xfId="3" applyNumberFormat="1" applyFont="1" applyFill="1" applyBorder="1" applyAlignment="1">
      <alignment horizontal="center" vertical="center"/>
    </xf>
    <xf numFmtId="0" fontId="8" fillId="9" borderId="12" xfId="1" applyFont="1" applyFill="1" applyBorder="1"/>
    <xf numFmtId="0" fontId="9" fillId="9" borderId="8" xfId="1" applyFont="1" applyFill="1" applyBorder="1" applyAlignment="1">
      <alignment horizontal="right"/>
    </xf>
    <xf numFmtId="0" fontId="8" fillId="9" borderId="0" xfId="1" applyFont="1" applyFill="1" applyBorder="1"/>
    <xf numFmtId="0" fontId="9" fillId="9" borderId="9" xfId="1" applyFont="1" applyFill="1" applyBorder="1" applyAlignment="1">
      <alignment horizontal="right"/>
    </xf>
    <xf numFmtId="0" fontId="8" fillId="9" borderId="15" xfId="1" applyFont="1" applyFill="1" applyBorder="1"/>
    <xf numFmtId="0" fontId="10" fillId="9" borderId="15" xfId="1" applyFont="1" applyFill="1" applyBorder="1" applyAlignment="1">
      <alignment horizontal="right" vertical="center"/>
    </xf>
    <xf numFmtId="0" fontId="9" fillId="9" borderId="10" xfId="1" applyFont="1" applyFill="1" applyBorder="1" applyAlignment="1">
      <alignment horizontal="right"/>
    </xf>
    <xf numFmtId="0" fontId="9" fillId="9" borderId="12" xfId="1" applyFont="1" applyFill="1" applyBorder="1" applyAlignment="1">
      <alignment horizontal="right" vertical="center"/>
    </xf>
    <xf numFmtId="0" fontId="9" fillId="9" borderId="0" xfId="1" applyFont="1" applyFill="1" applyBorder="1" applyAlignment="1">
      <alignment horizontal="right" vertical="center"/>
    </xf>
    <xf numFmtId="0" fontId="8" fillId="4" borderId="16" xfId="1" applyFont="1" applyFill="1" applyBorder="1"/>
    <xf numFmtId="164" fontId="11" fillId="4" borderId="16" xfId="3" applyNumberFormat="1" applyFont="1" applyFill="1" applyBorder="1" applyAlignment="1">
      <alignment vertical="center"/>
    </xf>
    <xf numFmtId="0" fontId="22" fillId="9" borderId="6" xfId="1" applyFont="1" applyFill="1" applyBorder="1" applyAlignment="1">
      <alignment horizontal="center" vertical="center"/>
    </xf>
    <xf numFmtId="0" fontId="22" fillId="9" borderId="7" xfId="1" applyFont="1" applyFill="1" applyBorder="1" applyAlignment="1">
      <alignment horizontal="center" vertical="center"/>
    </xf>
    <xf numFmtId="0" fontId="22" fillId="9" borderId="5" xfId="1" applyFont="1" applyFill="1" applyBorder="1" applyAlignment="1">
      <alignment horizontal="center" vertical="top"/>
    </xf>
    <xf numFmtId="0" fontId="22" fillId="9" borderId="11" xfId="1" applyFont="1" applyFill="1" applyBorder="1" applyAlignment="1">
      <alignment horizontal="left" vertical="center" wrapText="1"/>
    </xf>
    <xf numFmtId="164" fontId="22" fillId="9" borderId="12" xfId="3" applyNumberFormat="1" applyFont="1" applyFill="1" applyBorder="1" applyAlignment="1">
      <alignment horizontal="center" vertical="center"/>
    </xf>
    <xf numFmtId="164" fontId="22" fillId="9" borderId="0" xfId="3" applyNumberFormat="1" applyFont="1" applyFill="1" applyBorder="1" applyAlignment="1">
      <alignment horizontal="center" vertical="center"/>
    </xf>
    <xf numFmtId="164" fontId="22" fillId="9" borderId="15" xfId="3" applyNumberFormat="1" applyFont="1" applyFill="1" applyBorder="1" applyAlignment="1">
      <alignment horizontal="center" vertical="center"/>
    </xf>
    <xf numFmtId="0" fontId="8" fillId="9" borderId="18" xfId="1" applyFont="1" applyFill="1" applyBorder="1"/>
    <xf numFmtId="0" fontId="8" fillId="9" borderId="19" xfId="1" applyFont="1" applyFill="1" applyBorder="1"/>
    <xf numFmtId="0" fontId="12" fillId="9" borderId="19" xfId="1" applyFont="1" applyFill="1" applyBorder="1" applyAlignment="1">
      <alignment horizontal="right" vertical="center" indent="1"/>
    </xf>
    <xf numFmtId="0" fontId="8" fillId="4" borderId="21" xfId="1" applyFont="1" applyFill="1" applyBorder="1"/>
    <xf numFmtId="0" fontId="8" fillId="5" borderId="20" xfId="1" applyFont="1" applyFill="1" applyBorder="1"/>
    <xf numFmtId="0" fontId="8" fillId="5" borderId="22" xfId="1" applyFont="1" applyFill="1" applyBorder="1"/>
    <xf numFmtId="0" fontId="8" fillId="4" borderId="23" xfId="1" applyFont="1" applyFill="1" applyBorder="1"/>
    <xf numFmtId="0" fontId="8" fillId="4" borderId="24" xfId="1" applyFont="1" applyFill="1" applyBorder="1"/>
    <xf numFmtId="0" fontId="8" fillId="4" borderId="25" xfId="1" applyFont="1" applyFill="1" applyBorder="1"/>
    <xf numFmtId="0" fontId="23" fillId="9" borderId="17" xfId="1" applyFont="1" applyFill="1" applyBorder="1" applyAlignment="1">
      <alignment horizontal="left" vertical="center" indent="2"/>
    </xf>
    <xf numFmtId="0" fontId="9" fillId="6" borderId="0" xfId="1" applyFont="1" applyFill="1"/>
  </cellXfs>
  <cellStyles count="5">
    <cellStyle name="Hyperlink" xfId="2" builtinId="8"/>
    <cellStyle name="Hyperlink 2" xfId="4" xr:uid="{974BECBC-C826-4E7C-9B25-D047E98978C2}"/>
    <cellStyle name="Normal" xfId="0" builtinId="0"/>
    <cellStyle name="Normal 2" xfId="1" xr:uid="{A9AE6FA9-7940-472D-B4C7-F83F1D5716AB}"/>
    <cellStyle name="Percent 2" xfId="3" xr:uid="{97BEC6F3-8C1A-44A7-8236-2AACB045928D}"/>
  </cellStyles>
  <dxfs count="0"/>
  <tableStyles count="0" defaultTableStyle="TableStyleMedium2" defaultPivotStyle="PivotStyleLight16"/>
  <colors>
    <mruColors>
      <color rgb="FF55AB5B"/>
      <color rgb="FFD5DE22"/>
      <color rgb="FFF19759"/>
      <color rgb="FFC53B87"/>
      <color rgb="FFF8087A"/>
      <color rgb="FF8091F8"/>
      <color rgb="FFF389D2"/>
      <color rgb="FF3C062B"/>
      <color rgb="FFCACC98"/>
      <color rgb="FFA91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735667077759857E-2"/>
          <c:y val="5.2007532515684608E-2"/>
          <c:w val="0.95464241668586602"/>
          <c:h val="0.92076808242835817"/>
        </c:manualLayout>
      </c:layout>
      <c:lineChart>
        <c:grouping val="standard"/>
        <c:varyColors val="0"/>
        <c:ser>
          <c:idx val="0"/>
          <c:order val="0"/>
          <c:tx>
            <c:strRef>
              <c:f>Data!$H$1</c:f>
              <c:strCache>
                <c:ptCount val="1"/>
                <c:pt idx="0">
                  <c:v>Calls in week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glow rad="139700">
                <a:schemeClr val="accent1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Data!$H$2:$H$367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1645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2082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1546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1973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1550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2120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1555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1702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2011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1821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1300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2484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1944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1951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2135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2203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2161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1600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1363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2137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1980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1773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1833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1824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2102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1413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2545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1143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1927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2312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2144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1724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1887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1946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1745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1657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2304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1537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2139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1835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2504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2167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2173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2213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1853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2291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1956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1775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2478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1683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2000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1956</c:v>
                </c:pt>
                <c:pt idx="364">
                  <c:v>#N/A</c:v>
                </c:pt>
                <c:pt idx="365">
                  <c:v>1105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2BEF-4204-B251-A95ACD644C11}"/>
            </c:ext>
          </c:extLst>
        </c:ser>
        <c:ser>
          <c:idx val="5"/>
          <c:order val="4"/>
          <c:tx>
            <c:strRef>
              <c:f>Data!$G$1</c:f>
              <c:strCache>
                <c:ptCount val="1"/>
                <c:pt idx="0">
                  <c:v>Cases resolved in week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>
              <a:glow rad="139700">
                <a:schemeClr val="accent4">
                  <a:satMod val="175000"/>
                  <a:alpha val="25000"/>
                </a:schemeClr>
              </a:glow>
            </a:effectLst>
          </c:spPr>
          <c:marker>
            <c:symbol val="none"/>
          </c:marker>
          <c:val>
            <c:numRef>
              <c:f>Data!$G$2:$G$367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1091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1589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1220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1732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995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1164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1167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850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1571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1378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862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1921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1494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1451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1238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1440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1470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1362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805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1294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1283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1127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1021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1226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1227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922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1948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873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1467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1531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1499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1358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1132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1331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1344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1137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1761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994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1278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1674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1589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1307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1455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1566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1497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1605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1089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1530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1610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852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1326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1385</c:v>
                </c:pt>
                <c:pt idx="364">
                  <c:v>#N/A</c:v>
                </c:pt>
                <c:pt idx="365">
                  <c:v>1555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71871328"/>
        <c:axId val="1071867520"/>
      </c:lineChart>
      <c:lineChart>
        <c:grouping val="standard"/>
        <c:varyColors val="0"/>
        <c:ser>
          <c:idx val="1"/>
          <c:order val="1"/>
          <c:tx>
            <c:strRef>
              <c:f>Data!$E$1</c:f>
              <c:strCache>
                <c:ptCount val="1"/>
                <c:pt idx="0">
                  <c:v>Operators in week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>
              <a:glow rad="139700">
                <a:srgbClr val="46DB41">
                  <a:alpha val="15000"/>
                </a:srgbClr>
              </a:glow>
            </a:effectLst>
          </c:spPr>
          <c:marker>
            <c:symbol val="none"/>
          </c:marker>
          <c:val>
            <c:numRef>
              <c:f>Data!$E$2:$E$367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53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100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54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65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63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96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58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84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113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66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95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95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58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88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64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71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84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62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83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92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94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87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60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68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74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60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63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93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59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68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78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88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#N/A</c:v>
                </c:pt>
                <c:pt idx="228">
                  <c:v>#N/A</c:v>
                </c:pt>
                <c:pt idx="229">
                  <c:v>#N/A</c:v>
                </c:pt>
                <c:pt idx="230">
                  <c:v>70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83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77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86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61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55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82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75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84</c:v>
                </c:pt>
                <c:pt idx="287">
                  <c:v>#N/A</c:v>
                </c:pt>
                <c:pt idx="288">
                  <c:v>#N/A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75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77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78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84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#N/A</c:v>
                </c:pt>
                <c:pt idx="320">
                  <c:v>#N/A</c:v>
                </c:pt>
                <c:pt idx="321">
                  <c:v>66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73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80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86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84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66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78</c:v>
                </c:pt>
                <c:pt idx="364">
                  <c:v>#N/A</c:v>
                </c:pt>
                <c:pt idx="365">
                  <c:v>50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4936880"/>
        <c:axId val="836684928"/>
      </c:lineChart>
      <c:scatterChart>
        <c:scatterStyle val="lineMarker"/>
        <c:varyColors val="0"/>
        <c:ser>
          <c:idx val="3"/>
          <c:order val="2"/>
          <c:tx>
            <c:strRef>
              <c:f>Calculations!$J$13</c:f>
              <c:strCache>
                <c:ptCount val="1"/>
                <c:pt idx="0">
                  <c:v>Number of calls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7"/>
            <c:spPr>
              <a:solidFill>
                <a:schemeClr val="bg1"/>
              </a:solidFill>
              <a:ln w="19050">
                <a:solidFill>
                  <a:srgbClr val="7030A0"/>
                </a:solidFill>
              </a:ln>
              <a:effectLst/>
            </c:spPr>
          </c:marker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Calculations!$K$14</c:f>
              <c:numCache>
                <c:formatCode>General</c:formatCode>
                <c:ptCount val="1"/>
                <c:pt idx="0">
                  <c:v>98</c:v>
                </c:pt>
              </c:numCache>
            </c:numRef>
          </c:xVal>
          <c:yVal>
            <c:numRef>
              <c:f>Calculations!$J$14</c:f>
              <c:numCache>
                <c:formatCode>General</c:formatCode>
                <c:ptCount val="1"/>
                <c:pt idx="0">
                  <c:v>1951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BEF-4204-B251-A95ACD644C11}"/>
            </c:ext>
          </c:extLst>
        </c:ser>
        <c:ser>
          <c:idx val="4"/>
          <c:order val="3"/>
          <c:tx>
            <c:strRef>
              <c:f>Data!$M$1</c:f>
              <c:strCache>
                <c:ptCount val="1"/>
                <c:pt idx="0">
                  <c:v>caption month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5-2BEF-4204-B251-A95ACD644C1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2BEF-4204-B251-A95ACD644C1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7-2BEF-4204-B251-A95ACD644C11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8-2BEF-4204-B251-A95ACD644C11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2BEF-4204-B251-A95ACD644C11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A-2BEF-4204-B251-A95ACD644C11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B-2BEF-4204-B251-A95ACD644C11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C-2BEF-4204-B251-A95ACD644C11}"/>
                </c:ext>
              </c:extLst>
            </c:dLbl>
            <c:dLbl>
              <c:idx val="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D-2BEF-4204-B251-A95ACD644C11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E-2BEF-4204-B251-A95ACD644C11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F-2BEF-4204-B251-A95ACD644C11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0-2BEF-4204-B251-A95ACD644C11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1-2BEF-4204-B251-A95ACD644C11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2-2BEF-4204-B251-A95ACD644C11}"/>
                </c:ext>
              </c:extLst>
            </c:dLbl>
            <c:dLbl>
              <c:idx val="14"/>
              <c:tx>
                <c:rich>
                  <a:bodyPr/>
                  <a:lstStyle/>
                  <a:p>
                    <a:fld id="{3880B6E1-9BEF-4324-9745-234DA237671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13-2BEF-4204-B251-A95ACD644C11}"/>
                </c:ext>
              </c:extLst>
            </c:dLbl>
            <c:dLbl>
              <c:idx val="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4-2BEF-4204-B251-A95ACD644C11}"/>
                </c:ext>
              </c:extLst>
            </c:dLbl>
            <c:dLbl>
              <c:idx val="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5-2BEF-4204-B251-A95ACD644C11}"/>
                </c:ext>
              </c:extLst>
            </c:dLbl>
            <c:dLbl>
              <c:idx val="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6-2BEF-4204-B251-A95ACD644C11}"/>
                </c:ext>
              </c:extLst>
            </c:dLbl>
            <c:dLbl>
              <c:idx val="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7-2BEF-4204-B251-A95ACD644C11}"/>
                </c:ext>
              </c:extLst>
            </c:dLbl>
            <c:dLbl>
              <c:idx val="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8-2BEF-4204-B251-A95ACD644C11}"/>
                </c:ext>
              </c:extLst>
            </c:dLbl>
            <c:dLbl>
              <c:idx val="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9-2BEF-4204-B251-A95ACD644C11}"/>
                </c:ext>
              </c:extLst>
            </c:dLbl>
            <c:dLbl>
              <c:idx val="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A-2BEF-4204-B251-A95ACD644C11}"/>
                </c:ext>
              </c:extLst>
            </c:dLbl>
            <c:dLbl>
              <c:idx val="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B-2BEF-4204-B251-A95ACD644C11}"/>
                </c:ext>
              </c:extLst>
            </c:dLbl>
            <c:dLbl>
              <c:idx val="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C-2BEF-4204-B251-A95ACD644C11}"/>
                </c:ext>
              </c:extLst>
            </c:dLbl>
            <c:dLbl>
              <c:idx val="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D-2BEF-4204-B251-A95ACD644C11}"/>
                </c:ext>
              </c:extLst>
            </c:dLbl>
            <c:dLbl>
              <c:idx val="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E-2BEF-4204-B251-A95ACD644C11}"/>
                </c:ext>
              </c:extLst>
            </c:dLbl>
            <c:dLbl>
              <c:idx val="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1F-2BEF-4204-B251-A95ACD644C11}"/>
                </c:ext>
              </c:extLst>
            </c:dLbl>
            <c:dLbl>
              <c:idx val="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0-2BEF-4204-B251-A95ACD644C11}"/>
                </c:ext>
              </c:extLst>
            </c:dLbl>
            <c:dLbl>
              <c:idx val="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1-2BEF-4204-B251-A95ACD644C11}"/>
                </c:ext>
              </c:extLst>
            </c:dLbl>
            <c:dLbl>
              <c:idx val="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2-2BEF-4204-B251-A95ACD644C11}"/>
                </c:ext>
              </c:extLst>
            </c:dLbl>
            <c:dLbl>
              <c:idx val="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3-2BEF-4204-B251-A95ACD644C11}"/>
                </c:ext>
              </c:extLst>
            </c:dLbl>
            <c:dLbl>
              <c:idx val="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4-2BEF-4204-B251-A95ACD644C11}"/>
                </c:ext>
              </c:extLst>
            </c:dLbl>
            <c:dLbl>
              <c:idx val="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5-2BEF-4204-B251-A95ACD644C11}"/>
                </c:ext>
              </c:extLst>
            </c:dLbl>
            <c:dLbl>
              <c:idx val="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6-2BEF-4204-B251-A95ACD644C11}"/>
                </c:ext>
              </c:extLst>
            </c:dLbl>
            <c:dLbl>
              <c:idx val="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7-2BEF-4204-B251-A95ACD644C11}"/>
                </c:ext>
              </c:extLst>
            </c:dLbl>
            <c:dLbl>
              <c:idx val="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8-2BEF-4204-B251-A95ACD644C11}"/>
                </c:ext>
              </c:extLst>
            </c:dLbl>
            <c:dLbl>
              <c:idx val="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9-2BEF-4204-B251-A95ACD644C11}"/>
                </c:ext>
              </c:extLst>
            </c:dLbl>
            <c:dLbl>
              <c:idx val="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A-2BEF-4204-B251-A95ACD644C11}"/>
                </c:ext>
              </c:extLst>
            </c:dLbl>
            <c:dLbl>
              <c:idx val="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B-2BEF-4204-B251-A95ACD644C11}"/>
                </c:ext>
              </c:extLst>
            </c:dLbl>
            <c:dLbl>
              <c:idx val="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C-2BEF-4204-B251-A95ACD644C11}"/>
                </c:ext>
              </c:extLst>
            </c:dLbl>
            <c:dLbl>
              <c:idx val="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D-2BEF-4204-B251-A95ACD644C11}"/>
                </c:ext>
              </c:extLst>
            </c:dLbl>
            <c:dLbl>
              <c:idx val="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E-2BEF-4204-B251-A95ACD644C11}"/>
                </c:ext>
              </c:extLst>
            </c:dLbl>
            <c:dLbl>
              <c:idx val="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2F-2BEF-4204-B251-A95ACD644C11}"/>
                </c:ext>
              </c:extLst>
            </c:dLbl>
            <c:dLbl>
              <c:idx val="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0-2BEF-4204-B251-A95ACD644C11}"/>
                </c:ext>
              </c:extLst>
            </c:dLbl>
            <c:dLbl>
              <c:idx val="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1-2BEF-4204-B251-A95ACD644C11}"/>
                </c:ext>
              </c:extLst>
            </c:dLbl>
            <c:dLbl>
              <c:idx val="45"/>
              <c:tx>
                <c:rich>
                  <a:bodyPr/>
                  <a:lstStyle/>
                  <a:p>
                    <a:fld id="{397CF91B-C73F-4A62-BA46-1960DADCB2C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32-2BEF-4204-B251-A95ACD644C11}"/>
                </c:ext>
              </c:extLst>
            </c:dLbl>
            <c:dLbl>
              <c:idx val="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3-2BEF-4204-B251-A95ACD644C11}"/>
                </c:ext>
              </c:extLst>
            </c:dLbl>
            <c:dLbl>
              <c:idx val="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4-2BEF-4204-B251-A95ACD644C11}"/>
                </c:ext>
              </c:extLst>
            </c:dLbl>
            <c:dLbl>
              <c:idx val="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5-2BEF-4204-B251-A95ACD644C11}"/>
                </c:ext>
              </c:extLst>
            </c:dLbl>
            <c:dLbl>
              <c:idx val="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6-2BEF-4204-B251-A95ACD644C11}"/>
                </c:ext>
              </c:extLst>
            </c:dLbl>
            <c:dLbl>
              <c:idx val="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7-2BEF-4204-B251-A95ACD644C11}"/>
                </c:ext>
              </c:extLst>
            </c:dLbl>
            <c:dLbl>
              <c:idx val="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8-2BEF-4204-B251-A95ACD644C11}"/>
                </c:ext>
              </c:extLst>
            </c:dLbl>
            <c:dLbl>
              <c:idx val="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9-2BEF-4204-B251-A95ACD644C11}"/>
                </c:ext>
              </c:extLst>
            </c:dLbl>
            <c:dLbl>
              <c:idx val="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A-2BEF-4204-B251-A95ACD644C11}"/>
                </c:ext>
              </c:extLst>
            </c:dLbl>
            <c:dLbl>
              <c:idx val="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B-2BEF-4204-B251-A95ACD644C11}"/>
                </c:ext>
              </c:extLst>
            </c:dLbl>
            <c:dLbl>
              <c:idx val="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C-2BEF-4204-B251-A95ACD644C11}"/>
                </c:ext>
              </c:extLst>
            </c:dLbl>
            <c:dLbl>
              <c:idx val="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D-2BEF-4204-B251-A95ACD644C11}"/>
                </c:ext>
              </c:extLst>
            </c:dLbl>
            <c:dLbl>
              <c:idx val="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E-2BEF-4204-B251-A95ACD644C11}"/>
                </c:ext>
              </c:extLst>
            </c:dLbl>
            <c:dLbl>
              <c:idx val="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3F-2BEF-4204-B251-A95ACD644C11}"/>
                </c:ext>
              </c:extLst>
            </c:dLbl>
            <c:dLbl>
              <c:idx val="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0-2BEF-4204-B251-A95ACD644C11}"/>
                </c:ext>
              </c:extLst>
            </c:dLbl>
            <c:dLbl>
              <c:idx val="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1-2BEF-4204-B251-A95ACD644C11}"/>
                </c:ext>
              </c:extLst>
            </c:dLbl>
            <c:dLbl>
              <c:idx val="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2-2BEF-4204-B251-A95ACD644C11}"/>
                </c:ext>
              </c:extLst>
            </c:dLbl>
            <c:dLbl>
              <c:idx val="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3-2BEF-4204-B251-A95ACD644C11}"/>
                </c:ext>
              </c:extLst>
            </c:dLbl>
            <c:dLbl>
              <c:idx val="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4-2BEF-4204-B251-A95ACD644C11}"/>
                </c:ext>
              </c:extLst>
            </c:dLbl>
            <c:dLbl>
              <c:idx val="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5-2BEF-4204-B251-A95ACD644C11}"/>
                </c:ext>
              </c:extLst>
            </c:dLbl>
            <c:dLbl>
              <c:idx val="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6-2BEF-4204-B251-A95ACD644C11}"/>
                </c:ext>
              </c:extLst>
            </c:dLbl>
            <c:dLbl>
              <c:idx val="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7-2BEF-4204-B251-A95ACD644C11}"/>
                </c:ext>
              </c:extLst>
            </c:dLbl>
            <c:dLbl>
              <c:idx val="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8-2BEF-4204-B251-A95ACD644C11}"/>
                </c:ext>
              </c:extLst>
            </c:dLbl>
            <c:dLbl>
              <c:idx val="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9-2BEF-4204-B251-A95ACD644C11}"/>
                </c:ext>
              </c:extLst>
            </c:dLbl>
            <c:dLbl>
              <c:idx val="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A-2BEF-4204-B251-A95ACD644C11}"/>
                </c:ext>
              </c:extLst>
            </c:dLbl>
            <c:dLbl>
              <c:idx val="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B-2BEF-4204-B251-A95ACD644C11}"/>
                </c:ext>
              </c:extLst>
            </c:dLbl>
            <c:dLbl>
              <c:idx val="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C-2BEF-4204-B251-A95ACD644C11}"/>
                </c:ext>
              </c:extLst>
            </c:dLbl>
            <c:dLbl>
              <c:idx val="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D-2BEF-4204-B251-A95ACD644C11}"/>
                </c:ext>
              </c:extLst>
            </c:dLbl>
            <c:dLbl>
              <c:idx val="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4E-2BEF-4204-B251-A95ACD644C11}"/>
                </c:ext>
              </c:extLst>
            </c:dLbl>
            <c:dLbl>
              <c:idx val="74"/>
              <c:tx>
                <c:rich>
                  <a:bodyPr/>
                  <a:lstStyle/>
                  <a:p>
                    <a:fld id="{CE94CCC6-E94C-4E4C-B33A-2670A35D4D64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4F-2BEF-4204-B251-A95ACD644C11}"/>
                </c:ext>
              </c:extLst>
            </c:dLbl>
            <c:dLbl>
              <c:idx val="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0-2BEF-4204-B251-A95ACD644C11}"/>
                </c:ext>
              </c:extLst>
            </c:dLbl>
            <c:dLbl>
              <c:idx val="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1-2BEF-4204-B251-A95ACD644C11}"/>
                </c:ext>
              </c:extLst>
            </c:dLbl>
            <c:dLbl>
              <c:idx val="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2-2BEF-4204-B251-A95ACD644C11}"/>
                </c:ext>
              </c:extLst>
            </c:dLbl>
            <c:dLbl>
              <c:idx val="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3-2BEF-4204-B251-A95ACD644C11}"/>
                </c:ext>
              </c:extLst>
            </c:dLbl>
            <c:dLbl>
              <c:idx val="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4-2BEF-4204-B251-A95ACD644C11}"/>
                </c:ext>
              </c:extLst>
            </c:dLbl>
            <c:dLbl>
              <c:idx val="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5-2BEF-4204-B251-A95ACD644C11}"/>
                </c:ext>
              </c:extLst>
            </c:dLbl>
            <c:dLbl>
              <c:idx val="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6-2BEF-4204-B251-A95ACD644C11}"/>
                </c:ext>
              </c:extLst>
            </c:dLbl>
            <c:dLbl>
              <c:idx val="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7-2BEF-4204-B251-A95ACD644C11}"/>
                </c:ext>
              </c:extLst>
            </c:dLbl>
            <c:dLbl>
              <c:idx val="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8-2BEF-4204-B251-A95ACD644C11}"/>
                </c:ext>
              </c:extLst>
            </c:dLbl>
            <c:dLbl>
              <c:idx val="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9-2BEF-4204-B251-A95ACD644C11}"/>
                </c:ext>
              </c:extLst>
            </c:dLbl>
            <c:dLbl>
              <c:idx val="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A-2BEF-4204-B251-A95ACD644C11}"/>
                </c:ext>
              </c:extLst>
            </c:dLbl>
            <c:dLbl>
              <c:idx val="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B-2BEF-4204-B251-A95ACD644C11}"/>
                </c:ext>
              </c:extLst>
            </c:dLbl>
            <c:dLbl>
              <c:idx val="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C-2BEF-4204-B251-A95ACD644C11}"/>
                </c:ext>
              </c:extLst>
            </c:dLbl>
            <c:dLbl>
              <c:idx val="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D-2BEF-4204-B251-A95ACD644C11}"/>
                </c:ext>
              </c:extLst>
            </c:dLbl>
            <c:dLbl>
              <c:idx val="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E-2BEF-4204-B251-A95ACD644C11}"/>
                </c:ext>
              </c:extLst>
            </c:dLbl>
            <c:dLbl>
              <c:idx val="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5F-2BEF-4204-B251-A95ACD644C11}"/>
                </c:ext>
              </c:extLst>
            </c:dLbl>
            <c:dLbl>
              <c:idx val="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0-2BEF-4204-B251-A95ACD644C11}"/>
                </c:ext>
              </c:extLst>
            </c:dLbl>
            <c:dLbl>
              <c:idx val="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1-2BEF-4204-B251-A95ACD644C11}"/>
                </c:ext>
              </c:extLst>
            </c:dLbl>
            <c:dLbl>
              <c:idx val="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2-2BEF-4204-B251-A95ACD644C11}"/>
                </c:ext>
              </c:extLst>
            </c:dLbl>
            <c:dLbl>
              <c:idx val="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3-2BEF-4204-B251-A95ACD644C11}"/>
                </c:ext>
              </c:extLst>
            </c:dLbl>
            <c:dLbl>
              <c:idx val="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4-2BEF-4204-B251-A95ACD644C11}"/>
                </c:ext>
              </c:extLst>
            </c:dLbl>
            <c:dLbl>
              <c:idx val="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5-2BEF-4204-B251-A95ACD644C11}"/>
                </c:ext>
              </c:extLst>
            </c:dLbl>
            <c:dLbl>
              <c:idx val="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6-2BEF-4204-B251-A95ACD644C11}"/>
                </c:ext>
              </c:extLst>
            </c:dLbl>
            <c:dLbl>
              <c:idx val="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7-2BEF-4204-B251-A95ACD644C11}"/>
                </c:ext>
              </c:extLst>
            </c:dLbl>
            <c:dLbl>
              <c:idx val="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8-2BEF-4204-B251-A95ACD644C11}"/>
                </c:ext>
              </c:extLst>
            </c:dLbl>
            <c:dLbl>
              <c:idx val="1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9-2BEF-4204-B251-A95ACD644C11}"/>
                </c:ext>
              </c:extLst>
            </c:dLbl>
            <c:dLbl>
              <c:idx val="1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A-2BEF-4204-B251-A95ACD644C11}"/>
                </c:ext>
              </c:extLst>
            </c:dLbl>
            <c:dLbl>
              <c:idx val="1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B-2BEF-4204-B251-A95ACD644C11}"/>
                </c:ext>
              </c:extLst>
            </c:dLbl>
            <c:dLbl>
              <c:idx val="1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C-2BEF-4204-B251-A95ACD644C11}"/>
                </c:ext>
              </c:extLst>
            </c:dLbl>
            <c:dLbl>
              <c:idx val="1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D-2BEF-4204-B251-A95ACD644C11}"/>
                </c:ext>
              </c:extLst>
            </c:dLbl>
            <c:dLbl>
              <c:idx val="105"/>
              <c:tx>
                <c:rich>
                  <a:bodyPr/>
                  <a:lstStyle/>
                  <a:p>
                    <a:fld id="{4860D033-B263-4770-AE74-00A122CF90C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6E-2BEF-4204-B251-A95ACD644C11}"/>
                </c:ext>
              </c:extLst>
            </c:dLbl>
            <c:dLbl>
              <c:idx val="1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6F-2BEF-4204-B251-A95ACD644C11}"/>
                </c:ext>
              </c:extLst>
            </c:dLbl>
            <c:dLbl>
              <c:idx val="1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0-2BEF-4204-B251-A95ACD644C11}"/>
                </c:ext>
              </c:extLst>
            </c:dLbl>
            <c:dLbl>
              <c:idx val="1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1-2BEF-4204-B251-A95ACD644C11}"/>
                </c:ext>
              </c:extLst>
            </c:dLbl>
            <c:dLbl>
              <c:idx val="1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2-2BEF-4204-B251-A95ACD644C11}"/>
                </c:ext>
              </c:extLst>
            </c:dLbl>
            <c:dLbl>
              <c:idx val="1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3-2BEF-4204-B251-A95ACD644C11}"/>
                </c:ext>
              </c:extLst>
            </c:dLbl>
            <c:dLbl>
              <c:idx val="1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4-2BEF-4204-B251-A95ACD644C11}"/>
                </c:ext>
              </c:extLst>
            </c:dLbl>
            <c:dLbl>
              <c:idx val="1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5-2BEF-4204-B251-A95ACD644C11}"/>
                </c:ext>
              </c:extLst>
            </c:dLbl>
            <c:dLbl>
              <c:idx val="1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6-2BEF-4204-B251-A95ACD644C11}"/>
                </c:ext>
              </c:extLst>
            </c:dLbl>
            <c:dLbl>
              <c:idx val="1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7-2BEF-4204-B251-A95ACD644C11}"/>
                </c:ext>
              </c:extLst>
            </c:dLbl>
            <c:dLbl>
              <c:idx val="1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8-2BEF-4204-B251-A95ACD644C11}"/>
                </c:ext>
              </c:extLst>
            </c:dLbl>
            <c:dLbl>
              <c:idx val="1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9-2BEF-4204-B251-A95ACD644C11}"/>
                </c:ext>
              </c:extLst>
            </c:dLbl>
            <c:dLbl>
              <c:idx val="1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A-2BEF-4204-B251-A95ACD644C11}"/>
                </c:ext>
              </c:extLst>
            </c:dLbl>
            <c:dLbl>
              <c:idx val="1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B-2BEF-4204-B251-A95ACD644C11}"/>
                </c:ext>
              </c:extLst>
            </c:dLbl>
            <c:dLbl>
              <c:idx val="1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C-2BEF-4204-B251-A95ACD644C11}"/>
                </c:ext>
              </c:extLst>
            </c:dLbl>
            <c:dLbl>
              <c:idx val="1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D-2BEF-4204-B251-A95ACD644C11}"/>
                </c:ext>
              </c:extLst>
            </c:dLbl>
            <c:dLbl>
              <c:idx val="1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E-2BEF-4204-B251-A95ACD644C11}"/>
                </c:ext>
              </c:extLst>
            </c:dLbl>
            <c:dLbl>
              <c:idx val="1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7F-2BEF-4204-B251-A95ACD644C11}"/>
                </c:ext>
              </c:extLst>
            </c:dLbl>
            <c:dLbl>
              <c:idx val="1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0-2BEF-4204-B251-A95ACD644C11}"/>
                </c:ext>
              </c:extLst>
            </c:dLbl>
            <c:dLbl>
              <c:idx val="1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1-2BEF-4204-B251-A95ACD644C11}"/>
                </c:ext>
              </c:extLst>
            </c:dLbl>
            <c:dLbl>
              <c:idx val="1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2-2BEF-4204-B251-A95ACD644C11}"/>
                </c:ext>
              </c:extLst>
            </c:dLbl>
            <c:dLbl>
              <c:idx val="1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3-2BEF-4204-B251-A95ACD644C11}"/>
                </c:ext>
              </c:extLst>
            </c:dLbl>
            <c:dLbl>
              <c:idx val="1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4-2BEF-4204-B251-A95ACD644C11}"/>
                </c:ext>
              </c:extLst>
            </c:dLbl>
            <c:dLbl>
              <c:idx val="1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5-2BEF-4204-B251-A95ACD644C11}"/>
                </c:ext>
              </c:extLst>
            </c:dLbl>
            <c:dLbl>
              <c:idx val="1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6-2BEF-4204-B251-A95ACD644C11}"/>
                </c:ext>
              </c:extLst>
            </c:dLbl>
            <c:dLbl>
              <c:idx val="1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7-2BEF-4204-B251-A95ACD644C11}"/>
                </c:ext>
              </c:extLst>
            </c:dLbl>
            <c:dLbl>
              <c:idx val="1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8-2BEF-4204-B251-A95ACD644C11}"/>
                </c:ext>
              </c:extLst>
            </c:dLbl>
            <c:dLbl>
              <c:idx val="1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9-2BEF-4204-B251-A95ACD644C11}"/>
                </c:ext>
              </c:extLst>
            </c:dLbl>
            <c:dLbl>
              <c:idx val="1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A-2BEF-4204-B251-A95ACD644C11}"/>
                </c:ext>
              </c:extLst>
            </c:dLbl>
            <c:dLbl>
              <c:idx val="1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B-2BEF-4204-B251-A95ACD644C11}"/>
                </c:ext>
              </c:extLst>
            </c:dLbl>
            <c:dLbl>
              <c:idx val="135"/>
              <c:tx>
                <c:rich>
                  <a:bodyPr/>
                  <a:lstStyle/>
                  <a:p>
                    <a:fld id="{229EC552-0BD9-491C-A55A-E8F9B6FBDAF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8C-2BEF-4204-B251-A95ACD644C11}"/>
                </c:ext>
              </c:extLst>
            </c:dLbl>
            <c:dLbl>
              <c:idx val="1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D-2BEF-4204-B251-A95ACD644C11}"/>
                </c:ext>
              </c:extLst>
            </c:dLbl>
            <c:dLbl>
              <c:idx val="1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E-2BEF-4204-B251-A95ACD644C11}"/>
                </c:ext>
              </c:extLst>
            </c:dLbl>
            <c:dLbl>
              <c:idx val="1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8F-2BEF-4204-B251-A95ACD644C11}"/>
                </c:ext>
              </c:extLst>
            </c:dLbl>
            <c:dLbl>
              <c:idx val="1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0-2BEF-4204-B251-A95ACD644C11}"/>
                </c:ext>
              </c:extLst>
            </c:dLbl>
            <c:dLbl>
              <c:idx val="1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1-2BEF-4204-B251-A95ACD644C11}"/>
                </c:ext>
              </c:extLst>
            </c:dLbl>
            <c:dLbl>
              <c:idx val="1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2-2BEF-4204-B251-A95ACD644C11}"/>
                </c:ext>
              </c:extLst>
            </c:dLbl>
            <c:dLbl>
              <c:idx val="1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3-2BEF-4204-B251-A95ACD644C11}"/>
                </c:ext>
              </c:extLst>
            </c:dLbl>
            <c:dLbl>
              <c:idx val="1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4-2BEF-4204-B251-A95ACD644C11}"/>
                </c:ext>
              </c:extLst>
            </c:dLbl>
            <c:dLbl>
              <c:idx val="1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5-2BEF-4204-B251-A95ACD644C11}"/>
                </c:ext>
              </c:extLst>
            </c:dLbl>
            <c:dLbl>
              <c:idx val="1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6-2BEF-4204-B251-A95ACD644C11}"/>
                </c:ext>
              </c:extLst>
            </c:dLbl>
            <c:dLbl>
              <c:idx val="1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7-2BEF-4204-B251-A95ACD644C11}"/>
                </c:ext>
              </c:extLst>
            </c:dLbl>
            <c:dLbl>
              <c:idx val="1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8-2BEF-4204-B251-A95ACD644C11}"/>
                </c:ext>
              </c:extLst>
            </c:dLbl>
            <c:dLbl>
              <c:idx val="1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9-2BEF-4204-B251-A95ACD644C11}"/>
                </c:ext>
              </c:extLst>
            </c:dLbl>
            <c:dLbl>
              <c:idx val="1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A-2BEF-4204-B251-A95ACD644C11}"/>
                </c:ext>
              </c:extLst>
            </c:dLbl>
            <c:dLbl>
              <c:idx val="1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B-2BEF-4204-B251-A95ACD644C11}"/>
                </c:ext>
              </c:extLst>
            </c:dLbl>
            <c:dLbl>
              <c:idx val="1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C-2BEF-4204-B251-A95ACD644C11}"/>
                </c:ext>
              </c:extLst>
            </c:dLbl>
            <c:dLbl>
              <c:idx val="1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D-2BEF-4204-B251-A95ACD644C11}"/>
                </c:ext>
              </c:extLst>
            </c:dLbl>
            <c:dLbl>
              <c:idx val="1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E-2BEF-4204-B251-A95ACD644C11}"/>
                </c:ext>
              </c:extLst>
            </c:dLbl>
            <c:dLbl>
              <c:idx val="1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9F-2BEF-4204-B251-A95ACD644C11}"/>
                </c:ext>
              </c:extLst>
            </c:dLbl>
            <c:dLbl>
              <c:idx val="1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0-2BEF-4204-B251-A95ACD644C11}"/>
                </c:ext>
              </c:extLst>
            </c:dLbl>
            <c:dLbl>
              <c:idx val="1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1-2BEF-4204-B251-A95ACD644C11}"/>
                </c:ext>
              </c:extLst>
            </c:dLbl>
            <c:dLbl>
              <c:idx val="1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2-2BEF-4204-B251-A95ACD644C11}"/>
                </c:ext>
              </c:extLst>
            </c:dLbl>
            <c:dLbl>
              <c:idx val="1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3-2BEF-4204-B251-A95ACD644C11}"/>
                </c:ext>
              </c:extLst>
            </c:dLbl>
            <c:dLbl>
              <c:idx val="1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4-2BEF-4204-B251-A95ACD644C11}"/>
                </c:ext>
              </c:extLst>
            </c:dLbl>
            <c:dLbl>
              <c:idx val="1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5-2BEF-4204-B251-A95ACD644C11}"/>
                </c:ext>
              </c:extLst>
            </c:dLbl>
            <c:dLbl>
              <c:idx val="1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6-2BEF-4204-B251-A95ACD644C11}"/>
                </c:ext>
              </c:extLst>
            </c:dLbl>
            <c:dLbl>
              <c:idx val="1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7-2BEF-4204-B251-A95ACD644C11}"/>
                </c:ext>
              </c:extLst>
            </c:dLbl>
            <c:dLbl>
              <c:idx val="1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8-2BEF-4204-B251-A95ACD644C11}"/>
                </c:ext>
              </c:extLst>
            </c:dLbl>
            <c:dLbl>
              <c:idx val="1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9-2BEF-4204-B251-A95ACD644C11}"/>
                </c:ext>
              </c:extLst>
            </c:dLbl>
            <c:dLbl>
              <c:idx val="1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A-2BEF-4204-B251-A95ACD644C11}"/>
                </c:ext>
              </c:extLst>
            </c:dLbl>
            <c:dLbl>
              <c:idx val="166"/>
              <c:tx>
                <c:rich>
                  <a:bodyPr/>
                  <a:lstStyle/>
                  <a:p>
                    <a:fld id="{6704961A-EC74-4ADB-86CC-E0086E45AD95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AB-2BEF-4204-B251-A95ACD644C11}"/>
                </c:ext>
              </c:extLst>
            </c:dLbl>
            <c:dLbl>
              <c:idx val="1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C-2BEF-4204-B251-A95ACD644C11}"/>
                </c:ext>
              </c:extLst>
            </c:dLbl>
            <c:dLbl>
              <c:idx val="1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D-2BEF-4204-B251-A95ACD644C11}"/>
                </c:ext>
              </c:extLst>
            </c:dLbl>
            <c:dLbl>
              <c:idx val="1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E-2BEF-4204-B251-A95ACD644C11}"/>
                </c:ext>
              </c:extLst>
            </c:dLbl>
            <c:dLbl>
              <c:idx val="1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AF-2BEF-4204-B251-A95ACD644C11}"/>
                </c:ext>
              </c:extLst>
            </c:dLbl>
            <c:dLbl>
              <c:idx val="1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0-2BEF-4204-B251-A95ACD644C11}"/>
                </c:ext>
              </c:extLst>
            </c:dLbl>
            <c:dLbl>
              <c:idx val="1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1-2BEF-4204-B251-A95ACD644C11}"/>
                </c:ext>
              </c:extLst>
            </c:dLbl>
            <c:dLbl>
              <c:idx val="1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2-2BEF-4204-B251-A95ACD644C11}"/>
                </c:ext>
              </c:extLst>
            </c:dLbl>
            <c:dLbl>
              <c:idx val="1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3-2BEF-4204-B251-A95ACD644C11}"/>
                </c:ext>
              </c:extLst>
            </c:dLbl>
            <c:dLbl>
              <c:idx val="1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4-2BEF-4204-B251-A95ACD644C11}"/>
                </c:ext>
              </c:extLst>
            </c:dLbl>
            <c:dLbl>
              <c:idx val="1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5-2BEF-4204-B251-A95ACD644C11}"/>
                </c:ext>
              </c:extLst>
            </c:dLbl>
            <c:dLbl>
              <c:idx val="1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6-2BEF-4204-B251-A95ACD644C11}"/>
                </c:ext>
              </c:extLst>
            </c:dLbl>
            <c:dLbl>
              <c:idx val="1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7-2BEF-4204-B251-A95ACD644C11}"/>
                </c:ext>
              </c:extLst>
            </c:dLbl>
            <c:dLbl>
              <c:idx val="1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8-2BEF-4204-B251-A95ACD644C11}"/>
                </c:ext>
              </c:extLst>
            </c:dLbl>
            <c:dLbl>
              <c:idx val="1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9-2BEF-4204-B251-A95ACD644C11}"/>
                </c:ext>
              </c:extLst>
            </c:dLbl>
            <c:dLbl>
              <c:idx val="1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A-2BEF-4204-B251-A95ACD644C11}"/>
                </c:ext>
              </c:extLst>
            </c:dLbl>
            <c:dLbl>
              <c:idx val="1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B-2BEF-4204-B251-A95ACD644C11}"/>
                </c:ext>
              </c:extLst>
            </c:dLbl>
            <c:dLbl>
              <c:idx val="1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C-2BEF-4204-B251-A95ACD644C11}"/>
                </c:ext>
              </c:extLst>
            </c:dLbl>
            <c:dLbl>
              <c:idx val="1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D-2BEF-4204-B251-A95ACD644C11}"/>
                </c:ext>
              </c:extLst>
            </c:dLbl>
            <c:dLbl>
              <c:idx val="1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E-2BEF-4204-B251-A95ACD644C11}"/>
                </c:ext>
              </c:extLst>
            </c:dLbl>
            <c:dLbl>
              <c:idx val="1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BF-2BEF-4204-B251-A95ACD644C11}"/>
                </c:ext>
              </c:extLst>
            </c:dLbl>
            <c:dLbl>
              <c:idx val="1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0-2BEF-4204-B251-A95ACD644C11}"/>
                </c:ext>
              </c:extLst>
            </c:dLbl>
            <c:dLbl>
              <c:idx val="18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1-2BEF-4204-B251-A95ACD644C11}"/>
                </c:ext>
              </c:extLst>
            </c:dLbl>
            <c:dLbl>
              <c:idx val="1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2-2BEF-4204-B251-A95ACD644C11}"/>
                </c:ext>
              </c:extLst>
            </c:dLbl>
            <c:dLbl>
              <c:idx val="1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3-2BEF-4204-B251-A95ACD644C11}"/>
                </c:ext>
              </c:extLst>
            </c:dLbl>
            <c:dLbl>
              <c:idx val="1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4-2BEF-4204-B251-A95ACD644C11}"/>
                </c:ext>
              </c:extLst>
            </c:dLbl>
            <c:dLbl>
              <c:idx val="1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5-2BEF-4204-B251-A95ACD644C11}"/>
                </c:ext>
              </c:extLst>
            </c:dLbl>
            <c:dLbl>
              <c:idx val="1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6-2BEF-4204-B251-A95ACD644C11}"/>
                </c:ext>
              </c:extLst>
            </c:dLbl>
            <c:dLbl>
              <c:idx val="1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7-2BEF-4204-B251-A95ACD644C11}"/>
                </c:ext>
              </c:extLst>
            </c:dLbl>
            <c:dLbl>
              <c:idx val="1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8-2BEF-4204-B251-A95ACD644C11}"/>
                </c:ext>
              </c:extLst>
            </c:dLbl>
            <c:dLbl>
              <c:idx val="196"/>
              <c:tx>
                <c:rich>
                  <a:bodyPr/>
                  <a:lstStyle/>
                  <a:p>
                    <a:fld id="{91F94AEF-EA10-4BED-90C4-99136F906A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C9-2BEF-4204-B251-A95ACD644C11}"/>
                </c:ext>
              </c:extLst>
            </c:dLbl>
            <c:dLbl>
              <c:idx val="1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A-2BEF-4204-B251-A95ACD644C11}"/>
                </c:ext>
              </c:extLst>
            </c:dLbl>
            <c:dLbl>
              <c:idx val="1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B-2BEF-4204-B251-A95ACD644C11}"/>
                </c:ext>
              </c:extLst>
            </c:dLbl>
            <c:dLbl>
              <c:idx val="1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C-2BEF-4204-B251-A95ACD644C11}"/>
                </c:ext>
              </c:extLst>
            </c:dLbl>
            <c:dLbl>
              <c:idx val="2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D-2BEF-4204-B251-A95ACD644C11}"/>
                </c:ext>
              </c:extLst>
            </c:dLbl>
            <c:dLbl>
              <c:idx val="2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E-2BEF-4204-B251-A95ACD644C11}"/>
                </c:ext>
              </c:extLst>
            </c:dLbl>
            <c:dLbl>
              <c:idx val="2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CF-2BEF-4204-B251-A95ACD644C11}"/>
                </c:ext>
              </c:extLst>
            </c:dLbl>
            <c:dLbl>
              <c:idx val="2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0-2BEF-4204-B251-A95ACD644C11}"/>
                </c:ext>
              </c:extLst>
            </c:dLbl>
            <c:dLbl>
              <c:idx val="2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1-2BEF-4204-B251-A95ACD644C11}"/>
                </c:ext>
              </c:extLst>
            </c:dLbl>
            <c:dLbl>
              <c:idx val="2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2-2BEF-4204-B251-A95ACD644C11}"/>
                </c:ext>
              </c:extLst>
            </c:dLbl>
            <c:dLbl>
              <c:idx val="2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3-2BEF-4204-B251-A95ACD644C11}"/>
                </c:ext>
              </c:extLst>
            </c:dLbl>
            <c:dLbl>
              <c:idx val="2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4-2BEF-4204-B251-A95ACD644C11}"/>
                </c:ext>
              </c:extLst>
            </c:dLbl>
            <c:dLbl>
              <c:idx val="2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5-2BEF-4204-B251-A95ACD644C11}"/>
                </c:ext>
              </c:extLst>
            </c:dLbl>
            <c:dLbl>
              <c:idx val="2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6-2BEF-4204-B251-A95ACD644C11}"/>
                </c:ext>
              </c:extLst>
            </c:dLbl>
            <c:dLbl>
              <c:idx val="2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7-2BEF-4204-B251-A95ACD644C11}"/>
                </c:ext>
              </c:extLst>
            </c:dLbl>
            <c:dLbl>
              <c:idx val="2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8-2BEF-4204-B251-A95ACD644C11}"/>
                </c:ext>
              </c:extLst>
            </c:dLbl>
            <c:dLbl>
              <c:idx val="2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9-2BEF-4204-B251-A95ACD644C11}"/>
                </c:ext>
              </c:extLst>
            </c:dLbl>
            <c:dLbl>
              <c:idx val="2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A-2BEF-4204-B251-A95ACD644C11}"/>
                </c:ext>
              </c:extLst>
            </c:dLbl>
            <c:dLbl>
              <c:idx val="2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B-2BEF-4204-B251-A95ACD644C11}"/>
                </c:ext>
              </c:extLst>
            </c:dLbl>
            <c:dLbl>
              <c:idx val="2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C-2BEF-4204-B251-A95ACD644C11}"/>
                </c:ext>
              </c:extLst>
            </c:dLbl>
            <c:dLbl>
              <c:idx val="2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D-2BEF-4204-B251-A95ACD644C11}"/>
                </c:ext>
              </c:extLst>
            </c:dLbl>
            <c:dLbl>
              <c:idx val="2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E-2BEF-4204-B251-A95ACD644C11}"/>
                </c:ext>
              </c:extLst>
            </c:dLbl>
            <c:dLbl>
              <c:idx val="2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DF-2BEF-4204-B251-A95ACD644C11}"/>
                </c:ext>
              </c:extLst>
            </c:dLbl>
            <c:dLbl>
              <c:idx val="21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0-2BEF-4204-B251-A95ACD644C11}"/>
                </c:ext>
              </c:extLst>
            </c:dLbl>
            <c:dLbl>
              <c:idx val="2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1-2BEF-4204-B251-A95ACD644C11}"/>
                </c:ext>
              </c:extLst>
            </c:dLbl>
            <c:dLbl>
              <c:idx val="2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2-2BEF-4204-B251-A95ACD644C11}"/>
                </c:ext>
              </c:extLst>
            </c:dLbl>
            <c:dLbl>
              <c:idx val="2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3-2BEF-4204-B251-A95ACD644C11}"/>
                </c:ext>
              </c:extLst>
            </c:dLbl>
            <c:dLbl>
              <c:idx val="2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4-2BEF-4204-B251-A95ACD644C11}"/>
                </c:ext>
              </c:extLst>
            </c:dLbl>
            <c:dLbl>
              <c:idx val="2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5-2BEF-4204-B251-A95ACD644C11}"/>
                </c:ext>
              </c:extLst>
            </c:dLbl>
            <c:dLbl>
              <c:idx val="2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6-2BEF-4204-B251-A95ACD644C11}"/>
                </c:ext>
              </c:extLst>
            </c:dLbl>
            <c:dLbl>
              <c:idx val="2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7-2BEF-4204-B251-A95ACD644C11}"/>
                </c:ext>
              </c:extLst>
            </c:dLbl>
            <c:dLbl>
              <c:idx val="227"/>
              <c:tx>
                <c:rich>
                  <a:bodyPr/>
                  <a:lstStyle/>
                  <a:p>
                    <a:fld id="{37CA30DF-884C-4856-9B64-0999ED65A49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E8-2BEF-4204-B251-A95ACD644C11}"/>
                </c:ext>
              </c:extLst>
            </c:dLbl>
            <c:dLbl>
              <c:idx val="2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9-2BEF-4204-B251-A95ACD644C11}"/>
                </c:ext>
              </c:extLst>
            </c:dLbl>
            <c:dLbl>
              <c:idx val="2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A-2BEF-4204-B251-A95ACD644C11}"/>
                </c:ext>
              </c:extLst>
            </c:dLbl>
            <c:dLbl>
              <c:idx val="2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B-2BEF-4204-B251-A95ACD644C11}"/>
                </c:ext>
              </c:extLst>
            </c:dLbl>
            <c:dLbl>
              <c:idx val="2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C-2BEF-4204-B251-A95ACD644C11}"/>
                </c:ext>
              </c:extLst>
            </c:dLbl>
            <c:dLbl>
              <c:idx val="2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D-2BEF-4204-B251-A95ACD644C11}"/>
                </c:ext>
              </c:extLst>
            </c:dLbl>
            <c:dLbl>
              <c:idx val="2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E-2BEF-4204-B251-A95ACD644C11}"/>
                </c:ext>
              </c:extLst>
            </c:dLbl>
            <c:dLbl>
              <c:idx val="2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EF-2BEF-4204-B251-A95ACD644C11}"/>
                </c:ext>
              </c:extLst>
            </c:dLbl>
            <c:dLbl>
              <c:idx val="2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0-2BEF-4204-B251-A95ACD644C11}"/>
                </c:ext>
              </c:extLst>
            </c:dLbl>
            <c:dLbl>
              <c:idx val="2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1-2BEF-4204-B251-A95ACD644C11}"/>
                </c:ext>
              </c:extLst>
            </c:dLbl>
            <c:dLbl>
              <c:idx val="2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2-2BEF-4204-B251-A95ACD644C11}"/>
                </c:ext>
              </c:extLst>
            </c:dLbl>
            <c:dLbl>
              <c:idx val="2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3-2BEF-4204-B251-A95ACD644C11}"/>
                </c:ext>
              </c:extLst>
            </c:dLbl>
            <c:dLbl>
              <c:idx val="2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4-2BEF-4204-B251-A95ACD644C11}"/>
                </c:ext>
              </c:extLst>
            </c:dLbl>
            <c:dLbl>
              <c:idx val="2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5-2BEF-4204-B251-A95ACD644C11}"/>
                </c:ext>
              </c:extLst>
            </c:dLbl>
            <c:dLbl>
              <c:idx val="2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6-2BEF-4204-B251-A95ACD644C11}"/>
                </c:ext>
              </c:extLst>
            </c:dLbl>
            <c:dLbl>
              <c:idx val="2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7-2BEF-4204-B251-A95ACD644C11}"/>
                </c:ext>
              </c:extLst>
            </c:dLbl>
            <c:dLbl>
              <c:idx val="2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8-2BEF-4204-B251-A95ACD644C11}"/>
                </c:ext>
              </c:extLst>
            </c:dLbl>
            <c:dLbl>
              <c:idx val="2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9-2BEF-4204-B251-A95ACD644C11}"/>
                </c:ext>
              </c:extLst>
            </c:dLbl>
            <c:dLbl>
              <c:idx val="2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A-2BEF-4204-B251-A95ACD644C11}"/>
                </c:ext>
              </c:extLst>
            </c:dLbl>
            <c:dLbl>
              <c:idx val="2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B-2BEF-4204-B251-A95ACD644C11}"/>
                </c:ext>
              </c:extLst>
            </c:dLbl>
            <c:dLbl>
              <c:idx val="2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C-2BEF-4204-B251-A95ACD644C11}"/>
                </c:ext>
              </c:extLst>
            </c:dLbl>
            <c:dLbl>
              <c:idx val="2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D-2BEF-4204-B251-A95ACD644C11}"/>
                </c:ext>
              </c:extLst>
            </c:dLbl>
            <c:dLbl>
              <c:idx val="24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E-2BEF-4204-B251-A95ACD644C11}"/>
                </c:ext>
              </c:extLst>
            </c:dLbl>
            <c:dLbl>
              <c:idx val="2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FF-2BEF-4204-B251-A95ACD644C11}"/>
                </c:ext>
              </c:extLst>
            </c:dLbl>
            <c:dLbl>
              <c:idx val="2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0-2BEF-4204-B251-A95ACD644C11}"/>
                </c:ext>
              </c:extLst>
            </c:dLbl>
            <c:dLbl>
              <c:idx val="2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1-2BEF-4204-B251-A95ACD644C11}"/>
                </c:ext>
              </c:extLst>
            </c:dLbl>
            <c:dLbl>
              <c:idx val="2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2-2BEF-4204-B251-A95ACD644C11}"/>
                </c:ext>
              </c:extLst>
            </c:dLbl>
            <c:dLbl>
              <c:idx val="2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3-2BEF-4204-B251-A95ACD644C11}"/>
                </c:ext>
              </c:extLst>
            </c:dLbl>
            <c:dLbl>
              <c:idx val="2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4-2BEF-4204-B251-A95ACD644C11}"/>
                </c:ext>
              </c:extLst>
            </c:dLbl>
            <c:dLbl>
              <c:idx val="2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5-2BEF-4204-B251-A95ACD644C11}"/>
                </c:ext>
              </c:extLst>
            </c:dLbl>
            <c:dLbl>
              <c:idx val="2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6-2BEF-4204-B251-A95ACD644C11}"/>
                </c:ext>
              </c:extLst>
            </c:dLbl>
            <c:dLbl>
              <c:idx val="258"/>
              <c:tx>
                <c:rich>
                  <a:bodyPr/>
                  <a:lstStyle/>
                  <a:p>
                    <a:fld id="{32CDE9D7-689A-4967-8968-D7B090DC2DC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07-2BEF-4204-B251-A95ACD644C11}"/>
                </c:ext>
              </c:extLst>
            </c:dLbl>
            <c:dLbl>
              <c:idx val="2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8-2BEF-4204-B251-A95ACD644C11}"/>
                </c:ext>
              </c:extLst>
            </c:dLbl>
            <c:dLbl>
              <c:idx val="2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9-2BEF-4204-B251-A95ACD644C11}"/>
                </c:ext>
              </c:extLst>
            </c:dLbl>
            <c:dLbl>
              <c:idx val="2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A-2BEF-4204-B251-A95ACD644C11}"/>
                </c:ext>
              </c:extLst>
            </c:dLbl>
            <c:dLbl>
              <c:idx val="2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B-2BEF-4204-B251-A95ACD644C11}"/>
                </c:ext>
              </c:extLst>
            </c:dLbl>
            <c:dLbl>
              <c:idx val="2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C-2BEF-4204-B251-A95ACD644C11}"/>
                </c:ext>
              </c:extLst>
            </c:dLbl>
            <c:dLbl>
              <c:idx val="2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D-2BEF-4204-B251-A95ACD644C11}"/>
                </c:ext>
              </c:extLst>
            </c:dLbl>
            <c:dLbl>
              <c:idx val="2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E-2BEF-4204-B251-A95ACD644C11}"/>
                </c:ext>
              </c:extLst>
            </c:dLbl>
            <c:dLbl>
              <c:idx val="26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0F-2BEF-4204-B251-A95ACD644C11}"/>
                </c:ext>
              </c:extLst>
            </c:dLbl>
            <c:dLbl>
              <c:idx val="26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0-2BEF-4204-B251-A95ACD644C11}"/>
                </c:ext>
              </c:extLst>
            </c:dLbl>
            <c:dLbl>
              <c:idx val="26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1-2BEF-4204-B251-A95ACD644C11}"/>
                </c:ext>
              </c:extLst>
            </c:dLbl>
            <c:dLbl>
              <c:idx val="26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2-2BEF-4204-B251-A95ACD644C11}"/>
                </c:ext>
              </c:extLst>
            </c:dLbl>
            <c:dLbl>
              <c:idx val="27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3-2BEF-4204-B251-A95ACD644C11}"/>
                </c:ext>
              </c:extLst>
            </c:dLbl>
            <c:dLbl>
              <c:idx val="27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4-2BEF-4204-B251-A95ACD644C11}"/>
                </c:ext>
              </c:extLst>
            </c:dLbl>
            <c:dLbl>
              <c:idx val="27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5-2BEF-4204-B251-A95ACD644C11}"/>
                </c:ext>
              </c:extLst>
            </c:dLbl>
            <c:dLbl>
              <c:idx val="27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6-2BEF-4204-B251-A95ACD644C11}"/>
                </c:ext>
              </c:extLst>
            </c:dLbl>
            <c:dLbl>
              <c:idx val="27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7-2BEF-4204-B251-A95ACD644C11}"/>
                </c:ext>
              </c:extLst>
            </c:dLbl>
            <c:dLbl>
              <c:idx val="27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8-2BEF-4204-B251-A95ACD644C11}"/>
                </c:ext>
              </c:extLst>
            </c:dLbl>
            <c:dLbl>
              <c:idx val="27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9-2BEF-4204-B251-A95ACD644C11}"/>
                </c:ext>
              </c:extLst>
            </c:dLbl>
            <c:dLbl>
              <c:idx val="27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A-2BEF-4204-B251-A95ACD644C11}"/>
                </c:ext>
              </c:extLst>
            </c:dLbl>
            <c:dLbl>
              <c:idx val="27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B-2BEF-4204-B251-A95ACD644C11}"/>
                </c:ext>
              </c:extLst>
            </c:dLbl>
            <c:dLbl>
              <c:idx val="27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C-2BEF-4204-B251-A95ACD644C11}"/>
                </c:ext>
              </c:extLst>
            </c:dLbl>
            <c:dLbl>
              <c:idx val="28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D-2BEF-4204-B251-A95ACD644C11}"/>
                </c:ext>
              </c:extLst>
            </c:dLbl>
            <c:dLbl>
              <c:idx val="28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E-2BEF-4204-B251-A95ACD644C11}"/>
                </c:ext>
              </c:extLst>
            </c:dLbl>
            <c:dLbl>
              <c:idx val="28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1F-2BEF-4204-B251-A95ACD644C11}"/>
                </c:ext>
              </c:extLst>
            </c:dLbl>
            <c:dLbl>
              <c:idx val="28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0-2BEF-4204-B251-A95ACD644C11}"/>
                </c:ext>
              </c:extLst>
            </c:dLbl>
            <c:dLbl>
              <c:idx val="28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1-2BEF-4204-B251-A95ACD644C11}"/>
                </c:ext>
              </c:extLst>
            </c:dLbl>
            <c:dLbl>
              <c:idx val="28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2-2BEF-4204-B251-A95ACD644C11}"/>
                </c:ext>
              </c:extLst>
            </c:dLbl>
            <c:dLbl>
              <c:idx val="28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3-2BEF-4204-B251-A95ACD644C11}"/>
                </c:ext>
              </c:extLst>
            </c:dLbl>
            <c:dLbl>
              <c:idx val="28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4-2BEF-4204-B251-A95ACD644C11}"/>
                </c:ext>
              </c:extLst>
            </c:dLbl>
            <c:dLbl>
              <c:idx val="288"/>
              <c:tx>
                <c:rich>
                  <a:bodyPr/>
                  <a:lstStyle/>
                  <a:p>
                    <a:fld id="{D4985EAF-CE8D-4E53-BC88-10921CE40EA9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25-2BEF-4204-B251-A95ACD644C11}"/>
                </c:ext>
              </c:extLst>
            </c:dLbl>
            <c:dLbl>
              <c:idx val="28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6-2BEF-4204-B251-A95ACD644C11}"/>
                </c:ext>
              </c:extLst>
            </c:dLbl>
            <c:dLbl>
              <c:idx val="29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7-2BEF-4204-B251-A95ACD644C11}"/>
                </c:ext>
              </c:extLst>
            </c:dLbl>
            <c:dLbl>
              <c:idx val="29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8-2BEF-4204-B251-A95ACD644C11}"/>
                </c:ext>
              </c:extLst>
            </c:dLbl>
            <c:dLbl>
              <c:idx val="29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9-2BEF-4204-B251-A95ACD644C11}"/>
                </c:ext>
              </c:extLst>
            </c:dLbl>
            <c:dLbl>
              <c:idx val="29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A-2BEF-4204-B251-A95ACD644C11}"/>
                </c:ext>
              </c:extLst>
            </c:dLbl>
            <c:dLbl>
              <c:idx val="29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B-2BEF-4204-B251-A95ACD644C11}"/>
                </c:ext>
              </c:extLst>
            </c:dLbl>
            <c:dLbl>
              <c:idx val="29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C-2BEF-4204-B251-A95ACD644C11}"/>
                </c:ext>
              </c:extLst>
            </c:dLbl>
            <c:dLbl>
              <c:idx val="29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D-2BEF-4204-B251-A95ACD644C11}"/>
                </c:ext>
              </c:extLst>
            </c:dLbl>
            <c:dLbl>
              <c:idx val="29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E-2BEF-4204-B251-A95ACD644C11}"/>
                </c:ext>
              </c:extLst>
            </c:dLbl>
            <c:dLbl>
              <c:idx val="29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2F-2BEF-4204-B251-A95ACD644C11}"/>
                </c:ext>
              </c:extLst>
            </c:dLbl>
            <c:dLbl>
              <c:idx val="29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0-2BEF-4204-B251-A95ACD644C11}"/>
                </c:ext>
              </c:extLst>
            </c:dLbl>
            <c:dLbl>
              <c:idx val="30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1-2BEF-4204-B251-A95ACD644C11}"/>
                </c:ext>
              </c:extLst>
            </c:dLbl>
            <c:dLbl>
              <c:idx val="30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2-2BEF-4204-B251-A95ACD644C11}"/>
                </c:ext>
              </c:extLst>
            </c:dLbl>
            <c:dLbl>
              <c:idx val="30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3-2BEF-4204-B251-A95ACD644C11}"/>
                </c:ext>
              </c:extLst>
            </c:dLbl>
            <c:dLbl>
              <c:idx val="30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4-2BEF-4204-B251-A95ACD644C11}"/>
                </c:ext>
              </c:extLst>
            </c:dLbl>
            <c:dLbl>
              <c:idx val="30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5-2BEF-4204-B251-A95ACD644C11}"/>
                </c:ext>
              </c:extLst>
            </c:dLbl>
            <c:dLbl>
              <c:idx val="30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6-2BEF-4204-B251-A95ACD644C11}"/>
                </c:ext>
              </c:extLst>
            </c:dLbl>
            <c:dLbl>
              <c:idx val="30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7-2BEF-4204-B251-A95ACD644C11}"/>
                </c:ext>
              </c:extLst>
            </c:dLbl>
            <c:dLbl>
              <c:idx val="30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8-2BEF-4204-B251-A95ACD644C11}"/>
                </c:ext>
              </c:extLst>
            </c:dLbl>
            <c:dLbl>
              <c:idx val="30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9-2BEF-4204-B251-A95ACD644C11}"/>
                </c:ext>
              </c:extLst>
            </c:dLbl>
            <c:dLbl>
              <c:idx val="30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A-2BEF-4204-B251-A95ACD644C11}"/>
                </c:ext>
              </c:extLst>
            </c:dLbl>
            <c:dLbl>
              <c:idx val="31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B-2BEF-4204-B251-A95ACD644C11}"/>
                </c:ext>
              </c:extLst>
            </c:dLbl>
            <c:dLbl>
              <c:idx val="31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C-2BEF-4204-B251-A95ACD644C11}"/>
                </c:ext>
              </c:extLst>
            </c:dLbl>
            <c:dLbl>
              <c:idx val="31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D-2BEF-4204-B251-A95ACD644C11}"/>
                </c:ext>
              </c:extLst>
            </c:dLbl>
            <c:dLbl>
              <c:idx val="31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E-2BEF-4204-B251-A95ACD644C11}"/>
                </c:ext>
              </c:extLst>
            </c:dLbl>
            <c:dLbl>
              <c:idx val="31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3F-2BEF-4204-B251-A95ACD644C11}"/>
                </c:ext>
              </c:extLst>
            </c:dLbl>
            <c:dLbl>
              <c:idx val="31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0-2BEF-4204-B251-A95ACD644C11}"/>
                </c:ext>
              </c:extLst>
            </c:dLbl>
            <c:dLbl>
              <c:idx val="31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1-2BEF-4204-B251-A95ACD644C11}"/>
                </c:ext>
              </c:extLst>
            </c:dLbl>
            <c:dLbl>
              <c:idx val="31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2-2BEF-4204-B251-A95ACD644C11}"/>
                </c:ext>
              </c:extLst>
            </c:dLbl>
            <c:dLbl>
              <c:idx val="31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3-2BEF-4204-B251-A95ACD644C11}"/>
                </c:ext>
              </c:extLst>
            </c:dLbl>
            <c:dLbl>
              <c:idx val="319"/>
              <c:tx>
                <c:rich>
                  <a:bodyPr/>
                  <a:lstStyle/>
                  <a:p>
                    <a:fld id="{C8D8BD01-A3C9-40AC-800B-0BCAA665E0F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44-2BEF-4204-B251-A95ACD644C11}"/>
                </c:ext>
              </c:extLst>
            </c:dLbl>
            <c:dLbl>
              <c:idx val="32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5-2BEF-4204-B251-A95ACD644C11}"/>
                </c:ext>
              </c:extLst>
            </c:dLbl>
            <c:dLbl>
              <c:idx val="32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6-2BEF-4204-B251-A95ACD644C11}"/>
                </c:ext>
              </c:extLst>
            </c:dLbl>
            <c:dLbl>
              <c:idx val="32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7-2BEF-4204-B251-A95ACD644C11}"/>
                </c:ext>
              </c:extLst>
            </c:dLbl>
            <c:dLbl>
              <c:idx val="32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8-2BEF-4204-B251-A95ACD644C11}"/>
                </c:ext>
              </c:extLst>
            </c:dLbl>
            <c:dLbl>
              <c:idx val="32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9-2BEF-4204-B251-A95ACD644C11}"/>
                </c:ext>
              </c:extLst>
            </c:dLbl>
            <c:dLbl>
              <c:idx val="32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A-2BEF-4204-B251-A95ACD644C11}"/>
                </c:ext>
              </c:extLst>
            </c:dLbl>
            <c:dLbl>
              <c:idx val="32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B-2BEF-4204-B251-A95ACD644C11}"/>
                </c:ext>
              </c:extLst>
            </c:dLbl>
            <c:dLbl>
              <c:idx val="32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C-2BEF-4204-B251-A95ACD644C11}"/>
                </c:ext>
              </c:extLst>
            </c:dLbl>
            <c:dLbl>
              <c:idx val="32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D-2BEF-4204-B251-A95ACD644C11}"/>
                </c:ext>
              </c:extLst>
            </c:dLbl>
            <c:dLbl>
              <c:idx val="32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E-2BEF-4204-B251-A95ACD644C11}"/>
                </c:ext>
              </c:extLst>
            </c:dLbl>
            <c:dLbl>
              <c:idx val="33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4F-2BEF-4204-B251-A95ACD644C11}"/>
                </c:ext>
              </c:extLst>
            </c:dLbl>
            <c:dLbl>
              <c:idx val="33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0-2BEF-4204-B251-A95ACD644C11}"/>
                </c:ext>
              </c:extLst>
            </c:dLbl>
            <c:dLbl>
              <c:idx val="33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1-2BEF-4204-B251-A95ACD644C11}"/>
                </c:ext>
              </c:extLst>
            </c:dLbl>
            <c:dLbl>
              <c:idx val="33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2-2BEF-4204-B251-A95ACD644C11}"/>
                </c:ext>
              </c:extLst>
            </c:dLbl>
            <c:dLbl>
              <c:idx val="33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3-2BEF-4204-B251-A95ACD644C11}"/>
                </c:ext>
              </c:extLst>
            </c:dLbl>
            <c:dLbl>
              <c:idx val="33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4-2BEF-4204-B251-A95ACD644C11}"/>
                </c:ext>
              </c:extLst>
            </c:dLbl>
            <c:dLbl>
              <c:idx val="33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5-2BEF-4204-B251-A95ACD644C11}"/>
                </c:ext>
              </c:extLst>
            </c:dLbl>
            <c:dLbl>
              <c:idx val="33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6-2BEF-4204-B251-A95ACD644C11}"/>
                </c:ext>
              </c:extLst>
            </c:dLbl>
            <c:dLbl>
              <c:idx val="33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7-2BEF-4204-B251-A95ACD644C11}"/>
                </c:ext>
              </c:extLst>
            </c:dLbl>
            <c:dLbl>
              <c:idx val="33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8-2BEF-4204-B251-A95ACD644C11}"/>
                </c:ext>
              </c:extLst>
            </c:dLbl>
            <c:dLbl>
              <c:idx val="34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9-2BEF-4204-B251-A95ACD644C11}"/>
                </c:ext>
              </c:extLst>
            </c:dLbl>
            <c:dLbl>
              <c:idx val="34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A-2BEF-4204-B251-A95ACD644C11}"/>
                </c:ext>
              </c:extLst>
            </c:dLbl>
            <c:dLbl>
              <c:idx val="34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B-2BEF-4204-B251-A95ACD644C11}"/>
                </c:ext>
              </c:extLst>
            </c:dLbl>
            <c:dLbl>
              <c:idx val="34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C-2BEF-4204-B251-A95ACD644C11}"/>
                </c:ext>
              </c:extLst>
            </c:dLbl>
            <c:dLbl>
              <c:idx val="34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D-2BEF-4204-B251-A95ACD644C11}"/>
                </c:ext>
              </c:extLst>
            </c:dLbl>
            <c:dLbl>
              <c:idx val="34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E-2BEF-4204-B251-A95ACD644C11}"/>
                </c:ext>
              </c:extLst>
            </c:dLbl>
            <c:dLbl>
              <c:idx val="34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5F-2BEF-4204-B251-A95ACD644C11}"/>
                </c:ext>
              </c:extLst>
            </c:dLbl>
            <c:dLbl>
              <c:idx val="34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0-2BEF-4204-B251-A95ACD644C11}"/>
                </c:ext>
              </c:extLst>
            </c:dLbl>
            <c:dLbl>
              <c:idx val="34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1-2BEF-4204-B251-A95ACD644C11}"/>
                </c:ext>
              </c:extLst>
            </c:dLbl>
            <c:dLbl>
              <c:idx val="349"/>
              <c:tx>
                <c:rich>
                  <a:bodyPr/>
                  <a:lstStyle/>
                  <a:p>
                    <a:fld id="{EA8B0C3B-02A0-480F-8F69-0F191482AAA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162-2BEF-4204-B251-A95ACD644C11}"/>
                </c:ext>
              </c:extLst>
            </c:dLbl>
            <c:dLbl>
              <c:idx val="35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3-2BEF-4204-B251-A95ACD644C11}"/>
                </c:ext>
              </c:extLst>
            </c:dLbl>
            <c:dLbl>
              <c:idx val="35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4-2BEF-4204-B251-A95ACD644C11}"/>
                </c:ext>
              </c:extLst>
            </c:dLbl>
            <c:dLbl>
              <c:idx val="35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5-2BEF-4204-B251-A95ACD644C11}"/>
                </c:ext>
              </c:extLst>
            </c:dLbl>
            <c:dLbl>
              <c:idx val="35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6-2BEF-4204-B251-A95ACD644C11}"/>
                </c:ext>
              </c:extLst>
            </c:dLbl>
            <c:dLbl>
              <c:idx val="35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7-2BEF-4204-B251-A95ACD644C11}"/>
                </c:ext>
              </c:extLst>
            </c:dLbl>
            <c:dLbl>
              <c:idx val="35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8-2BEF-4204-B251-A95ACD644C11}"/>
                </c:ext>
              </c:extLst>
            </c:dLbl>
            <c:dLbl>
              <c:idx val="356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9-2BEF-4204-B251-A95ACD644C11}"/>
                </c:ext>
              </c:extLst>
            </c:dLbl>
            <c:dLbl>
              <c:idx val="357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A-2BEF-4204-B251-A95ACD644C11}"/>
                </c:ext>
              </c:extLst>
            </c:dLbl>
            <c:dLbl>
              <c:idx val="358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B-2BEF-4204-B251-A95ACD644C11}"/>
                </c:ext>
              </c:extLst>
            </c:dLbl>
            <c:dLbl>
              <c:idx val="359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C-2BEF-4204-B251-A95ACD644C11}"/>
                </c:ext>
              </c:extLst>
            </c:dLbl>
            <c:dLbl>
              <c:idx val="360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D-2BEF-4204-B251-A95ACD644C11}"/>
                </c:ext>
              </c:extLst>
            </c:dLbl>
            <c:dLbl>
              <c:idx val="361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E-2BEF-4204-B251-A95ACD644C11}"/>
                </c:ext>
              </c:extLst>
            </c:dLbl>
            <c:dLbl>
              <c:idx val="362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6F-2BEF-4204-B251-A95ACD644C11}"/>
                </c:ext>
              </c:extLst>
            </c:dLbl>
            <c:dLbl>
              <c:idx val="363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0-2BEF-4204-B251-A95ACD644C11}"/>
                </c:ext>
              </c:extLst>
            </c:dLbl>
            <c:dLbl>
              <c:idx val="364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1-2BEF-4204-B251-A95ACD644C11}"/>
                </c:ext>
              </c:extLst>
            </c:dLbl>
            <c:dLbl>
              <c:idx val="365"/>
              <c:tx>
                <c:rich>
                  <a:bodyPr/>
                  <a:lstStyle/>
                  <a:p>
                    <a:endParaRPr lang="en-US"/>
                  </a:p>
                </c:rich>
              </c:tx>
              <c:dLblPos val="ct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172-2BEF-4204-B251-A95ACD644C1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yVal>
            <c:numRef>
              <c:f>Data!$M$2:$M$367</c:f>
              <c:numCache>
                <c:formatCode>General</c:formatCode>
                <c:ptCount val="36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3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3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3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3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3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3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3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  <c:pt idx="226">
                  <c:v>#N/A</c:v>
                </c:pt>
                <c:pt idx="227">
                  <c:v>3</c:v>
                </c:pt>
                <c:pt idx="228">
                  <c:v>#N/A</c:v>
                </c:pt>
                <c:pt idx="229">
                  <c:v>#N/A</c:v>
                </c:pt>
                <c:pt idx="230">
                  <c:v>#N/A</c:v>
                </c:pt>
                <c:pt idx="231">
                  <c:v>#N/A</c:v>
                </c:pt>
                <c:pt idx="232">
                  <c:v>#N/A</c:v>
                </c:pt>
                <c:pt idx="233">
                  <c:v>#N/A</c:v>
                </c:pt>
                <c:pt idx="234">
                  <c:v>#N/A</c:v>
                </c:pt>
                <c:pt idx="235">
                  <c:v>#N/A</c:v>
                </c:pt>
                <c:pt idx="236">
                  <c:v>#N/A</c:v>
                </c:pt>
                <c:pt idx="237">
                  <c:v>#N/A</c:v>
                </c:pt>
                <c:pt idx="238">
                  <c:v>#N/A</c:v>
                </c:pt>
                <c:pt idx="239">
                  <c:v>#N/A</c:v>
                </c:pt>
                <c:pt idx="240">
                  <c:v>#N/A</c:v>
                </c:pt>
                <c:pt idx="241">
                  <c:v>#N/A</c:v>
                </c:pt>
                <c:pt idx="242">
                  <c:v>#N/A</c:v>
                </c:pt>
                <c:pt idx="243">
                  <c:v>#N/A</c:v>
                </c:pt>
                <c:pt idx="244">
                  <c:v>#N/A</c:v>
                </c:pt>
                <c:pt idx="245">
                  <c:v>#N/A</c:v>
                </c:pt>
                <c:pt idx="246">
                  <c:v>#N/A</c:v>
                </c:pt>
                <c:pt idx="247">
                  <c:v>#N/A</c:v>
                </c:pt>
                <c:pt idx="248">
                  <c:v>#N/A</c:v>
                </c:pt>
                <c:pt idx="249">
                  <c:v>#N/A</c:v>
                </c:pt>
                <c:pt idx="250">
                  <c:v>#N/A</c:v>
                </c:pt>
                <c:pt idx="251">
                  <c:v>#N/A</c:v>
                </c:pt>
                <c:pt idx="252">
                  <c:v>#N/A</c:v>
                </c:pt>
                <c:pt idx="253">
                  <c:v>#N/A</c:v>
                </c:pt>
                <c:pt idx="254">
                  <c:v>#N/A</c:v>
                </c:pt>
                <c:pt idx="255">
                  <c:v>#N/A</c:v>
                </c:pt>
                <c:pt idx="256">
                  <c:v>#N/A</c:v>
                </c:pt>
                <c:pt idx="257">
                  <c:v>#N/A</c:v>
                </c:pt>
                <c:pt idx="258">
                  <c:v>3</c:v>
                </c:pt>
                <c:pt idx="259">
                  <c:v>#N/A</c:v>
                </c:pt>
                <c:pt idx="260">
                  <c:v>#N/A</c:v>
                </c:pt>
                <c:pt idx="261">
                  <c:v>#N/A</c:v>
                </c:pt>
                <c:pt idx="262">
                  <c:v>#N/A</c:v>
                </c:pt>
                <c:pt idx="263">
                  <c:v>#N/A</c:v>
                </c:pt>
                <c:pt idx="264">
                  <c:v>#N/A</c:v>
                </c:pt>
                <c:pt idx="265">
                  <c:v>#N/A</c:v>
                </c:pt>
                <c:pt idx="266">
                  <c:v>#N/A</c:v>
                </c:pt>
                <c:pt idx="267">
                  <c:v>#N/A</c:v>
                </c:pt>
                <c:pt idx="268">
                  <c:v>#N/A</c:v>
                </c:pt>
                <c:pt idx="269">
                  <c:v>#N/A</c:v>
                </c:pt>
                <c:pt idx="270">
                  <c:v>#N/A</c:v>
                </c:pt>
                <c:pt idx="271">
                  <c:v>#N/A</c:v>
                </c:pt>
                <c:pt idx="272">
                  <c:v>#N/A</c:v>
                </c:pt>
                <c:pt idx="273">
                  <c:v>#N/A</c:v>
                </c:pt>
                <c:pt idx="274">
                  <c:v>#N/A</c:v>
                </c:pt>
                <c:pt idx="275">
                  <c:v>#N/A</c:v>
                </c:pt>
                <c:pt idx="276">
                  <c:v>#N/A</c:v>
                </c:pt>
                <c:pt idx="277">
                  <c:v>#N/A</c:v>
                </c:pt>
                <c:pt idx="278">
                  <c:v>#N/A</c:v>
                </c:pt>
                <c:pt idx="279">
                  <c:v>#N/A</c:v>
                </c:pt>
                <c:pt idx="280">
                  <c:v>#N/A</c:v>
                </c:pt>
                <c:pt idx="281">
                  <c:v>#N/A</c:v>
                </c:pt>
                <c:pt idx="282">
                  <c:v>#N/A</c:v>
                </c:pt>
                <c:pt idx="283">
                  <c:v>#N/A</c:v>
                </c:pt>
                <c:pt idx="284">
                  <c:v>#N/A</c:v>
                </c:pt>
                <c:pt idx="285">
                  <c:v>#N/A</c:v>
                </c:pt>
                <c:pt idx="286">
                  <c:v>#N/A</c:v>
                </c:pt>
                <c:pt idx="287">
                  <c:v>#N/A</c:v>
                </c:pt>
                <c:pt idx="288">
                  <c:v>3</c:v>
                </c:pt>
                <c:pt idx="289">
                  <c:v>#N/A</c:v>
                </c:pt>
                <c:pt idx="290">
                  <c:v>#N/A</c:v>
                </c:pt>
                <c:pt idx="291">
                  <c:v>#N/A</c:v>
                </c:pt>
                <c:pt idx="292">
                  <c:v>#N/A</c:v>
                </c:pt>
                <c:pt idx="293">
                  <c:v>#N/A</c:v>
                </c:pt>
                <c:pt idx="294">
                  <c:v>#N/A</c:v>
                </c:pt>
                <c:pt idx="295">
                  <c:v>#N/A</c:v>
                </c:pt>
                <c:pt idx="296">
                  <c:v>#N/A</c:v>
                </c:pt>
                <c:pt idx="297">
                  <c:v>#N/A</c:v>
                </c:pt>
                <c:pt idx="298">
                  <c:v>#N/A</c:v>
                </c:pt>
                <c:pt idx="299">
                  <c:v>#N/A</c:v>
                </c:pt>
                <c:pt idx="300">
                  <c:v>#N/A</c:v>
                </c:pt>
                <c:pt idx="301">
                  <c:v>#N/A</c:v>
                </c:pt>
                <c:pt idx="302">
                  <c:v>#N/A</c:v>
                </c:pt>
                <c:pt idx="303">
                  <c:v>#N/A</c:v>
                </c:pt>
                <c:pt idx="304">
                  <c:v>#N/A</c:v>
                </c:pt>
                <c:pt idx="305">
                  <c:v>#N/A</c:v>
                </c:pt>
                <c:pt idx="306">
                  <c:v>#N/A</c:v>
                </c:pt>
                <c:pt idx="307">
                  <c:v>#N/A</c:v>
                </c:pt>
                <c:pt idx="308">
                  <c:v>#N/A</c:v>
                </c:pt>
                <c:pt idx="309">
                  <c:v>#N/A</c:v>
                </c:pt>
                <c:pt idx="310">
                  <c:v>#N/A</c:v>
                </c:pt>
                <c:pt idx="311">
                  <c:v>#N/A</c:v>
                </c:pt>
                <c:pt idx="312">
                  <c:v>#N/A</c:v>
                </c:pt>
                <c:pt idx="313">
                  <c:v>#N/A</c:v>
                </c:pt>
                <c:pt idx="314">
                  <c:v>#N/A</c:v>
                </c:pt>
                <c:pt idx="315">
                  <c:v>#N/A</c:v>
                </c:pt>
                <c:pt idx="316">
                  <c:v>#N/A</c:v>
                </c:pt>
                <c:pt idx="317">
                  <c:v>#N/A</c:v>
                </c:pt>
                <c:pt idx="318">
                  <c:v>#N/A</c:v>
                </c:pt>
                <c:pt idx="319">
                  <c:v>3</c:v>
                </c:pt>
                <c:pt idx="320">
                  <c:v>#N/A</c:v>
                </c:pt>
                <c:pt idx="321">
                  <c:v>#N/A</c:v>
                </c:pt>
                <c:pt idx="322">
                  <c:v>#N/A</c:v>
                </c:pt>
                <c:pt idx="323">
                  <c:v>#N/A</c:v>
                </c:pt>
                <c:pt idx="324">
                  <c:v>#N/A</c:v>
                </c:pt>
                <c:pt idx="325">
                  <c:v>#N/A</c:v>
                </c:pt>
                <c:pt idx="326">
                  <c:v>#N/A</c:v>
                </c:pt>
                <c:pt idx="327">
                  <c:v>#N/A</c:v>
                </c:pt>
                <c:pt idx="328">
                  <c:v>#N/A</c:v>
                </c:pt>
                <c:pt idx="329">
                  <c:v>#N/A</c:v>
                </c:pt>
                <c:pt idx="330">
                  <c:v>#N/A</c:v>
                </c:pt>
                <c:pt idx="331">
                  <c:v>#N/A</c:v>
                </c:pt>
                <c:pt idx="332">
                  <c:v>#N/A</c:v>
                </c:pt>
                <c:pt idx="333">
                  <c:v>#N/A</c:v>
                </c:pt>
                <c:pt idx="334">
                  <c:v>#N/A</c:v>
                </c:pt>
                <c:pt idx="335">
                  <c:v>#N/A</c:v>
                </c:pt>
                <c:pt idx="336">
                  <c:v>#N/A</c:v>
                </c:pt>
                <c:pt idx="337">
                  <c:v>#N/A</c:v>
                </c:pt>
                <c:pt idx="338">
                  <c:v>#N/A</c:v>
                </c:pt>
                <c:pt idx="339">
                  <c:v>#N/A</c:v>
                </c:pt>
                <c:pt idx="340">
                  <c:v>#N/A</c:v>
                </c:pt>
                <c:pt idx="341">
                  <c:v>#N/A</c:v>
                </c:pt>
                <c:pt idx="342">
                  <c:v>#N/A</c:v>
                </c:pt>
                <c:pt idx="343">
                  <c:v>#N/A</c:v>
                </c:pt>
                <c:pt idx="344">
                  <c:v>#N/A</c:v>
                </c:pt>
                <c:pt idx="345">
                  <c:v>#N/A</c:v>
                </c:pt>
                <c:pt idx="346">
                  <c:v>#N/A</c:v>
                </c:pt>
                <c:pt idx="347">
                  <c:v>#N/A</c:v>
                </c:pt>
                <c:pt idx="348">
                  <c:v>#N/A</c:v>
                </c:pt>
                <c:pt idx="349">
                  <c:v>3</c:v>
                </c:pt>
                <c:pt idx="350">
                  <c:v>#N/A</c:v>
                </c:pt>
                <c:pt idx="351">
                  <c:v>#N/A</c:v>
                </c:pt>
                <c:pt idx="352">
                  <c:v>#N/A</c:v>
                </c:pt>
                <c:pt idx="353">
                  <c:v>#N/A</c:v>
                </c:pt>
                <c:pt idx="354">
                  <c:v>#N/A</c:v>
                </c:pt>
                <c:pt idx="355">
                  <c:v>#N/A</c:v>
                </c:pt>
                <c:pt idx="356">
                  <c:v>#N/A</c:v>
                </c:pt>
                <c:pt idx="357">
                  <c:v>#N/A</c:v>
                </c:pt>
                <c:pt idx="358">
                  <c:v>#N/A</c:v>
                </c:pt>
                <c:pt idx="359">
                  <c:v>#N/A</c:v>
                </c:pt>
                <c:pt idx="360">
                  <c:v>#N/A</c:v>
                </c:pt>
                <c:pt idx="361">
                  <c:v>#N/A</c:v>
                </c:pt>
                <c:pt idx="362">
                  <c:v>#N/A</c:v>
                </c:pt>
                <c:pt idx="363">
                  <c:v>#N/A</c:v>
                </c:pt>
                <c:pt idx="364">
                  <c:v>#N/A</c:v>
                </c:pt>
                <c:pt idx="365">
                  <c:v>#N/A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Data!$N$2:$N$367</c15:f>
                <c15:dlblRangeCache>
                  <c:ptCount val="366"/>
                  <c:pt idx="0">
                    <c:v>#N/A</c:v>
                  </c:pt>
                  <c:pt idx="1">
                    <c:v>#N/A</c:v>
                  </c:pt>
                  <c:pt idx="2">
                    <c:v>#N/A</c:v>
                  </c:pt>
                  <c:pt idx="3">
                    <c:v>#N/A</c:v>
                  </c:pt>
                  <c:pt idx="4">
                    <c:v>#N/A</c:v>
                  </c:pt>
                  <c:pt idx="5">
                    <c:v>#N/A</c:v>
                  </c:pt>
                  <c:pt idx="6">
                    <c:v>#N/A</c:v>
                  </c:pt>
                  <c:pt idx="7">
                    <c:v>#N/A</c:v>
                  </c:pt>
                  <c:pt idx="8">
                    <c:v>#N/A</c:v>
                  </c:pt>
                  <c:pt idx="9">
                    <c:v>#N/A</c:v>
                  </c:pt>
                  <c:pt idx="10">
                    <c:v>#N/A</c:v>
                  </c:pt>
                  <c:pt idx="11">
                    <c:v>#N/A</c:v>
                  </c:pt>
                  <c:pt idx="12">
                    <c:v>#N/A</c:v>
                  </c:pt>
                  <c:pt idx="13">
                    <c:v>#N/A</c:v>
                  </c:pt>
                  <c:pt idx="14">
                    <c:v>January</c:v>
                  </c:pt>
                  <c:pt idx="15">
                    <c:v>#N/A</c:v>
                  </c:pt>
                  <c:pt idx="16">
                    <c:v>#N/A</c:v>
                  </c:pt>
                  <c:pt idx="17">
                    <c:v>#N/A</c:v>
                  </c:pt>
                  <c:pt idx="18">
                    <c:v>#N/A</c:v>
                  </c:pt>
                  <c:pt idx="19">
                    <c:v>#N/A</c:v>
                  </c:pt>
                  <c:pt idx="20">
                    <c:v>#N/A</c:v>
                  </c:pt>
                  <c:pt idx="21">
                    <c:v>#N/A</c:v>
                  </c:pt>
                  <c:pt idx="22">
                    <c:v>#N/A</c:v>
                  </c:pt>
                  <c:pt idx="23">
                    <c:v>#N/A</c:v>
                  </c:pt>
                  <c:pt idx="24">
                    <c:v>#N/A</c:v>
                  </c:pt>
                  <c:pt idx="25">
                    <c:v>#N/A</c:v>
                  </c:pt>
                  <c:pt idx="26">
                    <c:v>#N/A</c:v>
                  </c:pt>
                  <c:pt idx="27">
                    <c:v>#N/A</c:v>
                  </c:pt>
                  <c:pt idx="28">
                    <c:v>#N/A</c:v>
                  </c:pt>
                  <c:pt idx="29">
                    <c:v>#N/A</c:v>
                  </c:pt>
                  <c:pt idx="30">
                    <c:v>#N/A</c:v>
                  </c:pt>
                  <c:pt idx="31">
                    <c:v>#N/A</c:v>
                  </c:pt>
                  <c:pt idx="32">
                    <c:v>#N/A</c:v>
                  </c:pt>
                  <c:pt idx="33">
                    <c:v>#N/A</c:v>
                  </c:pt>
                  <c:pt idx="34">
                    <c:v>#N/A</c:v>
                  </c:pt>
                  <c:pt idx="35">
                    <c:v>#N/A</c:v>
                  </c:pt>
                  <c:pt idx="36">
                    <c:v>#N/A</c:v>
                  </c:pt>
                  <c:pt idx="37">
                    <c:v>#N/A</c:v>
                  </c:pt>
                  <c:pt idx="38">
                    <c:v>#N/A</c:v>
                  </c:pt>
                  <c:pt idx="39">
                    <c:v>#N/A</c:v>
                  </c:pt>
                  <c:pt idx="40">
                    <c:v>#N/A</c:v>
                  </c:pt>
                  <c:pt idx="41">
                    <c:v>#N/A</c:v>
                  </c:pt>
                  <c:pt idx="42">
                    <c:v>#N/A</c:v>
                  </c:pt>
                  <c:pt idx="43">
                    <c:v>#N/A</c:v>
                  </c:pt>
                  <c:pt idx="44">
                    <c:v>#N/A</c:v>
                  </c:pt>
                  <c:pt idx="45">
                    <c:v>February</c:v>
                  </c:pt>
                  <c:pt idx="46">
                    <c:v>#N/A</c:v>
                  </c:pt>
                  <c:pt idx="47">
                    <c:v>#N/A</c:v>
                  </c:pt>
                  <c:pt idx="48">
                    <c:v>#N/A</c:v>
                  </c:pt>
                  <c:pt idx="49">
                    <c:v>#N/A</c:v>
                  </c:pt>
                  <c:pt idx="50">
                    <c:v>#N/A</c:v>
                  </c:pt>
                  <c:pt idx="51">
                    <c:v>#N/A</c:v>
                  </c:pt>
                  <c:pt idx="52">
                    <c:v>#N/A</c:v>
                  </c:pt>
                  <c:pt idx="53">
                    <c:v>#N/A</c:v>
                  </c:pt>
                  <c:pt idx="54">
                    <c:v>#N/A</c:v>
                  </c:pt>
                  <c:pt idx="55">
                    <c:v>#N/A</c:v>
                  </c:pt>
                  <c:pt idx="56">
                    <c:v>#N/A</c:v>
                  </c:pt>
                  <c:pt idx="57">
                    <c:v>#N/A</c:v>
                  </c:pt>
                  <c:pt idx="58">
                    <c:v>#N/A</c:v>
                  </c:pt>
                  <c:pt idx="59">
                    <c:v>#N/A</c:v>
                  </c:pt>
                  <c:pt idx="60">
                    <c:v>#N/A</c:v>
                  </c:pt>
                  <c:pt idx="61">
                    <c:v>#N/A</c:v>
                  </c:pt>
                  <c:pt idx="62">
                    <c:v>#N/A</c:v>
                  </c:pt>
                  <c:pt idx="63">
                    <c:v>#N/A</c:v>
                  </c:pt>
                  <c:pt idx="64">
                    <c:v>#N/A</c:v>
                  </c:pt>
                  <c:pt idx="65">
                    <c:v>#N/A</c:v>
                  </c:pt>
                  <c:pt idx="66">
                    <c:v>#N/A</c:v>
                  </c:pt>
                  <c:pt idx="67">
                    <c:v>#N/A</c:v>
                  </c:pt>
                  <c:pt idx="68">
                    <c:v>#N/A</c:v>
                  </c:pt>
                  <c:pt idx="69">
                    <c:v>#N/A</c:v>
                  </c:pt>
                  <c:pt idx="70">
                    <c:v>#N/A</c:v>
                  </c:pt>
                  <c:pt idx="71">
                    <c:v>#N/A</c:v>
                  </c:pt>
                  <c:pt idx="72">
                    <c:v>#N/A</c:v>
                  </c:pt>
                  <c:pt idx="73">
                    <c:v>#N/A</c:v>
                  </c:pt>
                  <c:pt idx="74">
                    <c:v>March</c:v>
                  </c:pt>
                  <c:pt idx="75">
                    <c:v>#N/A</c:v>
                  </c:pt>
                  <c:pt idx="76">
                    <c:v>#N/A</c:v>
                  </c:pt>
                  <c:pt idx="77">
                    <c:v>#N/A</c:v>
                  </c:pt>
                  <c:pt idx="78">
                    <c:v>#N/A</c:v>
                  </c:pt>
                  <c:pt idx="79">
                    <c:v>#N/A</c:v>
                  </c:pt>
                  <c:pt idx="80">
                    <c:v>#N/A</c:v>
                  </c:pt>
                  <c:pt idx="81">
                    <c:v>#N/A</c:v>
                  </c:pt>
                  <c:pt idx="82">
                    <c:v>#N/A</c:v>
                  </c:pt>
                  <c:pt idx="83">
                    <c:v>#N/A</c:v>
                  </c:pt>
                  <c:pt idx="84">
                    <c:v>#N/A</c:v>
                  </c:pt>
                  <c:pt idx="85">
                    <c:v>#N/A</c:v>
                  </c:pt>
                  <c:pt idx="86">
                    <c:v>#N/A</c:v>
                  </c:pt>
                  <c:pt idx="87">
                    <c:v>#N/A</c:v>
                  </c:pt>
                  <c:pt idx="88">
                    <c:v>#N/A</c:v>
                  </c:pt>
                  <c:pt idx="89">
                    <c:v>#N/A</c:v>
                  </c:pt>
                  <c:pt idx="90">
                    <c:v>#N/A</c:v>
                  </c:pt>
                  <c:pt idx="91">
                    <c:v>#N/A</c:v>
                  </c:pt>
                  <c:pt idx="92">
                    <c:v>#N/A</c:v>
                  </c:pt>
                  <c:pt idx="93">
                    <c:v>#N/A</c:v>
                  </c:pt>
                  <c:pt idx="94">
                    <c:v>#N/A</c:v>
                  </c:pt>
                  <c:pt idx="95">
                    <c:v>#N/A</c:v>
                  </c:pt>
                  <c:pt idx="96">
                    <c:v>#N/A</c:v>
                  </c:pt>
                  <c:pt idx="97">
                    <c:v>#N/A</c:v>
                  </c:pt>
                  <c:pt idx="98">
                    <c:v>#N/A</c:v>
                  </c:pt>
                  <c:pt idx="99">
                    <c:v>#N/A</c:v>
                  </c:pt>
                  <c:pt idx="100">
                    <c:v>#N/A</c:v>
                  </c:pt>
                  <c:pt idx="101">
                    <c:v>#N/A</c:v>
                  </c:pt>
                  <c:pt idx="102">
                    <c:v>#N/A</c:v>
                  </c:pt>
                  <c:pt idx="103">
                    <c:v>#N/A</c:v>
                  </c:pt>
                  <c:pt idx="104">
                    <c:v>#N/A</c:v>
                  </c:pt>
                  <c:pt idx="105">
                    <c:v>April</c:v>
                  </c:pt>
                  <c:pt idx="106">
                    <c:v>#N/A</c:v>
                  </c:pt>
                  <c:pt idx="107">
                    <c:v>#N/A</c:v>
                  </c:pt>
                  <c:pt idx="108">
                    <c:v>#N/A</c:v>
                  </c:pt>
                  <c:pt idx="109">
                    <c:v>#N/A</c:v>
                  </c:pt>
                  <c:pt idx="110">
                    <c:v>#N/A</c:v>
                  </c:pt>
                  <c:pt idx="111">
                    <c:v>#N/A</c:v>
                  </c:pt>
                  <c:pt idx="112">
                    <c:v>#N/A</c:v>
                  </c:pt>
                  <c:pt idx="113">
                    <c:v>#N/A</c:v>
                  </c:pt>
                  <c:pt idx="114">
                    <c:v>#N/A</c:v>
                  </c:pt>
                  <c:pt idx="115">
                    <c:v>#N/A</c:v>
                  </c:pt>
                  <c:pt idx="116">
                    <c:v>#N/A</c:v>
                  </c:pt>
                  <c:pt idx="117">
                    <c:v>#N/A</c:v>
                  </c:pt>
                  <c:pt idx="118">
                    <c:v>#N/A</c:v>
                  </c:pt>
                  <c:pt idx="119">
                    <c:v>#N/A</c:v>
                  </c:pt>
                  <c:pt idx="120">
                    <c:v>#N/A</c:v>
                  </c:pt>
                  <c:pt idx="121">
                    <c:v>#N/A</c:v>
                  </c:pt>
                  <c:pt idx="122">
                    <c:v>#N/A</c:v>
                  </c:pt>
                  <c:pt idx="123">
                    <c:v>#N/A</c:v>
                  </c:pt>
                  <c:pt idx="124">
                    <c:v>#N/A</c:v>
                  </c:pt>
                  <c:pt idx="125">
                    <c:v>#N/A</c:v>
                  </c:pt>
                  <c:pt idx="126">
                    <c:v>#N/A</c:v>
                  </c:pt>
                  <c:pt idx="127">
                    <c:v>#N/A</c:v>
                  </c:pt>
                  <c:pt idx="128">
                    <c:v>#N/A</c:v>
                  </c:pt>
                  <c:pt idx="129">
                    <c:v>#N/A</c:v>
                  </c:pt>
                  <c:pt idx="130">
                    <c:v>#N/A</c:v>
                  </c:pt>
                  <c:pt idx="131">
                    <c:v>#N/A</c:v>
                  </c:pt>
                  <c:pt idx="132">
                    <c:v>#N/A</c:v>
                  </c:pt>
                  <c:pt idx="133">
                    <c:v>#N/A</c:v>
                  </c:pt>
                  <c:pt idx="134">
                    <c:v>#N/A</c:v>
                  </c:pt>
                  <c:pt idx="135">
                    <c:v>May</c:v>
                  </c:pt>
                  <c:pt idx="136">
                    <c:v>#N/A</c:v>
                  </c:pt>
                  <c:pt idx="137">
                    <c:v>#N/A</c:v>
                  </c:pt>
                  <c:pt idx="138">
                    <c:v>#N/A</c:v>
                  </c:pt>
                  <c:pt idx="139">
                    <c:v>#N/A</c:v>
                  </c:pt>
                  <c:pt idx="140">
                    <c:v>#N/A</c:v>
                  </c:pt>
                  <c:pt idx="141">
                    <c:v>#N/A</c:v>
                  </c:pt>
                  <c:pt idx="142">
                    <c:v>#N/A</c:v>
                  </c:pt>
                  <c:pt idx="143">
                    <c:v>#N/A</c:v>
                  </c:pt>
                  <c:pt idx="144">
                    <c:v>#N/A</c:v>
                  </c:pt>
                  <c:pt idx="145">
                    <c:v>#N/A</c:v>
                  </c:pt>
                  <c:pt idx="146">
                    <c:v>#N/A</c:v>
                  </c:pt>
                  <c:pt idx="147">
                    <c:v>#N/A</c:v>
                  </c:pt>
                  <c:pt idx="148">
                    <c:v>#N/A</c:v>
                  </c:pt>
                  <c:pt idx="149">
                    <c:v>#N/A</c:v>
                  </c:pt>
                  <c:pt idx="150">
                    <c:v>#N/A</c:v>
                  </c:pt>
                  <c:pt idx="151">
                    <c:v>#N/A</c:v>
                  </c:pt>
                  <c:pt idx="152">
                    <c:v>#N/A</c:v>
                  </c:pt>
                  <c:pt idx="153">
                    <c:v>#N/A</c:v>
                  </c:pt>
                  <c:pt idx="154">
                    <c:v>#N/A</c:v>
                  </c:pt>
                  <c:pt idx="155">
                    <c:v>#N/A</c:v>
                  </c:pt>
                  <c:pt idx="156">
                    <c:v>#N/A</c:v>
                  </c:pt>
                  <c:pt idx="157">
                    <c:v>#N/A</c:v>
                  </c:pt>
                  <c:pt idx="158">
                    <c:v>#N/A</c:v>
                  </c:pt>
                  <c:pt idx="159">
                    <c:v>#N/A</c:v>
                  </c:pt>
                  <c:pt idx="160">
                    <c:v>#N/A</c:v>
                  </c:pt>
                  <c:pt idx="161">
                    <c:v>#N/A</c:v>
                  </c:pt>
                  <c:pt idx="162">
                    <c:v>#N/A</c:v>
                  </c:pt>
                  <c:pt idx="163">
                    <c:v>#N/A</c:v>
                  </c:pt>
                  <c:pt idx="164">
                    <c:v>#N/A</c:v>
                  </c:pt>
                  <c:pt idx="165">
                    <c:v>#N/A</c:v>
                  </c:pt>
                  <c:pt idx="166">
                    <c:v>June</c:v>
                  </c:pt>
                  <c:pt idx="167">
                    <c:v>#N/A</c:v>
                  </c:pt>
                  <c:pt idx="168">
                    <c:v>#N/A</c:v>
                  </c:pt>
                  <c:pt idx="169">
                    <c:v>#N/A</c:v>
                  </c:pt>
                  <c:pt idx="170">
                    <c:v>#N/A</c:v>
                  </c:pt>
                  <c:pt idx="171">
                    <c:v>#N/A</c:v>
                  </c:pt>
                  <c:pt idx="172">
                    <c:v>#N/A</c:v>
                  </c:pt>
                  <c:pt idx="173">
                    <c:v>#N/A</c:v>
                  </c:pt>
                  <c:pt idx="174">
                    <c:v>#N/A</c:v>
                  </c:pt>
                  <c:pt idx="175">
                    <c:v>#N/A</c:v>
                  </c:pt>
                  <c:pt idx="176">
                    <c:v>#N/A</c:v>
                  </c:pt>
                  <c:pt idx="177">
                    <c:v>#N/A</c:v>
                  </c:pt>
                  <c:pt idx="178">
                    <c:v>#N/A</c:v>
                  </c:pt>
                  <c:pt idx="179">
                    <c:v>#N/A</c:v>
                  </c:pt>
                  <c:pt idx="180">
                    <c:v>#N/A</c:v>
                  </c:pt>
                  <c:pt idx="181">
                    <c:v>#N/A</c:v>
                  </c:pt>
                  <c:pt idx="182">
                    <c:v>#N/A</c:v>
                  </c:pt>
                  <c:pt idx="183">
                    <c:v>#N/A</c:v>
                  </c:pt>
                  <c:pt idx="184">
                    <c:v>#N/A</c:v>
                  </c:pt>
                  <c:pt idx="185">
                    <c:v>#N/A</c:v>
                  </c:pt>
                  <c:pt idx="186">
                    <c:v>#N/A</c:v>
                  </c:pt>
                  <c:pt idx="187">
                    <c:v>#N/A</c:v>
                  </c:pt>
                  <c:pt idx="188">
                    <c:v>#N/A</c:v>
                  </c:pt>
                  <c:pt idx="189">
                    <c:v>#N/A</c:v>
                  </c:pt>
                  <c:pt idx="190">
                    <c:v>#N/A</c:v>
                  </c:pt>
                  <c:pt idx="191">
                    <c:v>#N/A</c:v>
                  </c:pt>
                  <c:pt idx="192">
                    <c:v>#N/A</c:v>
                  </c:pt>
                  <c:pt idx="193">
                    <c:v>#N/A</c:v>
                  </c:pt>
                  <c:pt idx="194">
                    <c:v>#N/A</c:v>
                  </c:pt>
                  <c:pt idx="195">
                    <c:v>#N/A</c:v>
                  </c:pt>
                  <c:pt idx="196">
                    <c:v>July</c:v>
                  </c:pt>
                  <c:pt idx="197">
                    <c:v>#N/A</c:v>
                  </c:pt>
                  <c:pt idx="198">
                    <c:v>#N/A</c:v>
                  </c:pt>
                  <c:pt idx="199">
                    <c:v>#N/A</c:v>
                  </c:pt>
                  <c:pt idx="200">
                    <c:v>#N/A</c:v>
                  </c:pt>
                  <c:pt idx="201">
                    <c:v>#N/A</c:v>
                  </c:pt>
                  <c:pt idx="202">
                    <c:v>#N/A</c:v>
                  </c:pt>
                  <c:pt idx="203">
                    <c:v>#N/A</c:v>
                  </c:pt>
                  <c:pt idx="204">
                    <c:v>#N/A</c:v>
                  </c:pt>
                  <c:pt idx="205">
                    <c:v>#N/A</c:v>
                  </c:pt>
                  <c:pt idx="206">
                    <c:v>#N/A</c:v>
                  </c:pt>
                  <c:pt idx="207">
                    <c:v>#N/A</c:v>
                  </c:pt>
                  <c:pt idx="208">
                    <c:v>#N/A</c:v>
                  </c:pt>
                  <c:pt idx="209">
                    <c:v>#N/A</c:v>
                  </c:pt>
                  <c:pt idx="210">
                    <c:v>#N/A</c:v>
                  </c:pt>
                  <c:pt idx="211">
                    <c:v>#N/A</c:v>
                  </c:pt>
                  <c:pt idx="212">
                    <c:v>#N/A</c:v>
                  </c:pt>
                  <c:pt idx="213">
                    <c:v>#N/A</c:v>
                  </c:pt>
                  <c:pt idx="214">
                    <c:v>#N/A</c:v>
                  </c:pt>
                  <c:pt idx="215">
                    <c:v>#N/A</c:v>
                  </c:pt>
                  <c:pt idx="216">
                    <c:v>#N/A</c:v>
                  </c:pt>
                  <c:pt idx="217">
                    <c:v>#N/A</c:v>
                  </c:pt>
                  <c:pt idx="218">
                    <c:v>#N/A</c:v>
                  </c:pt>
                  <c:pt idx="219">
                    <c:v>#N/A</c:v>
                  </c:pt>
                  <c:pt idx="220">
                    <c:v>#N/A</c:v>
                  </c:pt>
                  <c:pt idx="221">
                    <c:v>#N/A</c:v>
                  </c:pt>
                  <c:pt idx="222">
                    <c:v>#N/A</c:v>
                  </c:pt>
                  <c:pt idx="223">
                    <c:v>#N/A</c:v>
                  </c:pt>
                  <c:pt idx="224">
                    <c:v>#N/A</c:v>
                  </c:pt>
                  <c:pt idx="225">
                    <c:v>#N/A</c:v>
                  </c:pt>
                  <c:pt idx="226">
                    <c:v>#N/A</c:v>
                  </c:pt>
                  <c:pt idx="227">
                    <c:v>August</c:v>
                  </c:pt>
                  <c:pt idx="228">
                    <c:v>#N/A</c:v>
                  </c:pt>
                  <c:pt idx="229">
                    <c:v>#N/A</c:v>
                  </c:pt>
                  <c:pt idx="230">
                    <c:v>#N/A</c:v>
                  </c:pt>
                  <c:pt idx="231">
                    <c:v>#N/A</c:v>
                  </c:pt>
                  <c:pt idx="232">
                    <c:v>#N/A</c:v>
                  </c:pt>
                  <c:pt idx="233">
                    <c:v>#N/A</c:v>
                  </c:pt>
                  <c:pt idx="234">
                    <c:v>#N/A</c:v>
                  </c:pt>
                  <c:pt idx="235">
                    <c:v>#N/A</c:v>
                  </c:pt>
                  <c:pt idx="236">
                    <c:v>#N/A</c:v>
                  </c:pt>
                  <c:pt idx="237">
                    <c:v>#N/A</c:v>
                  </c:pt>
                  <c:pt idx="238">
                    <c:v>#N/A</c:v>
                  </c:pt>
                  <c:pt idx="239">
                    <c:v>#N/A</c:v>
                  </c:pt>
                  <c:pt idx="240">
                    <c:v>#N/A</c:v>
                  </c:pt>
                  <c:pt idx="241">
                    <c:v>#N/A</c:v>
                  </c:pt>
                  <c:pt idx="242">
                    <c:v>#N/A</c:v>
                  </c:pt>
                  <c:pt idx="243">
                    <c:v>#N/A</c:v>
                  </c:pt>
                  <c:pt idx="244">
                    <c:v>#N/A</c:v>
                  </c:pt>
                  <c:pt idx="245">
                    <c:v>#N/A</c:v>
                  </c:pt>
                  <c:pt idx="246">
                    <c:v>#N/A</c:v>
                  </c:pt>
                  <c:pt idx="247">
                    <c:v>#N/A</c:v>
                  </c:pt>
                  <c:pt idx="248">
                    <c:v>#N/A</c:v>
                  </c:pt>
                  <c:pt idx="249">
                    <c:v>#N/A</c:v>
                  </c:pt>
                  <c:pt idx="250">
                    <c:v>#N/A</c:v>
                  </c:pt>
                  <c:pt idx="251">
                    <c:v>#N/A</c:v>
                  </c:pt>
                  <c:pt idx="252">
                    <c:v>#N/A</c:v>
                  </c:pt>
                  <c:pt idx="253">
                    <c:v>#N/A</c:v>
                  </c:pt>
                  <c:pt idx="254">
                    <c:v>#N/A</c:v>
                  </c:pt>
                  <c:pt idx="255">
                    <c:v>#N/A</c:v>
                  </c:pt>
                  <c:pt idx="256">
                    <c:v>#N/A</c:v>
                  </c:pt>
                  <c:pt idx="257">
                    <c:v>#N/A</c:v>
                  </c:pt>
                  <c:pt idx="258">
                    <c:v>September</c:v>
                  </c:pt>
                  <c:pt idx="259">
                    <c:v>#N/A</c:v>
                  </c:pt>
                  <c:pt idx="260">
                    <c:v>#N/A</c:v>
                  </c:pt>
                  <c:pt idx="261">
                    <c:v>#N/A</c:v>
                  </c:pt>
                  <c:pt idx="262">
                    <c:v>#N/A</c:v>
                  </c:pt>
                  <c:pt idx="263">
                    <c:v>#N/A</c:v>
                  </c:pt>
                  <c:pt idx="264">
                    <c:v>#N/A</c:v>
                  </c:pt>
                  <c:pt idx="265">
                    <c:v>#N/A</c:v>
                  </c:pt>
                  <c:pt idx="266">
                    <c:v>#N/A</c:v>
                  </c:pt>
                  <c:pt idx="267">
                    <c:v>#N/A</c:v>
                  </c:pt>
                  <c:pt idx="268">
                    <c:v>#N/A</c:v>
                  </c:pt>
                  <c:pt idx="269">
                    <c:v>#N/A</c:v>
                  </c:pt>
                  <c:pt idx="270">
                    <c:v>#N/A</c:v>
                  </c:pt>
                  <c:pt idx="271">
                    <c:v>#N/A</c:v>
                  </c:pt>
                  <c:pt idx="272">
                    <c:v>#N/A</c:v>
                  </c:pt>
                  <c:pt idx="273">
                    <c:v>#N/A</c:v>
                  </c:pt>
                  <c:pt idx="274">
                    <c:v>#N/A</c:v>
                  </c:pt>
                  <c:pt idx="275">
                    <c:v>#N/A</c:v>
                  </c:pt>
                  <c:pt idx="276">
                    <c:v>#N/A</c:v>
                  </c:pt>
                  <c:pt idx="277">
                    <c:v>#N/A</c:v>
                  </c:pt>
                  <c:pt idx="278">
                    <c:v>#N/A</c:v>
                  </c:pt>
                  <c:pt idx="279">
                    <c:v>#N/A</c:v>
                  </c:pt>
                  <c:pt idx="280">
                    <c:v>#N/A</c:v>
                  </c:pt>
                  <c:pt idx="281">
                    <c:v>#N/A</c:v>
                  </c:pt>
                  <c:pt idx="282">
                    <c:v>#N/A</c:v>
                  </c:pt>
                  <c:pt idx="283">
                    <c:v>#N/A</c:v>
                  </c:pt>
                  <c:pt idx="284">
                    <c:v>#N/A</c:v>
                  </c:pt>
                  <c:pt idx="285">
                    <c:v>#N/A</c:v>
                  </c:pt>
                  <c:pt idx="286">
                    <c:v>#N/A</c:v>
                  </c:pt>
                  <c:pt idx="287">
                    <c:v>#N/A</c:v>
                  </c:pt>
                  <c:pt idx="288">
                    <c:v>October</c:v>
                  </c:pt>
                  <c:pt idx="289">
                    <c:v>#N/A</c:v>
                  </c:pt>
                  <c:pt idx="290">
                    <c:v>#N/A</c:v>
                  </c:pt>
                  <c:pt idx="291">
                    <c:v>#N/A</c:v>
                  </c:pt>
                  <c:pt idx="292">
                    <c:v>#N/A</c:v>
                  </c:pt>
                  <c:pt idx="293">
                    <c:v>#N/A</c:v>
                  </c:pt>
                  <c:pt idx="294">
                    <c:v>#N/A</c:v>
                  </c:pt>
                  <c:pt idx="295">
                    <c:v>#N/A</c:v>
                  </c:pt>
                  <c:pt idx="296">
                    <c:v>#N/A</c:v>
                  </c:pt>
                  <c:pt idx="297">
                    <c:v>#N/A</c:v>
                  </c:pt>
                  <c:pt idx="298">
                    <c:v>#N/A</c:v>
                  </c:pt>
                  <c:pt idx="299">
                    <c:v>#N/A</c:v>
                  </c:pt>
                  <c:pt idx="300">
                    <c:v>#N/A</c:v>
                  </c:pt>
                  <c:pt idx="301">
                    <c:v>#N/A</c:v>
                  </c:pt>
                  <c:pt idx="302">
                    <c:v>#N/A</c:v>
                  </c:pt>
                  <c:pt idx="303">
                    <c:v>#N/A</c:v>
                  </c:pt>
                  <c:pt idx="304">
                    <c:v>#N/A</c:v>
                  </c:pt>
                  <c:pt idx="305">
                    <c:v>#N/A</c:v>
                  </c:pt>
                  <c:pt idx="306">
                    <c:v>#N/A</c:v>
                  </c:pt>
                  <c:pt idx="307">
                    <c:v>#N/A</c:v>
                  </c:pt>
                  <c:pt idx="308">
                    <c:v>#N/A</c:v>
                  </c:pt>
                  <c:pt idx="309">
                    <c:v>#N/A</c:v>
                  </c:pt>
                  <c:pt idx="310">
                    <c:v>#N/A</c:v>
                  </c:pt>
                  <c:pt idx="311">
                    <c:v>#N/A</c:v>
                  </c:pt>
                  <c:pt idx="312">
                    <c:v>#N/A</c:v>
                  </c:pt>
                  <c:pt idx="313">
                    <c:v>#N/A</c:v>
                  </c:pt>
                  <c:pt idx="314">
                    <c:v>#N/A</c:v>
                  </c:pt>
                  <c:pt idx="315">
                    <c:v>#N/A</c:v>
                  </c:pt>
                  <c:pt idx="316">
                    <c:v>#N/A</c:v>
                  </c:pt>
                  <c:pt idx="317">
                    <c:v>#N/A</c:v>
                  </c:pt>
                  <c:pt idx="318">
                    <c:v>#N/A</c:v>
                  </c:pt>
                  <c:pt idx="319">
                    <c:v>November</c:v>
                  </c:pt>
                  <c:pt idx="320">
                    <c:v>#N/A</c:v>
                  </c:pt>
                  <c:pt idx="321">
                    <c:v>#N/A</c:v>
                  </c:pt>
                  <c:pt idx="322">
                    <c:v>#N/A</c:v>
                  </c:pt>
                  <c:pt idx="323">
                    <c:v>#N/A</c:v>
                  </c:pt>
                  <c:pt idx="324">
                    <c:v>#N/A</c:v>
                  </c:pt>
                  <c:pt idx="325">
                    <c:v>#N/A</c:v>
                  </c:pt>
                  <c:pt idx="326">
                    <c:v>#N/A</c:v>
                  </c:pt>
                  <c:pt idx="327">
                    <c:v>#N/A</c:v>
                  </c:pt>
                  <c:pt idx="328">
                    <c:v>#N/A</c:v>
                  </c:pt>
                  <c:pt idx="329">
                    <c:v>#N/A</c:v>
                  </c:pt>
                  <c:pt idx="330">
                    <c:v>#N/A</c:v>
                  </c:pt>
                  <c:pt idx="331">
                    <c:v>#N/A</c:v>
                  </c:pt>
                  <c:pt idx="332">
                    <c:v>#N/A</c:v>
                  </c:pt>
                  <c:pt idx="333">
                    <c:v>#N/A</c:v>
                  </c:pt>
                  <c:pt idx="334">
                    <c:v>#N/A</c:v>
                  </c:pt>
                  <c:pt idx="335">
                    <c:v>#N/A</c:v>
                  </c:pt>
                  <c:pt idx="336">
                    <c:v>#N/A</c:v>
                  </c:pt>
                  <c:pt idx="337">
                    <c:v>#N/A</c:v>
                  </c:pt>
                  <c:pt idx="338">
                    <c:v>#N/A</c:v>
                  </c:pt>
                  <c:pt idx="339">
                    <c:v>#N/A</c:v>
                  </c:pt>
                  <c:pt idx="340">
                    <c:v>#N/A</c:v>
                  </c:pt>
                  <c:pt idx="341">
                    <c:v>#N/A</c:v>
                  </c:pt>
                  <c:pt idx="342">
                    <c:v>#N/A</c:v>
                  </c:pt>
                  <c:pt idx="343">
                    <c:v>#N/A</c:v>
                  </c:pt>
                  <c:pt idx="344">
                    <c:v>#N/A</c:v>
                  </c:pt>
                  <c:pt idx="345">
                    <c:v>#N/A</c:v>
                  </c:pt>
                  <c:pt idx="346">
                    <c:v>#N/A</c:v>
                  </c:pt>
                  <c:pt idx="347">
                    <c:v>#N/A</c:v>
                  </c:pt>
                  <c:pt idx="348">
                    <c:v>#N/A</c:v>
                  </c:pt>
                  <c:pt idx="349">
                    <c:v>December</c:v>
                  </c:pt>
                  <c:pt idx="350">
                    <c:v>#N/A</c:v>
                  </c:pt>
                  <c:pt idx="351">
                    <c:v>#N/A</c:v>
                  </c:pt>
                  <c:pt idx="352">
                    <c:v>#N/A</c:v>
                  </c:pt>
                  <c:pt idx="353">
                    <c:v>#N/A</c:v>
                  </c:pt>
                  <c:pt idx="354">
                    <c:v>#N/A</c:v>
                  </c:pt>
                  <c:pt idx="355">
                    <c:v>#N/A</c:v>
                  </c:pt>
                  <c:pt idx="356">
                    <c:v>#N/A</c:v>
                  </c:pt>
                  <c:pt idx="357">
                    <c:v>#N/A</c:v>
                  </c:pt>
                  <c:pt idx="358">
                    <c:v>#N/A</c:v>
                  </c:pt>
                  <c:pt idx="359">
                    <c:v>#N/A</c:v>
                  </c:pt>
                  <c:pt idx="360">
                    <c:v>#N/A</c:v>
                  </c:pt>
                  <c:pt idx="361">
                    <c:v>#N/A</c:v>
                  </c:pt>
                  <c:pt idx="362">
                    <c:v>#N/A</c:v>
                  </c:pt>
                  <c:pt idx="363">
                    <c:v>#N/A</c:v>
                  </c:pt>
                  <c:pt idx="364">
                    <c:v>#N/A</c:v>
                  </c:pt>
                  <c:pt idx="365">
                    <c:v>#N/A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173-2BEF-4204-B251-A95ACD644C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1871328"/>
        <c:axId val="1071867520"/>
      </c:scatterChart>
      <c:catAx>
        <c:axId val="10718713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071867520"/>
        <c:crosses val="autoZero"/>
        <c:auto val="1"/>
        <c:lblAlgn val="ctr"/>
        <c:lblOffset val="100"/>
        <c:noMultiLvlLbl val="0"/>
      </c:catAx>
      <c:valAx>
        <c:axId val="107186752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rgbClr val="737373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1871328"/>
        <c:crosses val="autoZero"/>
        <c:crossBetween val="between"/>
      </c:valAx>
      <c:valAx>
        <c:axId val="8366849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4936880"/>
        <c:crosses val="max"/>
        <c:crossBetween val="between"/>
      </c:valAx>
      <c:catAx>
        <c:axId val="254936880"/>
        <c:scaling>
          <c:orientation val="minMax"/>
        </c:scaling>
        <c:delete val="1"/>
        <c:axPos val="b"/>
        <c:majorTickMark val="out"/>
        <c:minorTickMark val="none"/>
        <c:tickLblPos val="nextTo"/>
        <c:crossAx val="836684928"/>
        <c:crosses val="autoZero"/>
        <c:auto val="1"/>
        <c:lblAlgn val="ctr"/>
        <c:lblOffset val="100"/>
        <c:noMultiLvlLbl val="0"/>
      </c:catAx>
      <c:spPr>
        <a:solidFill>
          <a:srgbClr val="141414"/>
        </a:solidFill>
        <a:ln>
          <a:noFill/>
        </a:ln>
        <a:effectLst/>
      </c:spPr>
    </c:plotArea>
    <c:legend>
      <c:legendPos val="t"/>
      <c:legendEntry>
        <c:idx val="3"/>
        <c:delete val="1"/>
      </c:legendEntry>
      <c:legendEntry>
        <c:idx val="4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141414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04393D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0-C43C-4963-A019-2D687BA686EF}"/>
              </c:ext>
            </c:extLst>
          </c:dPt>
          <c:dPt>
            <c:idx val="1"/>
            <c:invertIfNegative val="0"/>
            <c:bubble3D val="0"/>
            <c:spPr>
              <a:solidFill>
                <a:srgbClr val="49A3CB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3C-4963-A019-2D687BA686EF}"/>
              </c:ext>
            </c:extLst>
          </c:dPt>
          <c:dPt>
            <c:idx val="2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43C-4963-A019-2D687BA686EF}"/>
              </c:ext>
            </c:extLst>
          </c:dPt>
          <c:dLbls>
            <c:dLbl>
              <c:idx val="0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83C28D2-59B0-4E3B-92AA-55E3621F4EE4}" type="CELLRANGE">
                      <a:rPr lang="en-US">
                        <a:solidFill>
                          <a:schemeClr val="bg1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>
                        <a:defRPr sz="11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C43C-4963-A019-2D687BA686EF}"/>
                </c:ext>
              </c:extLst>
            </c:dLbl>
            <c:dLbl>
              <c:idx val="1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4D48285-85F7-45AC-ABAD-EB9A6AEE4A60}" type="CELLRANGE">
                      <a:rPr lang="en-GB"/>
                      <a:pPr>
                        <a:defRPr sz="11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43C-4963-A019-2D687BA686EF}"/>
                </c:ext>
              </c:extLst>
            </c:dLbl>
            <c:dLbl>
              <c:idx val="2"/>
              <c:tx>
                <c:rich>
                  <a:bodyPr rot="0" spcFirstLastPara="1" vertOverflow="ellipsis" vert="horz" wrap="non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rgbClr val="5BFFFF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DA215F94-F16E-498B-9C49-CDCF4A471FFE}" type="CELLRANGE">
                      <a:rPr lang="en-GB"/>
                      <a:pPr>
                        <a:defRPr sz="1100" b="0" i="0" u="none" strike="noStrike" kern="1200" baseline="0">
                          <a:solidFill>
                            <a:srgbClr val="5BFFFF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rgbClr val="5BFFFF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cat>
            <c:strRef>
              <c:f>Calculations!$Q$1:$Q$3</c:f>
              <c:strCache>
                <c:ptCount val="3"/>
                <c:pt idx="0">
                  <c:v>Outbound</c:v>
                </c:pt>
                <c:pt idx="1">
                  <c:v>Inbound</c:v>
                </c:pt>
                <c:pt idx="2">
                  <c:v>Unsuccessful</c:v>
                </c:pt>
              </c:strCache>
            </c:strRef>
          </c:cat>
          <c:val>
            <c:numRef>
              <c:f>Calculations!$R$1:$R$3</c:f>
              <c:numCache>
                <c:formatCode>General</c:formatCode>
                <c:ptCount val="3"/>
                <c:pt idx="0">
                  <c:v>362</c:v>
                </c:pt>
                <c:pt idx="1">
                  <c:v>258</c:v>
                </c:pt>
                <c:pt idx="2">
                  <c:v>26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Calculations!$Q$1:$Q$3</c15:f>
                <c15:dlblRangeCache>
                  <c:ptCount val="3"/>
                  <c:pt idx="0">
                    <c:v>Outbound</c:v>
                  </c:pt>
                  <c:pt idx="1">
                    <c:v>Inbound</c:v>
                  </c:pt>
                  <c:pt idx="2">
                    <c:v>Unsuccessful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C43C-4963-A019-2D687BA686EF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dLbls>
            <c:dLbl>
              <c:idx val="0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ysClr val="windowText" lastClr="000000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0EAA999-6D3E-4134-A045-36A693DA8CAE}" type="CELLRANGE">
                      <a:rPr lang="en-US">
                        <a:solidFill>
                          <a:schemeClr val="bg1"/>
                        </a:solidFill>
                      </a:rPr>
                      <a:pPr>
                        <a:defRPr sz="1100" b="0" i="0" u="none" strike="noStrike" kern="1200" baseline="0">
                          <a:solidFill>
                            <a:sysClr val="windowText" lastClr="000000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C43C-4963-A019-2D687BA686EF}"/>
                </c:ext>
              </c:extLst>
            </c:dLbl>
            <c:dLbl>
              <c:idx val="1"/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1100" b="0" i="0" u="none" strike="noStrike" kern="1200" baseline="0">
                        <a:solidFill>
                          <a:schemeClr val="bg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BE21427F-60D8-460E-BC52-6215B9506566}" type="CELLRANGE">
                      <a:rPr lang="en-GB"/>
                      <a:pPr>
                        <a:defRPr sz="1100" b="0" i="0" u="none" strike="noStrike" kern="1200" baseline="0">
                          <a:solidFill>
                            <a:schemeClr val="bg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t>[CELLRANGE]</a:t>
                    </a:fld>
                    <a:endParaRPr lang="en-GB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C43C-4963-A019-2D687BA686EF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A7C8B5CC-4245-476C-A7D7-3C6FCCE68FE2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C43C-4963-A019-2D687BA686E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val>
            <c:numRef>
              <c:f>Calculations!$S$1:$S$3</c:f>
              <c:numCache>
                <c:formatCode>General</c:formatCode>
                <c:ptCount val="3"/>
                <c:pt idx="0">
                  <c:v>0</c:v>
                </c:pt>
                <c:pt idx="1">
                  <c:v>104</c:v>
                </c:pt>
                <c:pt idx="2">
                  <c:v>336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Calculations!$R$1:$R$3</c15:f>
                <c15:dlblRangeCache>
                  <c:ptCount val="3"/>
                  <c:pt idx="0">
                    <c:v>362</c:v>
                  </c:pt>
                  <c:pt idx="1">
                    <c:v>258</c:v>
                  </c:pt>
                  <c:pt idx="2">
                    <c:v>26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C43C-4963-A019-2D687BA686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72960"/>
        <c:axId val="1071882208"/>
      </c:barChart>
      <c:catAx>
        <c:axId val="1071872960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82208"/>
        <c:crosses val="autoZero"/>
        <c:auto val="1"/>
        <c:lblAlgn val="ctr"/>
        <c:lblOffset val="100"/>
        <c:noMultiLvlLbl val="0"/>
      </c:catAx>
      <c:valAx>
        <c:axId val="10718822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72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FFC00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E1D2-4496-86A1-2D05AF12576D}"/>
              </c:ext>
            </c:extLst>
          </c:dPt>
          <c:dPt>
            <c:idx val="1"/>
            <c:bubble3D val="0"/>
            <c:spPr>
              <a:solidFill>
                <a:srgbClr val="49A3CB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E1D2-4496-86A1-2D05AF12576D}"/>
              </c:ext>
            </c:extLst>
          </c:dPt>
          <c:dPt>
            <c:idx val="2"/>
            <c:bubble3D val="0"/>
            <c:spPr>
              <a:solidFill>
                <a:srgbClr val="FF382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E1D2-4496-86A1-2D05AF12576D}"/>
              </c:ext>
            </c:extLst>
          </c:dPt>
          <c:val>
            <c:numRef>
              <c:f>Calculations!$R$1:$R$3</c:f>
              <c:numCache>
                <c:formatCode>General</c:formatCode>
                <c:ptCount val="3"/>
                <c:pt idx="0">
                  <c:v>362</c:v>
                </c:pt>
                <c:pt idx="1">
                  <c:v>258</c:v>
                </c:pt>
                <c:pt idx="2">
                  <c:v>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1D2-4496-86A1-2D05AF12576D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spPr>
            <a:solidFill>
              <a:srgbClr val="3C062B"/>
            </a:solidFill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AAE613DC-9D8C-40F4-903B-E6195A3DBB88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5E70D931-7C46-4EDE-B270-DF0A8FC06E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6FC0543E-D7C3-4917-8D5D-7D8B39F572DB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A27CEEE9-4B5D-45B0-A24C-5480DE7F160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8082C8B9-7ED8-4040-8B8E-2015631BE86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4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AF7A25F7-F1B9-46CE-9C30-D24F876A35DC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DA971026-5135-439D-8741-CDCBFE3DE83F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Base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none" lIns="38100" tIns="19050" rIns="38100" bIns="19050" anchor="ctr">
                <a:spAutoFit/>
              </a:bodyPr>
              <a:lstStyle/>
              <a:p>
                <a:pPr>
                  <a:defRPr sz="1100"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Base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Friday</c:v>
                </c:pt>
                <c:pt idx="1">
                  <c:v>Sunday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Monday</c:v>
                </c:pt>
                <c:pt idx="6">
                  <c:v>Saturday</c:v>
                </c:pt>
              </c:strCache>
            </c:strRef>
          </c:cat>
          <c:val>
            <c:numRef>
              <c:f>Calculations!$Y$1:$Y$7</c:f>
              <c:numCache>
                <c:formatCode>General</c:formatCode>
                <c:ptCount val="7"/>
                <c:pt idx="0">
                  <c:v>427</c:v>
                </c:pt>
                <c:pt idx="1">
                  <c:v>390</c:v>
                </c:pt>
                <c:pt idx="2">
                  <c:v>310</c:v>
                </c:pt>
                <c:pt idx="3">
                  <c:v>270</c:v>
                </c:pt>
                <c:pt idx="4">
                  <c:v>254</c:v>
                </c:pt>
                <c:pt idx="5">
                  <c:v>190</c:v>
                </c:pt>
                <c:pt idx="6">
                  <c:v>110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Calculations!$X$1:$X$7</c15:f>
                <c15:dlblRangeCache>
                  <c:ptCount val="7"/>
                  <c:pt idx="0">
                    <c:v>Friday</c:v>
                  </c:pt>
                  <c:pt idx="1">
                    <c:v>Sunday</c:v>
                  </c:pt>
                  <c:pt idx="2">
                    <c:v>Tuesday</c:v>
                  </c:pt>
                  <c:pt idx="3">
                    <c:v>Wednesday</c:v>
                  </c:pt>
                  <c:pt idx="4">
                    <c:v>Thursday</c:v>
                  </c:pt>
                  <c:pt idx="5">
                    <c:v>Monday</c:v>
                  </c:pt>
                  <c:pt idx="6">
                    <c:v>Saturday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7-640B-48FA-B06B-84CFB6E5DBBC}"/>
            </c:ext>
          </c:extLst>
        </c:ser>
        <c:ser>
          <c:idx val="1"/>
          <c:order val="1"/>
          <c:tx>
            <c:strRef>
              <c:f>Calculations!$S$4</c:f>
              <c:strCache>
                <c:ptCount val="1"/>
                <c:pt idx="0">
                  <c:v>Captions right</c:v>
                </c:pt>
              </c:strCache>
            </c:strRef>
          </c:tx>
          <c:spPr>
            <a:noFill/>
            <a:ln>
              <a:noFill/>
            </a:ln>
          </c:spPr>
          <c:invertIfNegative val="0"/>
          <c:dLbls>
            <c:dLbl>
              <c:idx val="0"/>
              <c:tx>
                <c:rich>
                  <a:bodyPr/>
                  <a:lstStyle/>
                  <a:p>
                    <a:fld id="{F8CEEF3E-3B8A-4A99-A934-9BEAD6D5B66A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8-640B-48FA-B06B-84CFB6E5DBBC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196960-31A3-4FF7-B62C-26EC77AD48F6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40B-48FA-B06B-84CFB6E5DBBC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94F39669-C541-4765-BADA-E8E394864447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40B-48FA-B06B-84CFB6E5DBBC}"/>
                </c:ext>
              </c:extLst>
            </c:dLbl>
            <c:dLbl>
              <c:idx val="3"/>
              <c:tx>
                <c:rich>
                  <a:bodyPr/>
                  <a:lstStyle/>
                  <a:p>
                    <a:fld id="{7D0C042F-42B4-4A03-BC3C-018F616740ED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40B-48FA-B06B-84CFB6E5DBBC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6793A15B-FDC8-4387-9908-D8E50A465641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40B-48FA-B06B-84CFB6E5DBBC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211950D8-B068-4699-8D01-65B937094A43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40B-48FA-B06B-84CFB6E5DBBC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8DD84A1F-66D0-4741-8C45-06DBBA008E3E}" type="CELLRANGE">
                      <a:rPr lang="en-GB"/>
                      <a:pPr/>
                      <a:t>[CELLRANGE]</a:t>
                    </a:fld>
                    <a:endParaRPr lang="en-GB"/>
                  </a:p>
                </c:rich>
              </c:tx>
              <c:dLblPos val="in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E-640B-48FA-B06B-84CFB6E5DBB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</c:ext>
            </c:extLst>
          </c:dLbls>
          <c:cat>
            <c:strRef>
              <c:f>Calculations!$X$1:$X$7</c:f>
              <c:strCache>
                <c:ptCount val="7"/>
                <c:pt idx="0">
                  <c:v>Friday</c:v>
                </c:pt>
                <c:pt idx="1">
                  <c:v>Sunday</c:v>
                </c:pt>
                <c:pt idx="2">
                  <c:v>Tuesday</c:v>
                </c:pt>
                <c:pt idx="3">
                  <c:v>Wednesday</c:v>
                </c:pt>
                <c:pt idx="4">
                  <c:v>Thursday</c:v>
                </c:pt>
                <c:pt idx="5">
                  <c:v>Monday</c:v>
                </c:pt>
                <c:pt idx="6">
                  <c:v>Saturday</c:v>
                </c:pt>
              </c:strCache>
            </c:strRef>
          </c:cat>
          <c:val>
            <c:numRef>
              <c:f>Calculations!$Z$1:$Z$7</c:f>
              <c:numCache>
                <c:formatCode>General</c:formatCode>
                <c:ptCount val="7"/>
                <c:pt idx="0">
                  <c:v>0</c:v>
                </c:pt>
                <c:pt idx="1">
                  <c:v>37</c:v>
                </c:pt>
                <c:pt idx="2">
                  <c:v>117</c:v>
                </c:pt>
                <c:pt idx="3">
                  <c:v>157</c:v>
                </c:pt>
                <c:pt idx="4">
                  <c:v>173</c:v>
                </c:pt>
                <c:pt idx="5">
                  <c:v>237</c:v>
                </c:pt>
                <c:pt idx="6">
                  <c:v>317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Calculations!$Y$1:$Y$7</c15:f>
                <c15:dlblRangeCache>
                  <c:ptCount val="7"/>
                  <c:pt idx="0">
                    <c:v>427</c:v>
                  </c:pt>
                  <c:pt idx="1">
                    <c:v>390</c:v>
                  </c:pt>
                  <c:pt idx="2">
                    <c:v>310</c:v>
                  </c:pt>
                  <c:pt idx="3">
                    <c:v>270</c:v>
                  </c:pt>
                  <c:pt idx="4">
                    <c:v>254</c:v>
                  </c:pt>
                  <c:pt idx="5">
                    <c:v>190</c:v>
                  </c:pt>
                  <c:pt idx="6">
                    <c:v>110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F-640B-48FA-B06B-84CFB6E5DB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7"/>
        <c:overlap val="100"/>
        <c:axId val="1071880032"/>
        <c:axId val="1071868608"/>
      </c:barChart>
      <c:catAx>
        <c:axId val="1071880032"/>
        <c:scaling>
          <c:orientation val="maxMin"/>
        </c:scaling>
        <c:delete val="1"/>
        <c:axPos val="l"/>
        <c:numFmt formatCode="General" sourceLinked="1"/>
        <c:majorTickMark val="out"/>
        <c:minorTickMark val="none"/>
        <c:tickLblPos val="nextTo"/>
        <c:crossAx val="1071868608"/>
        <c:crosses val="autoZero"/>
        <c:auto val="1"/>
        <c:lblAlgn val="ctr"/>
        <c:lblOffset val="100"/>
        <c:noMultiLvlLbl val="0"/>
      </c:catAx>
      <c:valAx>
        <c:axId val="1071868608"/>
        <c:scaling>
          <c:orientation val="minMax"/>
        </c:scaling>
        <c:delete val="1"/>
        <c:axPos val="t"/>
        <c:numFmt formatCode="0%" sourceLinked="1"/>
        <c:majorTickMark val="out"/>
        <c:minorTickMark val="none"/>
        <c:tickLblPos val="nextTo"/>
        <c:crossAx val="107188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spPr>
            <a:solidFill>
              <a:srgbClr val="46DB41"/>
            </a:solidFill>
            <a:ln>
              <a:noFill/>
            </a:ln>
          </c:spPr>
          <c:dPt>
            <c:idx val="0"/>
            <c:bubble3D val="0"/>
            <c:spPr>
              <a:solidFill>
                <a:srgbClr val="40E884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44-4407-BD79-C9D67F767F6A}"/>
              </c:ext>
            </c:extLst>
          </c:dPt>
          <c:dPt>
            <c:idx val="1"/>
            <c:bubble3D val="0"/>
            <c:spPr>
              <a:solidFill>
                <a:srgbClr val="F389D2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44-4407-BD79-C9D67F767F6A}"/>
              </c:ext>
            </c:extLst>
          </c:dPt>
          <c:val>
            <c:numRef>
              <c:f>(Calculations!$Y$1,Calculations!$Y$9)</c:f>
              <c:numCache>
                <c:formatCode>General</c:formatCode>
                <c:ptCount val="2"/>
                <c:pt idx="0">
                  <c:v>427</c:v>
                </c:pt>
                <c:pt idx="1">
                  <c:v>1524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D44-4407-BD79-C9D67F767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Calculations!$I$15:$J$15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tx>
          <c:dPt>
            <c:idx val="0"/>
            <c:bubble3D val="0"/>
            <c:spPr>
              <a:solidFill>
                <a:srgbClr val="3253CE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E55-4024-9E22-F867FD2C1CBD}"/>
              </c:ext>
            </c:extLst>
          </c:dPt>
          <c:dPt>
            <c:idx val="1"/>
            <c:bubble3D val="0"/>
            <c:spPr>
              <a:solidFill>
                <a:srgbClr val="F8087A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E55-4024-9E22-F867FD2C1CBD}"/>
              </c:ext>
            </c:extLst>
          </c:dPt>
          <c:dLbls>
            <c:dLbl>
              <c:idx val="0"/>
              <c:layout>
                <c:manualLayout>
                  <c:x val="6.9904928550597836E-2"/>
                  <c:y val="-6.149092530908593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E55-4024-9E22-F867FD2C1CBD}"/>
                </c:ext>
              </c:extLst>
            </c:dLbl>
            <c:dLbl>
              <c:idx val="1"/>
              <c:layout>
                <c:manualLayout>
                  <c:x val="-7.9784971323029155E-2"/>
                  <c:y val="5.638844579092651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E55-4024-9E22-F867FD2C1CBD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Calculations!$I$15:$J$15</c:f>
              <c:strCache>
                <c:ptCount val="2"/>
                <c:pt idx="0">
                  <c:v>Operators</c:v>
                </c:pt>
                <c:pt idx="1">
                  <c:v>Calls</c:v>
                </c:pt>
              </c:strCache>
            </c:strRef>
          </c:cat>
          <c:val>
            <c:numRef>
              <c:f>Calculations!$I$14:$J$14</c:f>
              <c:numCache>
                <c:formatCode>General</c:formatCode>
                <c:ptCount val="2"/>
                <c:pt idx="0">
                  <c:v>88</c:v>
                </c:pt>
                <c:pt idx="1">
                  <c:v>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E55-4024-9E22-F867FD2C1CBD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Calculations!$L$13</c:f>
              <c:strCache>
                <c:ptCount val="1"/>
                <c:pt idx="0">
                  <c:v>Cases resolved </c:v>
                </c:pt>
              </c:strCache>
            </c:strRef>
          </c:tx>
          <c:dPt>
            <c:idx val="0"/>
            <c:bubble3D val="0"/>
            <c:spPr>
              <a:solidFill>
                <a:srgbClr val="55AB5B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E50D-43BA-B270-77E39C34CFA9}"/>
              </c:ext>
            </c:extLst>
          </c:dPt>
          <c:dPt>
            <c:idx val="1"/>
            <c:bubble3D val="0"/>
            <c:spPr>
              <a:solidFill>
                <a:srgbClr val="D5DE2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E50D-43BA-B270-77E39C34CFA9}"/>
              </c:ext>
            </c:extLst>
          </c:dPt>
          <c:dLbls>
            <c:dLbl>
              <c:idx val="0"/>
              <c:layout>
                <c:manualLayout>
                  <c:x val="3.0051660267444089E-2"/>
                  <c:y val="-4.8290573676946474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0D-43BA-B270-77E39C34CFA9}"/>
                </c:ext>
              </c:extLst>
            </c:dLbl>
            <c:dLbl>
              <c:idx val="1"/>
              <c:layout>
                <c:manualLayout>
                  <c:x val="-3.8291328622358504E-2"/>
                  <c:y val="5.6388563578457361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0D-43BA-B270-77E39C34CFA9}"/>
                </c:ext>
              </c:extLst>
            </c:dLbl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t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(Calculations!$L$13,Calculations!$J$13)</c:f>
              <c:strCache>
                <c:ptCount val="2"/>
                <c:pt idx="0">
                  <c:v>Cases resolved </c:v>
                </c:pt>
                <c:pt idx="1">
                  <c:v>Number of calls</c:v>
                </c:pt>
              </c:strCache>
            </c:strRef>
          </c:cat>
          <c:val>
            <c:numRef>
              <c:f>(Calculations!$L$14,Calculations!$J$14)</c:f>
              <c:numCache>
                <c:formatCode>General</c:formatCode>
                <c:ptCount val="2"/>
                <c:pt idx="0">
                  <c:v>1451</c:v>
                </c:pt>
                <c:pt idx="1">
                  <c:v>1951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50D-43BA-B270-77E39C34CFA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18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000" b="0" i="0" u="none" strike="noStrike" kern="1200" baseline="0">
              <a:solidFill>
                <a:schemeClr val="bg1"/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trlProps/ctrlProp1.xml><?xml version="1.0" encoding="utf-8"?>
<formControlPr xmlns="http://schemas.microsoft.com/office/spreadsheetml/2009/9/main" objectType="Scroll" dx="22" fmlaLink="Calculations!$H$14" horiz="1" max="53" min="1" page="10" val="14"/>
</file>

<file path=xl/ctrlProps/ctrlProp2.xml><?xml version="1.0" encoding="utf-8"?>
<formControlPr xmlns="http://schemas.microsoft.com/office/spreadsheetml/2009/9/main" objectType="Scroll" dx="22" fmlaLink="Calculations!$H$14" horiz="1" max="53" min="1" page="10" val="14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63649</xdr:colOff>
      <xdr:row>23</xdr:row>
      <xdr:rowOff>54210</xdr:rowOff>
    </xdr:from>
    <xdr:to>
      <xdr:col>13</xdr:col>
      <xdr:colOff>144331</xdr:colOff>
      <xdr:row>37</xdr:row>
      <xdr:rowOff>63191</xdr:rowOff>
    </xdr:to>
    <xdr:graphicFrame macro="">
      <xdr:nvGraphicFramePr>
        <xdr:cNvPr id="2" name="Diagram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571500</xdr:colOff>
          <xdr:row>22</xdr:row>
          <xdr:rowOff>99060</xdr:rowOff>
        </xdr:from>
        <xdr:to>
          <xdr:col>12</xdr:col>
          <xdr:colOff>861060</xdr:colOff>
          <xdr:row>22</xdr:row>
          <xdr:rowOff>236220</xdr:rowOff>
        </xdr:to>
        <xdr:sp macro="" textlink="">
          <xdr:nvSpPr>
            <xdr:cNvPr id="1025" name="Scroll Ba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absolute">
    <xdr:from>
      <xdr:col>2</xdr:col>
      <xdr:colOff>1085608</xdr:colOff>
      <xdr:row>12</xdr:row>
      <xdr:rowOff>94078</xdr:rowOff>
    </xdr:from>
    <xdr:to>
      <xdr:col>5</xdr:col>
      <xdr:colOff>526203</xdr:colOff>
      <xdr:row>16</xdr:row>
      <xdr:rowOff>184794</xdr:rowOff>
    </xdr:to>
    <xdr:graphicFrame macro="">
      <xdr:nvGraphicFramePr>
        <xdr:cNvPr id="3" name="Diagram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56303</xdr:colOff>
      <xdr:row>10</xdr:row>
      <xdr:rowOff>37677</xdr:rowOff>
    </xdr:from>
    <xdr:to>
      <xdr:col>2</xdr:col>
      <xdr:colOff>1016000</xdr:colOff>
      <xdr:row>19</xdr:row>
      <xdr:rowOff>493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pSpPr/>
      </xdr:nvGrpSpPr>
      <xdr:grpSpPr>
        <a:xfrm>
          <a:off x="191497" y="1623129"/>
          <a:ext cx="2102697" cy="2027590"/>
          <a:chOff x="140123" y="4342977"/>
          <a:chExt cx="2275417" cy="2111656"/>
        </a:xfrm>
      </xdr:grpSpPr>
      <xdr:graphicFrame macro="">
        <xdr:nvGraphicFramePr>
          <xdr:cNvPr id="5" name="Diagram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GraphicFramePr>
            <a:graphicFrameLocks/>
          </xdr:cNvGraphicFramePr>
        </xdr:nvGraphicFramePr>
        <xdr:xfrm>
          <a:off x="140123" y="4342977"/>
          <a:ext cx="2275417" cy="2111656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sp macro="" textlink="">
        <xdr:nvSpPr>
          <xdr:cNvPr id="6" name="Овал 19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541984" y="4634860"/>
            <a:ext cx="1477316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O4">
        <xdr:nvSpPr>
          <xdr:cNvPr id="7" name="TextBox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 txBox="1"/>
        </xdr:nvSpPr>
        <xdr:spPr>
          <a:xfrm>
            <a:off x="392853" y="4962375"/>
            <a:ext cx="1756834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DBD8E84E-06E9-4848-B76D-6EBF3B7ACC58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646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 editAs="absolute">
    <xdr:from>
      <xdr:col>16</xdr:col>
      <xdr:colOff>1397067</xdr:colOff>
      <xdr:row>11</xdr:row>
      <xdr:rowOff>17974</xdr:rowOff>
    </xdr:from>
    <xdr:to>
      <xdr:col>19</xdr:col>
      <xdr:colOff>6598</xdr:colOff>
      <xdr:row>19</xdr:row>
      <xdr:rowOff>158023</xdr:rowOff>
    </xdr:to>
    <xdr:graphicFrame macro="">
      <xdr:nvGraphicFramePr>
        <xdr:cNvPr id="8" name="Diagram 8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198798</xdr:colOff>
      <xdr:row>10</xdr:row>
      <xdr:rowOff>129948</xdr:rowOff>
    </xdr:from>
    <xdr:to>
      <xdr:col>16</xdr:col>
      <xdr:colOff>1458027</xdr:colOff>
      <xdr:row>19</xdr:row>
      <xdr:rowOff>96551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GrpSpPr/>
      </xdr:nvGrpSpPr>
      <xdr:grpSpPr>
        <a:xfrm>
          <a:off x="10166250" y="1715400"/>
          <a:ext cx="2107261" cy="2031377"/>
          <a:chOff x="4967763" y="4339190"/>
          <a:chExt cx="2301533" cy="2115443"/>
        </a:xfrm>
      </xdr:grpSpPr>
      <xdr:graphicFrame macro="">
        <xdr:nvGraphicFramePr>
          <xdr:cNvPr id="10" name="Diagram 2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GraphicFramePr>
            <a:graphicFrameLocks/>
          </xdr:cNvGraphicFramePr>
        </xdr:nvGraphicFramePr>
        <xdr:xfrm>
          <a:off x="4967763" y="4339190"/>
          <a:ext cx="2301533" cy="2115443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sp macro="" textlink="">
        <xdr:nvSpPr>
          <xdr:cNvPr id="11" name="Овал 8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SpPr/>
        </xdr:nvSpPr>
        <xdr:spPr>
          <a:xfrm>
            <a:off x="5349240" y="4639084"/>
            <a:ext cx="1547012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Y8">
        <xdr:nvSpPr>
          <xdr:cNvPr id="12" name="TextBox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SpPr txBox="1"/>
        </xdr:nvSpPr>
        <xdr:spPr>
          <a:xfrm>
            <a:off x="5255206" y="4954501"/>
            <a:ext cx="1785409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6E02B7D3-9010-4E2F-A1BB-0CB10F929F42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22%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7</xdr:col>
      <xdr:colOff>1092780</xdr:colOff>
      <xdr:row>10</xdr:row>
      <xdr:rowOff>30767</xdr:rowOff>
    </xdr:from>
    <xdr:to>
      <xdr:col>12</xdr:col>
      <xdr:colOff>353610</xdr:colOff>
      <xdr:row>20</xdr:row>
      <xdr:rowOff>134273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GrpSpPr/>
      </xdr:nvGrpSpPr>
      <xdr:grpSpPr>
        <a:xfrm>
          <a:off x="6156393" y="1616219"/>
          <a:ext cx="2591507" cy="2340344"/>
          <a:chOff x="10025539" y="4313872"/>
          <a:chExt cx="2581275" cy="2439260"/>
        </a:xfrm>
      </xdr:grpSpPr>
      <xdr:graphicFrame macro="">
        <xdr:nvGraphicFramePr>
          <xdr:cNvPr id="14" name="Diagram 6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GraphicFramePr>
            <a:graphicFrameLocks/>
          </xdr:cNvGraphicFramePr>
        </xdr:nvGraphicFramePr>
        <xdr:xfrm>
          <a:off x="10025539" y="4313872"/>
          <a:ext cx="2581275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sp macro="" textlink="">
        <xdr:nvSpPr>
          <xdr:cNvPr id="15" name="Овал 12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SpPr/>
        </xdr:nvSpPr>
        <xdr:spPr>
          <a:xfrm>
            <a:off x="10558586" y="4613271"/>
            <a:ext cx="1530339" cy="1522706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K15">
        <xdr:nvSpPr>
          <xdr:cNvPr id="16" name="TextBox 15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10471096" y="4938788"/>
            <a:ext cx="1740165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4CE7E4CD-03DF-40F9-8C7A-EC22BF4F279A}" type="TxLink">
              <a:rPr lang="en-US" sz="3600" b="0" i="0" u="none" strike="noStrike">
                <a:solidFill>
                  <a:schemeClr val="bg1"/>
                </a:solidFill>
                <a:latin typeface="Bahnschrift" panose="020B0502040204020203" pitchFamily="34" charset="0"/>
                <a:cs typeface="Calibri"/>
              </a:rPr>
              <a:pPr algn="ctr"/>
              <a:t>1:22.2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15</xdr:col>
      <xdr:colOff>177798</xdr:colOff>
      <xdr:row>24</xdr:row>
      <xdr:rowOff>63970</xdr:rowOff>
    </xdr:from>
    <xdr:to>
      <xdr:col>18</xdr:col>
      <xdr:colOff>266700</xdr:colOff>
      <xdr:row>37</xdr:row>
      <xdr:rowOff>83785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GrpSpPr/>
      </xdr:nvGrpSpPr>
      <xdr:grpSpPr>
        <a:xfrm>
          <a:off x="10378766" y="4795744"/>
          <a:ext cx="3394999" cy="2305815"/>
          <a:chOff x="9683996" y="4313872"/>
          <a:chExt cx="2922818" cy="2439260"/>
        </a:xfrm>
      </xdr:grpSpPr>
      <xdr:graphicFrame macro="">
        <xdr:nvGraphicFramePr>
          <xdr:cNvPr id="18" name="Diagram 6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GraphicFramePr>
            <a:graphicFrameLocks/>
          </xdr:cNvGraphicFramePr>
        </xdr:nvGraphicFramePr>
        <xdr:xfrm>
          <a:off x="9683996" y="4313872"/>
          <a:ext cx="2922818" cy="243926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  <xdr:sp macro="" textlink="">
        <xdr:nvSpPr>
          <xdr:cNvPr id="19" name="Овал 12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/>
        </xdr:nvSpPr>
        <xdr:spPr>
          <a:xfrm>
            <a:off x="10500280" y="4596218"/>
            <a:ext cx="1303417" cy="1554272"/>
          </a:xfrm>
          <a:prstGeom prst="ellipse">
            <a:avLst/>
          </a:prstGeom>
          <a:gradFill flip="none" rotWithShape="1">
            <a:gsLst>
              <a:gs pos="0">
                <a:schemeClr val="tx1">
                  <a:lumMod val="85000"/>
                  <a:lumOff val="15000"/>
                </a:schemeClr>
              </a:gs>
              <a:gs pos="56000">
                <a:schemeClr val="tx1">
                  <a:lumMod val="89000"/>
                  <a:lumOff val="11000"/>
                </a:schemeClr>
              </a:gs>
              <a:gs pos="100000">
                <a:schemeClr val="accent1">
                  <a:lumMod val="30000"/>
                  <a:lumOff val="70000"/>
                  <a:alpha val="15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Calculations!L14">
        <xdr:nvSpPr>
          <xdr:cNvPr id="20" name="TextBox 19">
            <a:extLst>
              <a:ext uri="{FF2B5EF4-FFF2-40B4-BE49-F238E27FC236}">
                <a16:creationId xmlns:a16="http://schemas.microsoft.com/office/drawing/2014/main" id="{00000000-0008-0000-0200-000014000000}"/>
              </a:ext>
            </a:extLst>
          </xdr:cNvPr>
          <xdr:cNvSpPr txBox="1"/>
        </xdr:nvSpPr>
        <xdr:spPr>
          <a:xfrm>
            <a:off x="10483225" y="4930592"/>
            <a:ext cx="1317087" cy="86191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4B19DBC-CD48-4F27-AF65-B541493A26D5}" type="TxLink">
              <a:rPr lang="en-US" sz="3600" b="0" i="0" u="none" strike="noStrike">
                <a:solidFill>
                  <a:schemeClr val="bg1"/>
                </a:solidFill>
                <a:latin typeface="Bahnschrift"/>
                <a:cs typeface="Calibri"/>
              </a:rPr>
              <a:pPr algn="ctr"/>
              <a:t>1451</a:t>
            </a:fld>
            <a:endParaRPr lang="en-US" sz="36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15</xdr:col>
          <xdr:colOff>431195</xdr:colOff>
          <xdr:row>4</xdr:row>
          <xdr:rowOff>41245</xdr:rowOff>
        </xdr:from>
        <xdr:to>
          <xdr:col>17</xdr:col>
          <xdr:colOff>819815</xdr:colOff>
          <xdr:row>4</xdr:row>
          <xdr:rowOff>193645</xdr:rowOff>
        </xdr:to>
        <xdr:sp macro="" textlink="">
          <xdr:nvSpPr>
            <xdr:cNvPr id="1026" name="Scroll Ba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2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D03B5-F30C-4CD9-AE90-50366685BF66}">
  <sheetPr>
    <tabColor theme="4" tint="0.59999389629810485"/>
  </sheetPr>
  <dimension ref="A1:AC368"/>
  <sheetViews>
    <sheetView tabSelected="1" zoomScaleNormal="100" workbookViewId="0">
      <selection activeCell="Q6" sqref="Q6"/>
    </sheetView>
  </sheetViews>
  <sheetFormatPr defaultColWidth="8.88671875" defaultRowHeight="14.4" x14ac:dyDescent="0.3"/>
  <cols>
    <col min="1" max="1" width="11.88671875" style="2" bestFit="1" customWidth="1"/>
    <col min="2" max="2" width="8.109375" style="2" bestFit="1" customWidth="1"/>
    <col min="3" max="3" width="11.21875" style="2" bestFit="1" customWidth="1"/>
    <col min="4" max="4" width="10.6640625" style="2" customWidth="1"/>
    <col min="5" max="6" width="13.109375" style="2" customWidth="1"/>
    <col min="7" max="7" width="14.21875" style="5" customWidth="1"/>
    <col min="8" max="8" width="10.21875" style="2" bestFit="1" customWidth="1"/>
    <col min="9" max="9" width="10.88671875" style="2" customWidth="1"/>
    <col min="10" max="10" width="9" style="2" bestFit="1" customWidth="1"/>
    <col min="11" max="11" width="14.21875" style="2" customWidth="1"/>
    <col min="12" max="12" width="13.21875" style="2" bestFit="1" customWidth="1"/>
    <col min="13" max="15" width="9" style="2" bestFit="1" customWidth="1"/>
    <col min="16" max="16384" width="8.88671875" style="2"/>
  </cols>
  <sheetData>
    <row r="1" spans="1:29" ht="31.5" customHeight="1" x14ac:dyDescent="0.3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  <c r="N1" s="32" t="s">
        <v>13</v>
      </c>
      <c r="O1" s="1">
        <v>3</v>
      </c>
    </row>
    <row r="2" spans="1:29" ht="15" customHeight="1" x14ac:dyDescent="0.3">
      <c r="A2" s="33">
        <v>45292</v>
      </c>
      <c r="B2" s="3">
        <f t="shared" ref="B2:B65" si="0">WEEKNUM(A2,2)</f>
        <v>1</v>
      </c>
      <c r="C2" s="3">
        <f>WEEKDAY(A2,2)</f>
        <v>1</v>
      </c>
      <c r="D2" s="34">
        <f ca="1">RANDBETWEEN(1,20)</f>
        <v>9</v>
      </c>
      <c r="E2" s="3" t="e">
        <f>IF(B3&gt;B2,SUM(D2:D2),NA())</f>
        <v>#N/A</v>
      </c>
      <c r="F2" s="34">
        <f ca="1">RANDBETWEEN(50,500)</f>
        <v>64</v>
      </c>
      <c r="G2" s="34" t="e">
        <f>IF(B3&gt;B2,SUM(F2:F2),NA())</f>
        <v>#N/A</v>
      </c>
      <c r="H2" s="34" t="e">
        <f>IF(B3&gt;B2,SUM(F2:F2),NA())</f>
        <v>#N/A</v>
      </c>
      <c r="I2" s="34">
        <f ca="1">RANDBETWEEN(20,100)</f>
        <v>90</v>
      </c>
      <c r="J2" s="34">
        <f ca="1">RANDBETWEEN(1,100)</f>
        <v>47</v>
      </c>
      <c r="K2" s="34">
        <f ca="1">RANDBETWEEN(1,10)</f>
        <v>3</v>
      </c>
      <c r="L2" s="34">
        <f ca="1">SUM($I$2:K2)</f>
        <v>140</v>
      </c>
      <c r="M2" s="34" t="e">
        <f>IF(DAY(A2)=15,$O$1,NA())</f>
        <v>#N/A</v>
      </c>
      <c r="N2" s="34" t="e">
        <f>IF(DAY(A2)=15,CHOOSE(MONTH(A2),"January", "February", "March", "April", "May", "June", "July", "August", "September", "October", "November", "December"),NA())</f>
        <v>#N/A</v>
      </c>
      <c r="O2" s="4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3" spans="1:29" ht="15" customHeight="1" x14ac:dyDescent="0.3">
      <c r="A3" s="33">
        <v>45293</v>
      </c>
      <c r="B3" s="3">
        <f t="shared" si="0"/>
        <v>1</v>
      </c>
      <c r="C3" s="3">
        <f t="shared" ref="C3:C66" si="1">WEEKDAY(A3,2)</f>
        <v>2</v>
      </c>
      <c r="D3" s="34">
        <f t="shared" ref="D3:D66" ca="1" si="2">RANDBETWEEN(1,20)</f>
        <v>3</v>
      </c>
      <c r="E3" s="3" t="e">
        <f>IF(B4&gt;B3,SUM(D2:D3),NA())</f>
        <v>#N/A</v>
      </c>
      <c r="F3" s="34">
        <f t="shared" ref="F3:F66" ca="1" si="3">RANDBETWEEN(50,500)</f>
        <v>490</v>
      </c>
      <c r="G3" s="34" t="e">
        <f>IF(B4&gt;B3,SUM(F2:F3),NA())</f>
        <v>#N/A</v>
      </c>
      <c r="H3" s="34" t="e">
        <f>IF(B4&gt;B3,SUM(F2:F3),NA())</f>
        <v>#N/A</v>
      </c>
      <c r="I3" s="34">
        <f t="shared" ref="I3:I66" ca="1" si="4">RANDBETWEEN(20,100)</f>
        <v>39</v>
      </c>
      <c r="J3" s="34">
        <f t="shared" ref="J3:J66" ca="1" si="5">RANDBETWEEN(1,100)</f>
        <v>73</v>
      </c>
      <c r="K3" s="34">
        <v>4</v>
      </c>
      <c r="L3" s="34">
        <f ca="1">SUM($I$2:K3)</f>
        <v>256</v>
      </c>
      <c r="M3" s="34" t="e">
        <f t="shared" ref="M3:M66" si="6">IF(DAY(A3)=15,$O$1,NA())</f>
        <v>#N/A</v>
      </c>
      <c r="N3" s="34" t="e">
        <f t="shared" ref="N3:N66" si="7">IF(DAY(A3)=15,CHOOSE(MONTH(A3),"January", "February", "March", "April", "May", "June", "July", "August", "September", "October", "November", "December"),NA())</f>
        <v>#N/A</v>
      </c>
    </row>
    <row r="4" spans="1:29" ht="15" customHeight="1" x14ac:dyDescent="0.3">
      <c r="A4" s="33">
        <v>45294</v>
      </c>
      <c r="B4" s="3">
        <f t="shared" si="0"/>
        <v>1</v>
      </c>
      <c r="C4" s="3">
        <f t="shared" si="1"/>
        <v>3</v>
      </c>
      <c r="D4" s="34">
        <f t="shared" ca="1" si="2"/>
        <v>13</v>
      </c>
      <c r="E4" s="3" t="e">
        <f>IF(B5&gt;B4,SUM(D2:D4),NA())</f>
        <v>#N/A</v>
      </c>
      <c r="F4" s="34">
        <f t="shared" ca="1" si="3"/>
        <v>195</v>
      </c>
      <c r="G4" s="34" t="e">
        <f>IF(B5&gt;B4,SUM(F2:F4),NA())</f>
        <v>#N/A</v>
      </c>
      <c r="H4" s="34" t="e">
        <f>IF(B5&gt;B4,SUM(F2:F4),NA())</f>
        <v>#N/A</v>
      </c>
      <c r="I4" s="34">
        <f t="shared" ca="1" si="4"/>
        <v>83</v>
      </c>
      <c r="J4" s="34">
        <f t="shared" ca="1" si="5"/>
        <v>78</v>
      </c>
      <c r="K4" s="34">
        <v>5</v>
      </c>
      <c r="L4" s="34">
        <f ca="1">SUM($I$2:K4)</f>
        <v>422</v>
      </c>
      <c r="M4" s="34" t="e">
        <f t="shared" si="6"/>
        <v>#N/A</v>
      </c>
      <c r="N4" s="34" t="e">
        <f t="shared" si="7"/>
        <v>#N/A</v>
      </c>
    </row>
    <row r="5" spans="1:29" ht="15" customHeight="1" x14ac:dyDescent="0.3">
      <c r="A5" s="33">
        <v>45295</v>
      </c>
      <c r="B5" s="3">
        <f t="shared" si="0"/>
        <v>1</v>
      </c>
      <c r="C5" s="3">
        <f t="shared" si="1"/>
        <v>4</v>
      </c>
      <c r="D5" s="34">
        <f t="shared" ca="1" si="2"/>
        <v>4</v>
      </c>
      <c r="E5" s="3" t="e">
        <f>IF(B6&gt;B5,SUM(D2:D5),NA())</f>
        <v>#N/A</v>
      </c>
      <c r="F5" s="34">
        <f t="shared" ca="1" si="3"/>
        <v>204</v>
      </c>
      <c r="G5" s="34" t="e">
        <f>IF(B6&gt;B5,SUM(F2:F5),NA())</f>
        <v>#N/A</v>
      </c>
      <c r="H5" s="34" t="e">
        <f>IF(B6&gt;B5,SUM(F2:F5),NA())</f>
        <v>#N/A</v>
      </c>
      <c r="I5" s="34">
        <f t="shared" ca="1" si="4"/>
        <v>83</v>
      </c>
      <c r="J5" s="34">
        <f t="shared" ca="1" si="5"/>
        <v>43</v>
      </c>
      <c r="K5" s="34">
        <v>2</v>
      </c>
      <c r="L5" s="34">
        <f ca="1">SUM($I$2:K5)</f>
        <v>550</v>
      </c>
      <c r="M5" s="34" t="e">
        <f t="shared" si="6"/>
        <v>#N/A</v>
      </c>
      <c r="N5" s="34" t="e">
        <f t="shared" si="7"/>
        <v>#N/A</v>
      </c>
    </row>
    <row r="6" spans="1:29" ht="15" customHeight="1" x14ac:dyDescent="0.3">
      <c r="A6" s="33">
        <v>45296</v>
      </c>
      <c r="B6" s="3">
        <f t="shared" si="0"/>
        <v>1</v>
      </c>
      <c r="C6" s="3">
        <f t="shared" si="1"/>
        <v>5</v>
      </c>
      <c r="D6" s="34">
        <f t="shared" ca="1" si="2"/>
        <v>6</v>
      </c>
      <c r="E6" s="3" t="e">
        <f t="shared" ref="E6" si="8">IF(B7&gt;B6,SUM(D2:D6),NA())</f>
        <v>#N/A</v>
      </c>
      <c r="F6" s="34">
        <f t="shared" ca="1" si="3"/>
        <v>321</v>
      </c>
      <c r="G6" s="34" t="e">
        <f>IF(B7&gt;B6,SUM(F2:F6),NA())</f>
        <v>#N/A</v>
      </c>
      <c r="H6" s="34" t="e">
        <f>IF(B7&gt;B6,SUM(F2:F6),NA())</f>
        <v>#N/A</v>
      </c>
      <c r="I6" s="34">
        <f t="shared" ca="1" si="4"/>
        <v>35</v>
      </c>
      <c r="J6" s="34">
        <f t="shared" ca="1" si="5"/>
        <v>64</v>
      </c>
      <c r="K6" s="34">
        <v>1</v>
      </c>
      <c r="L6" s="34">
        <f ca="1">SUM($I$2:K6)</f>
        <v>650</v>
      </c>
      <c r="M6" s="34" t="e">
        <f t="shared" si="6"/>
        <v>#N/A</v>
      </c>
      <c r="N6" s="34" t="e">
        <f t="shared" si="7"/>
        <v>#N/A</v>
      </c>
    </row>
    <row r="7" spans="1:29" ht="15" customHeight="1" x14ac:dyDescent="0.3">
      <c r="A7" s="33">
        <v>45297</v>
      </c>
      <c r="B7" s="3">
        <f t="shared" si="0"/>
        <v>1</v>
      </c>
      <c r="C7" s="3">
        <f t="shared" si="1"/>
        <v>6</v>
      </c>
      <c r="D7" s="34">
        <f t="shared" ca="1" si="2"/>
        <v>9</v>
      </c>
      <c r="E7" s="3" t="e">
        <f>IF(B8&gt;B7,SUM(D3:D7),NA())</f>
        <v>#N/A</v>
      </c>
      <c r="F7" s="34">
        <f t="shared" ca="1" si="3"/>
        <v>296</v>
      </c>
      <c r="G7" s="34" t="e">
        <f t="shared" ref="G7:G70" si="9">IF(B8&gt;B7,SUM(F3:F7),NA())</f>
        <v>#N/A</v>
      </c>
      <c r="H7" s="34" t="e">
        <f>IF(B8&gt;B7,SUM(F3:F7),NA())</f>
        <v>#N/A</v>
      </c>
      <c r="I7" s="34">
        <f t="shared" ca="1" si="4"/>
        <v>37</v>
      </c>
      <c r="J7" s="34">
        <f t="shared" ca="1" si="5"/>
        <v>91</v>
      </c>
      <c r="K7" s="34">
        <v>1</v>
      </c>
      <c r="L7" s="34">
        <f ca="1">SUM($I$2:K7)</f>
        <v>779</v>
      </c>
      <c r="M7" s="34" t="e">
        <f t="shared" si="6"/>
        <v>#N/A</v>
      </c>
      <c r="N7" s="34" t="e">
        <f t="shared" si="7"/>
        <v>#N/A</v>
      </c>
    </row>
    <row r="8" spans="1:29" ht="15" customHeight="1" x14ac:dyDescent="0.3">
      <c r="A8" s="33">
        <v>45298</v>
      </c>
      <c r="B8" s="3">
        <f t="shared" si="0"/>
        <v>1</v>
      </c>
      <c r="C8" s="3">
        <f t="shared" si="1"/>
        <v>7</v>
      </c>
      <c r="D8" s="34">
        <f t="shared" ca="1" si="2"/>
        <v>9</v>
      </c>
      <c r="E8" s="3">
        <f ca="1">IF(B9&gt;B8,SUM(D2:D8),NA())</f>
        <v>53</v>
      </c>
      <c r="F8" s="34">
        <f t="shared" ca="1" si="3"/>
        <v>75</v>
      </c>
      <c r="G8" s="34">
        <f t="shared" ca="1" si="9"/>
        <v>1091</v>
      </c>
      <c r="H8" s="34">
        <f t="shared" ref="H8:H71" ca="1" si="10">IF(B9&gt;B8,SUM(F2:F8),NA())</f>
        <v>1645</v>
      </c>
      <c r="I8" s="34">
        <f t="shared" ca="1" si="4"/>
        <v>95</v>
      </c>
      <c r="J8" s="34">
        <f t="shared" ca="1" si="5"/>
        <v>26</v>
      </c>
      <c r="K8" s="34">
        <v>6</v>
      </c>
      <c r="L8" s="34">
        <f ca="1">SUM($I$2:K8)</f>
        <v>906</v>
      </c>
      <c r="M8" s="34" t="e">
        <f t="shared" si="6"/>
        <v>#N/A</v>
      </c>
      <c r="N8" s="34" t="e">
        <f t="shared" si="7"/>
        <v>#N/A</v>
      </c>
    </row>
    <row r="9" spans="1:29" ht="15" customHeight="1" x14ac:dyDescent="0.3">
      <c r="A9" s="33">
        <v>45299</v>
      </c>
      <c r="B9" s="3">
        <f t="shared" si="0"/>
        <v>2</v>
      </c>
      <c r="C9" s="3">
        <f t="shared" si="1"/>
        <v>1</v>
      </c>
      <c r="D9" s="34">
        <f t="shared" ca="1" si="2"/>
        <v>11</v>
      </c>
      <c r="E9" s="3" t="e">
        <f t="shared" ref="E9:E72" si="11">IF(B10&gt;B9,SUM(D3:D9),NA())</f>
        <v>#N/A</v>
      </c>
      <c r="F9" s="34">
        <f t="shared" ca="1" si="3"/>
        <v>269</v>
      </c>
      <c r="G9" s="34" t="e">
        <f t="shared" si="9"/>
        <v>#N/A</v>
      </c>
      <c r="H9" s="34" t="e">
        <f t="shared" si="10"/>
        <v>#N/A</v>
      </c>
      <c r="I9" s="34">
        <f t="shared" ca="1" si="4"/>
        <v>69</v>
      </c>
      <c r="J9" s="34">
        <f t="shared" ca="1" si="5"/>
        <v>75</v>
      </c>
      <c r="K9" s="34">
        <v>3</v>
      </c>
      <c r="L9" s="34">
        <f ca="1">SUM($I$2:K9)</f>
        <v>1053</v>
      </c>
      <c r="M9" s="34" t="e">
        <f t="shared" si="6"/>
        <v>#N/A</v>
      </c>
      <c r="N9" s="34" t="e">
        <f t="shared" si="7"/>
        <v>#N/A</v>
      </c>
    </row>
    <row r="10" spans="1:29" ht="15" customHeight="1" x14ac:dyDescent="0.3">
      <c r="A10" s="33">
        <v>45300</v>
      </c>
      <c r="B10" s="3">
        <f t="shared" si="0"/>
        <v>2</v>
      </c>
      <c r="C10" s="3">
        <f t="shared" si="1"/>
        <v>2</v>
      </c>
      <c r="D10" s="34">
        <f t="shared" ca="1" si="2"/>
        <v>20</v>
      </c>
      <c r="E10" s="3" t="e">
        <f t="shared" si="11"/>
        <v>#N/A</v>
      </c>
      <c r="F10" s="34">
        <f t="shared" ca="1" si="3"/>
        <v>224</v>
      </c>
      <c r="G10" s="34" t="e">
        <f t="shared" si="9"/>
        <v>#N/A</v>
      </c>
      <c r="H10" s="34" t="e">
        <f t="shared" si="10"/>
        <v>#N/A</v>
      </c>
      <c r="I10" s="34">
        <f t="shared" ca="1" si="4"/>
        <v>27</v>
      </c>
      <c r="J10" s="34">
        <f t="shared" ca="1" si="5"/>
        <v>8</v>
      </c>
      <c r="K10" s="34">
        <v>3</v>
      </c>
      <c r="L10" s="34">
        <f ca="1">SUM($I$2:K10)</f>
        <v>1091</v>
      </c>
      <c r="M10" s="34" t="e">
        <f t="shared" si="6"/>
        <v>#N/A</v>
      </c>
      <c r="N10" s="34" t="e">
        <f t="shared" si="7"/>
        <v>#N/A</v>
      </c>
    </row>
    <row r="11" spans="1:29" ht="15" customHeight="1" x14ac:dyDescent="0.3">
      <c r="A11" s="33">
        <v>45301</v>
      </c>
      <c r="B11" s="3">
        <f t="shared" si="0"/>
        <v>2</v>
      </c>
      <c r="C11" s="3">
        <f t="shared" si="1"/>
        <v>3</v>
      </c>
      <c r="D11" s="34">
        <f t="shared" ca="1" si="2"/>
        <v>18</v>
      </c>
      <c r="E11" s="3" t="e">
        <f t="shared" si="11"/>
        <v>#N/A</v>
      </c>
      <c r="F11" s="34">
        <f t="shared" ca="1" si="3"/>
        <v>477</v>
      </c>
      <c r="G11" s="34" t="e">
        <f t="shared" si="9"/>
        <v>#N/A</v>
      </c>
      <c r="H11" s="34" t="e">
        <f t="shared" si="10"/>
        <v>#N/A</v>
      </c>
      <c r="I11" s="34">
        <f t="shared" ca="1" si="4"/>
        <v>91</v>
      </c>
      <c r="J11" s="34">
        <f t="shared" ca="1" si="5"/>
        <v>44</v>
      </c>
      <c r="K11" s="34">
        <v>1</v>
      </c>
      <c r="L11" s="34">
        <f ca="1">SUM($I$2:K11)</f>
        <v>1227</v>
      </c>
      <c r="M11" s="34" t="e">
        <f t="shared" si="6"/>
        <v>#N/A</v>
      </c>
      <c r="N11" s="34" t="e">
        <f t="shared" si="7"/>
        <v>#N/A</v>
      </c>
    </row>
    <row r="12" spans="1:29" ht="15" customHeight="1" x14ac:dyDescent="0.3">
      <c r="A12" s="33">
        <v>45302</v>
      </c>
      <c r="B12" s="3">
        <f t="shared" si="0"/>
        <v>2</v>
      </c>
      <c r="C12" s="3">
        <f t="shared" si="1"/>
        <v>4</v>
      </c>
      <c r="D12" s="34">
        <f t="shared" ca="1" si="2"/>
        <v>12</v>
      </c>
      <c r="E12" s="3" t="e">
        <f t="shared" si="11"/>
        <v>#N/A</v>
      </c>
      <c r="F12" s="34">
        <f t="shared" ca="1" si="3"/>
        <v>388</v>
      </c>
      <c r="G12" s="34" t="e">
        <f t="shared" si="9"/>
        <v>#N/A</v>
      </c>
      <c r="H12" s="34" t="e">
        <f t="shared" si="10"/>
        <v>#N/A</v>
      </c>
      <c r="I12" s="34">
        <f t="shared" ca="1" si="4"/>
        <v>34</v>
      </c>
      <c r="J12" s="34">
        <f t="shared" ca="1" si="5"/>
        <v>25</v>
      </c>
      <c r="K12" s="34">
        <v>6</v>
      </c>
      <c r="L12" s="34">
        <f ca="1">SUM($I$2:K12)</f>
        <v>1292</v>
      </c>
      <c r="M12" s="34" t="e">
        <f t="shared" si="6"/>
        <v>#N/A</v>
      </c>
      <c r="N12" s="34" t="e">
        <f t="shared" si="7"/>
        <v>#N/A</v>
      </c>
    </row>
    <row r="13" spans="1:29" ht="15" customHeight="1" x14ac:dyDescent="0.3">
      <c r="A13" s="33">
        <v>45303</v>
      </c>
      <c r="B13" s="3">
        <f t="shared" si="0"/>
        <v>2</v>
      </c>
      <c r="C13" s="3">
        <f t="shared" si="1"/>
        <v>5</v>
      </c>
      <c r="D13" s="34">
        <f t="shared" ca="1" si="2"/>
        <v>5</v>
      </c>
      <c r="E13" s="3" t="e">
        <f t="shared" si="11"/>
        <v>#N/A</v>
      </c>
      <c r="F13" s="34">
        <f t="shared" ca="1" si="3"/>
        <v>479</v>
      </c>
      <c r="G13" s="34" t="e">
        <f t="shared" si="9"/>
        <v>#N/A</v>
      </c>
      <c r="H13" s="34" t="e">
        <f t="shared" si="10"/>
        <v>#N/A</v>
      </c>
      <c r="I13" s="34">
        <f t="shared" ca="1" si="4"/>
        <v>46</v>
      </c>
      <c r="J13" s="34">
        <f t="shared" ca="1" si="5"/>
        <v>3</v>
      </c>
      <c r="K13" s="34">
        <v>1</v>
      </c>
      <c r="L13" s="34">
        <f ca="1">SUM($I$2:K13)</f>
        <v>1342</v>
      </c>
      <c r="M13" s="34" t="e">
        <f t="shared" si="6"/>
        <v>#N/A</v>
      </c>
      <c r="N13" s="34" t="e">
        <f t="shared" si="7"/>
        <v>#N/A</v>
      </c>
    </row>
    <row r="14" spans="1:29" ht="15" customHeight="1" x14ac:dyDescent="0.3">
      <c r="A14" s="33">
        <v>45304</v>
      </c>
      <c r="B14" s="3">
        <f t="shared" si="0"/>
        <v>2</v>
      </c>
      <c r="C14" s="3">
        <f t="shared" si="1"/>
        <v>6</v>
      </c>
      <c r="D14" s="34">
        <f t="shared" ca="1" si="2"/>
        <v>19</v>
      </c>
      <c r="E14" s="3" t="e">
        <f t="shared" si="11"/>
        <v>#N/A</v>
      </c>
      <c r="F14" s="34">
        <f t="shared" ca="1" si="3"/>
        <v>87</v>
      </c>
      <c r="G14" s="34" t="e">
        <f t="shared" si="9"/>
        <v>#N/A</v>
      </c>
      <c r="H14" s="34" t="e">
        <f t="shared" si="10"/>
        <v>#N/A</v>
      </c>
      <c r="I14" s="34">
        <f t="shared" ca="1" si="4"/>
        <v>33</v>
      </c>
      <c r="J14" s="34">
        <f t="shared" ca="1" si="5"/>
        <v>78</v>
      </c>
      <c r="K14" s="34">
        <v>1</v>
      </c>
      <c r="L14" s="34">
        <f ca="1">SUM($I$2:K14)</f>
        <v>1454</v>
      </c>
      <c r="M14" s="34" t="e">
        <f t="shared" si="6"/>
        <v>#N/A</v>
      </c>
      <c r="N14" s="34" t="e">
        <f t="shared" si="7"/>
        <v>#N/A</v>
      </c>
    </row>
    <row r="15" spans="1:29" ht="15" customHeight="1" x14ac:dyDescent="0.3">
      <c r="A15" s="33">
        <v>45305</v>
      </c>
      <c r="B15" s="3">
        <f t="shared" si="0"/>
        <v>2</v>
      </c>
      <c r="C15" s="3">
        <f t="shared" si="1"/>
        <v>7</v>
      </c>
      <c r="D15" s="34">
        <f t="shared" ca="1" si="2"/>
        <v>15</v>
      </c>
      <c r="E15" s="3">
        <f t="shared" ca="1" si="11"/>
        <v>100</v>
      </c>
      <c r="F15" s="34">
        <f t="shared" ca="1" si="3"/>
        <v>158</v>
      </c>
      <c r="G15" s="34">
        <f t="shared" ca="1" si="9"/>
        <v>1589</v>
      </c>
      <c r="H15" s="34">
        <f t="shared" ca="1" si="10"/>
        <v>2082</v>
      </c>
      <c r="I15" s="34">
        <f t="shared" ca="1" si="4"/>
        <v>98</v>
      </c>
      <c r="J15" s="34">
        <f t="shared" ca="1" si="5"/>
        <v>94</v>
      </c>
      <c r="K15" s="34">
        <v>1</v>
      </c>
      <c r="L15" s="34">
        <f ca="1">SUM($I$2:K15)</f>
        <v>1647</v>
      </c>
      <c r="M15" s="34" t="e">
        <f t="shared" si="6"/>
        <v>#N/A</v>
      </c>
      <c r="N15" s="34" t="e">
        <f t="shared" si="7"/>
        <v>#N/A</v>
      </c>
    </row>
    <row r="16" spans="1:29" ht="15" customHeight="1" x14ac:dyDescent="0.3">
      <c r="A16" s="33">
        <v>45306</v>
      </c>
      <c r="B16" s="3">
        <f t="shared" si="0"/>
        <v>3</v>
      </c>
      <c r="C16" s="3">
        <f t="shared" si="1"/>
        <v>1</v>
      </c>
      <c r="D16" s="34">
        <f t="shared" ca="1" si="2"/>
        <v>9</v>
      </c>
      <c r="E16" s="3" t="e">
        <f t="shared" si="11"/>
        <v>#N/A</v>
      </c>
      <c r="F16" s="34">
        <f t="shared" ca="1" si="3"/>
        <v>139</v>
      </c>
      <c r="G16" s="34" t="e">
        <f t="shared" si="9"/>
        <v>#N/A</v>
      </c>
      <c r="H16" s="34" t="e">
        <f t="shared" si="10"/>
        <v>#N/A</v>
      </c>
      <c r="I16" s="34">
        <f t="shared" ca="1" si="4"/>
        <v>62</v>
      </c>
      <c r="J16" s="34">
        <f t="shared" ca="1" si="5"/>
        <v>69</v>
      </c>
      <c r="K16" s="34">
        <v>6</v>
      </c>
      <c r="L16" s="34">
        <f ca="1">SUM($I$2:K16)</f>
        <v>1784</v>
      </c>
      <c r="M16" s="34">
        <f>IF(DAY(A16)=15,$O$1,NA())</f>
        <v>3</v>
      </c>
      <c r="N16" s="34" t="str">
        <f>IF(DAY(A16)=15,CHOOSE(MONTH(A16),"January", "February", "March", "April", "May", "June", "July", "August", "September", "October", "November", "December"),NA())</f>
        <v>January</v>
      </c>
    </row>
    <row r="17" spans="1:14" ht="15" customHeight="1" x14ac:dyDescent="0.3">
      <c r="A17" s="33">
        <v>45307</v>
      </c>
      <c r="B17" s="3">
        <f t="shared" si="0"/>
        <v>3</v>
      </c>
      <c r="C17" s="3">
        <f t="shared" si="1"/>
        <v>2</v>
      </c>
      <c r="D17" s="34">
        <f t="shared" ca="1" si="2"/>
        <v>2</v>
      </c>
      <c r="E17" s="3" t="e">
        <f t="shared" si="11"/>
        <v>#N/A</v>
      </c>
      <c r="F17" s="34">
        <f t="shared" ca="1" si="3"/>
        <v>187</v>
      </c>
      <c r="G17" s="34" t="e">
        <f t="shared" si="9"/>
        <v>#N/A</v>
      </c>
      <c r="H17" s="34" t="e">
        <f t="shared" si="10"/>
        <v>#N/A</v>
      </c>
      <c r="I17" s="34">
        <f t="shared" ca="1" si="4"/>
        <v>38</v>
      </c>
      <c r="J17" s="34">
        <f t="shared" ca="1" si="5"/>
        <v>11</v>
      </c>
      <c r="K17" s="34">
        <v>5</v>
      </c>
      <c r="L17" s="34">
        <f ca="1">SUM($I$2:K17)</f>
        <v>1838</v>
      </c>
      <c r="M17" s="34" t="e">
        <f t="shared" si="6"/>
        <v>#N/A</v>
      </c>
      <c r="N17" s="34" t="e">
        <f t="shared" si="7"/>
        <v>#N/A</v>
      </c>
    </row>
    <row r="18" spans="1:14" ht="15" customHeight="1" x14ac:dyDescent="0.3">
      <c r="A18" s="33">
        <v>45308</v>
      </c>
      <c r="B18" s="3">
        <f t="shared" si="0"/>
        <v>3</v>
      </c>
      <c r="C18" s="3">
        <f t="shared" si="1"/>
        <v>3</v>
      </c>
      <c r="D18" s="34">
        <f t="shared" ca="1" si="2"/>
        <v>1</v>
      </c>
      <c r="E18" s="3" t="e">
        <f t="shared" si="11"/>
        <v>#N/A</v>
      </c>
      <c r="F18" s="34">
        <f t="shared" ca="1" si="3"/>
        <v>126</v>
      </c>
      <c r="G18" s="34" t="e">
        <f t="shared" si="9"/>
        <v>#N/A</v>
      </c>
      <c r="H18" s="34" t="e">
        <f t="shared" si="10"/>
        <v>#N/A</v>
      </c>
      <c r="I18" s="34">
        <f t="shared" ca="1" si="4"/>
        <v>33</v>
      </c>
      <c r="J18" s="34">
        <f t="shared" ca="1" si="5"/>
        <v>39</v>
      </c>
      <c r="K18" s="34">
        <v>1</v>
      </c>
      <c r="L18" s="34">
        <f ca="1">SUM($I$2:K18)</f>
        <v>1911</v>
      </c>
      <c r="M18" s="34" t="e">
        <f t="shared" si="6"/>
        <v>#N/A</v>
      </c>
      <c r="N18" s="34" t="e">
        <f t="shared" si="7"/>
        <v>#N/A</v>
      </c>
    </row>
    <row r="19" spans="1:14" ht="15" customHeight="1" x14ac:dyDescent="0.3">
      <c r="A19" s="33">
        <v>45309</v>
      </c>
      <c r="B19" s="3">
        <f t="shared" si="0"/>
        <v>3</v>
      </c>
      <c r="C19" s="3">
        <f t="shared" si="1"/>
        <v>4</v>
      </c>
      <c r="D19" s="34">
        <f t="shared" ca="1" si="2"/>
        <v>13</v>
      </c>
      <c r="E19" s="3" t="e">
        <f t="shared" si="11"/>
        <v>#N/A</v>
      </c>
      <c r="F19" s="34">
        <f t="shared" ca="1" si="3"/>
        <v>77</v>
      </c>
      <c r="G19" s="34" t="e">
        <f t="shared" si="9"/>
        <v>#N/A</v>
      </c>
      <c r="H19" s="34" t="e">
        <f t="shared" si="10"/>
        <v>#N/A</v>
      </c>
      <c r="I19" s="34">
        <f t="shared" ca="1" si="4"/>
        <v>47</v>
      </c>
      <c r="J19" s="34">
        <f t="shared" ca="1" si="5"/>
        <v>71</v>
      </c>
      <c r="K19" s="34">
        <v>2</v>
      </c>
      <c r="L19" s="34">
        <f ca="1">SUM($I$2:K19)</f>
        <v>2031</v>
      </c>
      <c r="M19" s="34" t="e">
        <f t="shared" si="6"/>
        <v>#N/A</v>
      </c>
      <c r="N19" s="34" t="e">
        <f t="shared" si="7"/>
        <v>#N/A</v>
      </c>
    </row>
    <row r="20" spans="1:14" ht="15" customHeight="1" x14ac:dyDescent="0.3">
      <c r="A20" s="33">
        <v>45310</v>
      </c>
      <c r="B20" s="3">
        <f t="shared" si="0"/>
        <v>3</v>
      </c>
      <c r="C20" s="3">
        <f t="shared" si="1"/>
        <v>5</v>
      </c>
      <c r="D20" s="34">
        <f t="shared" ca="1" si="2"/>
        <v>3</v>
      </c>
      <c r="E20" s="3" t="e">
        <f t="shared" si="11"/>
        <v>#N/A</v>
      </c>
      <c r="F20" s="34">
        <f t="shared" ca="1" si="3"/>
        <v>322</v>
      </c>
      <c r="G20" s="34" t="e">
        <f t="shared" si="9"/>
        <v>#N/A</v>
      </c>
      <c r="H20" s="34" t="e">
        <f t="shared" si="10"/>
        <v>#N/A</v>
      </c>
      <c r="I20" s="34">
        <f t="shared" ca="1" si="4"/>
        <v>20</v>
      </c>
      <c r="J20" s="34">
        <f t="shared" ca="1" si="5"/>
        <v>87</v>
      </c>
      <c r="K20" s="34">
        <v>2</v>
      </c>
      <c r="L20" s="34">
        <f ca="1">SUM($I$2:K20)</f>
        <v>2140</v>
      </c>
      <c r="M20" s="34" t="e">
        <f t="shared" si="6"/>
        <v>#N/A</v>
      </c>
      <c r="N20" s="34" t="e">
        <f t="shared" si="7"/>
        <v>#N/A</v>
      </c>
    </row>
    <row r="21" spans="1:14" ht="15" customHeight="1" x14ac:dyDescent="0.3">
      <c r="A21" s="33">
        <v>45311</v>
      </c>
      <c r="B21" s="3">
        <f t="shared" si="0"/>
        <v>3</v>
      </c>
      <c r="C21" s="3">
        <f t="shared" si="1"/>
        <v>6</v>
      </c>
      <c r="D21" s="34">
        <f t="shared" ca="1" si="2"/>
        <v>11</v>
      </c>
      <c r="E21" s="3" t="e">
        <f t="shared" si="11"/>
        <v>#N/A</v>
      </c>
      <c r="F21" s="34">
        <f t="shared" ca="1" si="3"/>
        <v>279</v>
      </c>
      <c r="G21" s="34" t="e">
        <f t="shared" si="9"/>
        <v>#N/A</v>
      </c>
      <c r="H21" s="34" t="e">
        <f t="shared" si="10"/>
        <v>#N/A</v>
      </c>
      <c r="I21" s="34">
        <f t="shared" ca="1" si="4"/>
        <v>95</v>
      </c>
      <c r="J21" s="34">
        <f t="shared" ca="1" si="5"/>
        <v>2</v>
      </c>
      <c r="K21" s="34">
        <v>4</v>
      </c>
      <c r="L21" s="34">
        <f ca="1">SUM($I$2:K21)</f>
        <v>2241</v>
      </c>
      <c r="M21" s="34" t="e">
        <f t="shared" si="6"/>
        <v>#N/A</v>
      </c>
      <c r="N21" s="34" t="e">
        <f t="shared" si="7"/>
        <v>#N/A</v>
      </c>
    </row>
    <row r="22" spans="1:14" ht="15" customHeight="1" x14ac:dyDescent="0.3">
      <c r="A22" s="33">
        <v>45312</v>
      </c>
      <c r="B22" s="3">
        <f t="shared" si="0"/>
        <v>3</v>
      </c>
      <c r="C22" s="3">
        <f t="shared" si="1"/>
        <v>7</v>
      </c>
      <c r="D22" s="34">
        <f t="shared" ca="1" si="2"/>
        <v>15</v>
      </c>
      <c r="E22" s="3">
        <f t="shared" ca="1" si="11"/>
        <v>54</v>
      </c>
      <c r="F22" s="34">
        <f t="shared" ca="1" si="3"/>
        <v>416</v>
      </c>
      <c r="G22" s="34">
        <f t="shared" ca="1" si="9"/>
        <v>1220</v>
      </c>
      <c r="H22" s="34">
        <f t="shared" ca="1" si="10"/>
        <v>1546</v>
      </c>
      <c r="I22" s="34">
        <f t="shared" ca="1" si="4"/>
        <v>98</v>
      </c>
      <c r="J22" s="34">
        <f t="shared" ca="1" si="5"/>
        <v>54</v>
      </c>
      <c r="K22" s="34">
        <v>2</v>
      </c>
      <c r="L22" s="34">
        <f ca="1">SUM($I$2:K22)</f>
        <v>2395</v>
      </c>
      <c r="M22" s="34" t="e">
        <f t="shared" si="6"/>
        <v>#N/A</v>
      </c>
      <c r="N22" s="34" t="e">
        <f t="shared" si="7"/>
        <v>#N/A</v>
      </c>
    </row>
    <row r="23" spans="1:14" ht="15" customHeight="1" x14ac:dyDescent="0.3">
      <c r="A23" s="33">
        <v>45313</v>
      </c>
      <c r="B23" s="3">
        <f t="shared" si="0"/>
        <v>4</v>
      </c>
      <c r="C23" s="3">
        <f t="shared" si="1"/>
        <v>1</v>
      </c>
      <c r="D23" s="34">
        <f t="shared" ca="1" si="2"/>
        <v>1</v>
      </c>
      <c r="E23" s="3" t="e">
        <f t="shared" si="11"/>
        <v>#N/A</v>
      </c>
      <c r="F23" s="34">
        <f t="shared" ca="1" si="3"/>
        <v>181</v>
      </c>
      <c r="G23" s="34" t="e">
        <f t="shared" si="9"/>
        <v>#N/A</v>
      </c>
      <c r="H23" s="34" t="e">
        <f t="shared" si="10"/>
        <v>#N/A</v>
      </c>
      <c r="I23" s="34">
        <f t="shared" ca="1" si="4"/>
        <v>24</v>
      </c>
      <c r="J23" s="34">
        <f t="shared" ca="1" si="5"/>
        <v>29</v>
      </c>
      <c r="K23" s="34">
        <v>1</v>
      </c>
      <c r="L23" s="34">
        <f ca="1">SUM($I$2:K23)</f>
        <v>2449</v>
      </c>
      <c r="M23" s="34" t="e">
        <f t="shared" si="6"/>
        <v>#N/A</v>
      </c>
      <c r="N23" s="34" t="e">
        <f t="shared" si="7"/>
        <v>#N/A</v>
      </c>
    </row>
    <row r="24" spans="1:14" ht="15" customHeight="1" x14ac:dyDescent="0.3">
      <c r="A24" s="33">
        <v>45314</v>
      </c>
      <c r="B24" s="3">
        <f t="shared" si="0"/>
        <v>4</v>
      </c>
      <c r="C24" s="3">
        <f t="shared" si="1"/>
        <v>2</v>
      </c>
      <c r="D24" s="34">
        <f t="shared" ca="1" si="2"/>
        <v>18</v>
      </c>
      <c r="E24" s="3" t="e">
        <f t="shared" si="11"/>
        <v>#N/A</v>
      </c>
      <c r="F24" s="34">
        <f t="shared" ca="1" si="3"/>
        <v>60</v>
      </c>
      <c r="G24" s="34" t="e">
        <f t="shared" si="9"/>
        <v>#N/A</v>
      </c>
      <c r="H24" s="34" t="e">
        <f t="shared" si="10"/>
        <v>#N/A</v>
      </c>
      <c r="I24" s="34">
        <f t="shared" ca="1" si="4"/>
        <v>88</v>
      </c>
      <c r="J24" s="34">
        <f t="shared" ca="1" si="5"/>
        <v>90</v>
      </c>
      <c r="K24" s="34">
        <v>4</v>
      </c>
      <c r="L24" s="34">
        <f ca="1">SUM($I$2:K24)</f>
        <v>2631</v>
      </c>
      <c r="M24" s="34" t="e">
        <f t="shared" si="6"/>
        <v>#N/A</v>
      </c>
      <c r="N24" s="34" t="e">
        <f t="shared" si="7"/>
        <v>#N/A</v>
      </c>
    </row>
    <row r="25" spans="1:14" ht="15" customHeight="1" x14ac:dyDescent="0.3">
      <c r="A25" s="33">
        <v>45315</v>
      </c>
      <c r="B25" s="3">
        <f t="shared" si="0"/>
        <v>4</v>
      </c>
      <c r="C25" s="3">
        <f t="shared" si="1"/>
        <v>3</v>
      </c>
      <c r="D25" s="34">
        <f t="shared" ca="1" si="2"/>
        <v>7</v>
      </c>
      <c r="E25" s="3" t="e">
        <f t="shared" si="11"/>
        <v>#N/A</v>
      </c>
      <c r="F25" s="34">
        <f t="shared" ca="1" si="3"/>
        <v>410</v>
      </c>
      <c r="G25" s="34" t="e">
        <f t="shared" si="9"/>
        <v>#N/A</v>
      </c>
      <c r="H25" s="34" t="e">
        <f t="shared" si="10"/>
        <v>#N/A</v>
      </c>
      <c r="I25" s="34">
        <f t="shared" ca="1" si="4"/>
        <v>40</v>
      </c>
      <c r="J25" s="34">
        <f t="shared" ca="1" si="5"/>
        <v>14</v>
      </c>
      <c r="K25" s="34">
        <v>5</v>
      </c>
      <c r="L25" s="34">
        <f ca="1">SUM($I$2:K25)</f>
        <v>2690</v>
      </c>
      <c r="M25" s="34" t="e">
        <f t="shared" si="6"/>
        <v>#N/A</v>
      </c>
      <c r="N25" s="34" t="e">
        <f t="shared" si="7"/>
        <v>#N/A</v>
      </c>
    </row>
    <row r="26" spans="1:14" ht="15" customHeight="1" x14ac:dyDescent="0.3">
      <c r="A26" s="33">
        <v>45316</v>
      </c>
      <c r="B26" s="3">
        <f t="shared" si="0"/>
        <v>4</v>
      </c>
      <c r="C26" s="3">
        <f t="shared" si="1"/>
        <v>4</v>
      </c>
      <c r="D26" s="34">
        <f t="shared" ca="1" si="2"/>
        <v>12</v>
      </c>
      <c r="E26" s="3" t="e">
        <f t="shared" si="11"/>
        <v>#N/A</v>
      </c>
      <c r="F26" s="34">
        <f t="shared" ca="1" si="3"/>
        <v>361</v>
      </c>
      <c r="G26" s="34" t="e">
        <f t="shared" si="9"/>
        <v>#N/A</v>
      </c>
      <c r="H26" s="34" t="e">
        <f t="shared" si="10"/>
        <v>#N/A</v>
      </c>
      <c r="I26" s="34">
        <f t="shared" ca="1" si="4"/>
        <v>75</v>
      </c>
      <c r="J26" s="34">
        <f t="shared" ca="1" si="5"/>
        <v>41</v>
      </c>
      <c r="K26" s="34">
        <v>3</v>
      </c>
      <c r="L26" s="34">
        <f ca="1">SUM($I$2:K26)</f>
        <v>2809</v>
      </c>
      <c r="M26" s="34" t="e">
        <f t="shared" si="6"/>
        <v>#N/A</v>
      </c>
      <c r="N26" s="34" t="e">
        <f t="shared" si="7"/>
        <v>#N/A</v>
      </c>
    </row>
    <row r="27" spans="1:14" ht="15" customHeight="1" x14ac:dyDescent="0.3">
      <c r="A27" s="33">
        <v>45317</v>
      </c>
      <c r="B27" s="3">
        <f t="shared" si="0"/>
        <v>4</v>
      </c>
      <c r="C27" s="3">
        <f t="shared" si="1"/>
        <v>5</v>
      </c>
      <c r="D27" s="34">
        <f t="shared" ca="1" si="2"/>
        <v>3</v>
      </c>
      <c r="E27" s="3" t="e">
        <f t="shared" si="11"/>
        <v>#N/A</v>
      </c>
      <c r="F27" s="34">
        <f t="shared" ca="1" si="3"/>
        <v>370</v>
      </c>
      <c r="G27" s="34" t="e">
        <f t="shared" si="9"/>
        <v>#N/A</v>
      </c>
      <c r="H27" s="34" t="e">
        <f t="shared" si="10"/>
        <v>#N/A</v>
      </c>
      <c r="I27" s="34">
        <f t="shared" ca="1" si="4"/>
        <v>57</v>
      </c>
      <c r="J27" s="34">
        <f t="shared" ca="1" si="5"/>
        <v>52</v>
      </c>
      <c r="K27" s="34">
        <v>2</v>
      </c>
      <c r="L27" s="34">
        <f ca="1">SUM($I$2:K27)</f>
        <v>2920</v>
      </c>
      <c r="M27" s="34" t="e">
        <f t="shared" si="6"/>
        <v>#N/A</v>
      </c>
      <c r="N27" s="34" t="e">
        <f t="shared" si="7"/>
        <v>#N/A</v>
      </c>
    </row>
    <row r="28" spans="1:14" ht="15" customHeight="1" x14ac:dyDescent="0.3">
      <c r="A28" s="33">
        <v>45318</v>
      </c>
      <c r="B28" s="3">
        <f t="shared" si="0"/>
        <v>4</v>
      </c>
      <c r="C28" s="3">
        <f t="shared" si="1"/>
        <v>6</v>
      </c>
      <c r="D28" s="34">
        <f t="shared" ca="1" si="2"/>
        <v>19</v>
      </c>
      <c r="E28" s="3" t="e">
        <f t="shared" si="11"/>
        <v>#N/A</v>
      </c>
      <c r="F28" s="34">
        <f t="shared" ca="1" si="3"/>
        <v>173</v>
      </c>
      <c r="G28" s="34" t="e">
        <f t="shared" si="9"/>
        <v>#N/A</v>
      </c>
      <c r="H28" s="34" t="e">
        <f t="shared" si="10"/>
        <v>#N/A</v>
      </c>
      <c r="I28" s="34">
        <f t="shared" ca="1" si="4"/>
        <v>98</v>
      </c>
      <c r="J28" s="34">
        <f t="shared" ca="1" si="5"/>
        <v>30</v>
      </c>
      <c r="K28" s="34">
        <v>5</v>
      </c>
      <c r="L28" s="34">
        <f ca="1">SUM($I$2:K28)</f>
        <v>3053</v>
      </c>
      <c r="M28" s="34" t="e">
        <f t="shared" si="6"/>
        <v>#N/A</v>
      </c>
      <c r="N28" s="34" t="e">
        <f t="shared" si="7"/>
        <v>#N/A</v>
      </c>
    </row>
    <row r="29" spans="1:14" ht="15" customHeight="1" x14ac:dyDescent="0.3">
      <c r="A29" s="33">
        <v>45319</v>
      </c>
      <c r="B29" s="3">
        <f t="shared" si="0"/>
        <v>4</v>
      </c>
      <c r="C29" s="3">
        <f t="shared" si="1"/>
        <v>7</v>
      </c>
      <c r="D29" s="34">
        <f t="shared" ca="1" si="2"/>
        <v>5</v>
      </c>
      <c r="E29" s="3">
        <f t="shared" ca="1" si="11"/>
        <v>65</v>
      </c>
      <c r="F29" s="34">
        <f t="shared" ca="1" si="3"/>
        <v>418</v>
      </c>
      <c r="G29" s="34">
        <f t="shared" ca="1" si="9"/>
        <v>1732</v>
      </c>
      <c r="H29" s="34">
        <f t="shared" ca="1" si="10"/>
        <v>1973</v>
      </c>
      <c r="I29" s="34">
        <f t="shared" ca="1" si="4"/>
        <v>79</v>
      </c>
      <c r="J29" s="34">
        <f t="shared" ca="1" si="5"/>
        <v>23</v>
      </c>
      <c r="K29" s="34">
        <v>2</v>
      </c>
      <c r="L29" s="34">
        <f ca="1">SUM($I$2:K29)</f>
        <v>3157</v>
      </c>
      <c r="M29" s="34" t="e">
        <f t="shared" si="6"/>
        <v>#N/A</v>
      </c>
      <c r="N29" s="34" t="e">
        <f t="shared" si="7"/>
        <v>#N/A</v>
      </c>
    </row>
    <row r="30" spans="1:14" ht="15" customHeight="1" x14ac:dyDescent="0.3">
      <c r="A30" s="33">
        <v>45320</v>
      </c>
      <c r="B30" s="3">
        <f t="shared" si="0"/>
        <v>5</v>
      </c>
      <c r="C30" s="3">
        <f t="shared" si="1"/>
        <v>1</v>
      </c>
      <c r="D30" s="34">
        <f t="shared" ca="1" si="2"/>
        <v>20</v>
      </c>
      <c r="E30" s="3" t="e">
        <f t="shared" si="11"/>
        <v>#N/A</v>
      </c>
      <c r="F30" s="34">
        <f t="shared" ca="1" si="3"/>
        <v>130</v>
      </c>
      <c r="G30" s="34" t="e">
        <f t="shared" si="9"/>
        <v>#N/A</v>
      </c>
      <c r="H30" s="34" t="e">
        <f t="shared" si="10"/>
        <v>#N/A</v>
      </c>
      <c r="I30" s="34">
        <f t="shared" ca="1" si="4"/>
        <v>44</v>
      </c>
      <c r="J30" s="34">
        <f t="shared" ca="1" si="5"/>
        <v>94</v>
      </c>
      <c r="K30" s="34">
        <v>3</v>
      </c>
      <c r="L30" s="34">
        <f ca="1">SUM($I$2:K30)</f>
        <v>3298</v>
      </c>
      <c r="M30" s="34" t="e">
        <f t="shared" si="6"/>
        <v>#N/A</v>
      </c>
      <c r="N30" s="34" t="e">
        <f t="shared" si="7"/>
        <v>#N/A</v>
      </c>
    </row>
    <row r="31" spans="1:14" ht="15" customHeight="1" x14ac:dyDescent="0.3">
      <c r="A31" s="33">
        <v>45321</v>
      </c>
      <c r="B31" s="3">
        <f t="shared" si="0"/>
        <v>5</v>
      </c>
      <c r="C31" s="3">
        <f t="shared" si="1"/>
        <v>2</v>
      </c>
      <c r="D31" s="34">
        <f t="shared" ca="1" si="2"/>
        <v>9</v>
      </c>
      <c r="E31" s="3" t="e">
        <f t="shared" si="11"/>
        <v>#N/A</v>
      </c>
      <c r="F31" s="34">
        <f t="shared" ca="1" si="3"/>
        <v>425</v>
      </c>
      <c r="G31" s="34" t="e">
        <f t="shared" si="9"/>
        <v>#N/A</v>
      </c>
      <c r="H31" s="34" t="e">
        <f t="shared" si="10"/>
        <v>#N/A</v>
      </c>
      <c r="I31" s="34">
        <f t="shared" ca="1" si="4"/>
        <v>64</v>
      </c>
      <c r="J31" s="34">
        <f t="shared" ca="1" si="5"/>
        <v>47</v>
      </c>
      <c r="K31" s="34">
        <v>5</v>
      </c>
      <c r="L31" s="34">
        <f ca="1">SUM($I$2:K31)</f>
        <v>3414</v>
      </c>
      <c r="M31" s="34" t="e">
        <f t="shared" si="6"/>
        <v>#N/A</v>
      </c>
      <c r="N31" s="34" t="e">
        <f t="shared" si="7"/>
        <v>#N/A</v>
      </c>
    </row>
    <row r="32" spans="1:14" ht="15" customHeight="1" x14ac:dyDescent="0.3">
      <c r="A32" s="33">
        <v>45322</v>
      </c>
      <c r="B32" s="3">
        <f t="shared" si="0"/>
        <v>5</v>
      </c>
      <c r="C32" s="3">
        <f t="shared" si="1"/>
        <v>3</v>
      </c>
      <c r="D32" s="34">
        <f t="shared" ca="1" si="2"/>
        <v>7</v>
      </c>
      <c r="E32" s="3" t="e">
        <f t="shared" si="11"/>
        <v>#N/A</v>
      </c>
      <c r="F32" s="34">
        <f t="shared" ca="1" si="3"/>
        <v>385</v>
      </c>
      <c r="G32" s="34" t="e">
        <f t="shared" si="9"/>
        <v>#N/A</v>
      </c>
      <c r="H32" s="34" t="e">
        <f t="shared" si="10"/>
        <v>#N/A</v>
      </c>
      <c r="I32" s="34">
        <f t="shared" ca="1" si="4"/>
        <v>62</v>
      </c>
      <c r="J32" s="34">
        <f t="shared" ca="1" si="5"/>
        <v>77</v>
      </c>
      <c r="K32" s="34">
        <v>3</v>
      </c>
      <c r="L32" s="34">
        <f ca="1">SUM($I$2:K32)</f>
        <v>3556</v>
      </c>
      <c r="M32" s="34" t="e">
        <f t="shared" si="6"/>
        <v>#N/A</v>
      </c>
      <c r="N32" s="34" t="e">
        <f t="shared" si="7"/>
        <v>#N/A</v>
      </c>
    </row>
    <row r="33" spans="1:14" ht="15" customHeight="1" x14ac:dyDescent="0.3">
      <c r="A33" s="33">
        <v>45323</v>
      </c>
      <c r="B33" s="3">
        <f t="shared" si="0"/>
        <v>5</v>
      </c>
      <c r="C33" s="3">
        <f t="shared" si="1"/>
        <v>4</v>
      </c>
      <c r="D33" s="34">
        <f t="shared" ca="1" si="2"/>
        <v>5</v>
      </c>
      <c r="E33" s="3" t="e">
        <f t="shared" si="11"/>
        <v>#N/A</v>
      </c>
      <c r="F33" s="34">
        <f t="shared" ca="1" si="3"/>
        <v>182</v>
      </c>
      <c r="G33" s="34" t="e">
        <f t="shared" si="9"/>
        <v>#N/A</v>
      </c>
      <c r="H33" s="34" t="e">
        <f t="shared" si="10"/>
        <v>#N/A</v>
      </c>
      <c r="I33" s="34">
        <f t="shared" ca="1" si="4"/>
        <v>82</v>
      </c>
      <c r="J33" s="34">
        <f t="shared" ca="1" si="5"/>
        <v>9</v>
      </c>
      <c r="K33" s="34">
        <v>2</v>
      </c>
      <c r="L33" s="34">
        <f ca="1">SUM($I$2:K33)</f>
        <v>3649</v>
      </c>
      <c r="M33" s="34" t="e">
        <f t="shared" si="6"/>
        <v>#N/A</v>
      </c>
      <c r="N33" s="34" t="e">
        <f t="shared" si="7"/>
        <v>#N/A</v>
      </c>
    </row>
    <row r="34" spans="1:14" ht="15" customHeight="1" x14ac:dyDescent="0.3">
      <c r="A34" s="33">
        <v>45324</v>
      </c>
      <c r="B34" s="3">
        <f t="shared" si="0"/>
        <v>5</v>
      </c>
      <c r="C34" s="3">
        <f t="shared" si="1"/>
        <v>5</v>
      </c>
      <c r="D34" s="34">
        <f t="shared" ca="1" si="2"/>
        <v>5</v>
      </c>
      <c r="E34" s="3" t="e">
        <f t="shared" si="11"/>
        <v>#N/A</v>
      </c>
      <c r="F34" s="34">
        <f t="shared" ca="1" si="3"/>
        <v>109</v>
      </c>
      <c r="G34" s="34" t="e">
        <f t="shared" si="9"/>
        <v>#N/A</v>
      </c>
      <c r="H34" s="34" t="e">
        <f t="shared" si="10"/>
        <v>#N/A</v>
      </c>
      <c r="I34" s="34">
        <f t="shared" ca="1" si="4"/>
        <v>92</v>
      </c>
      <c r="J34" s="34">
        <f t="shared" ca="1" si="5"/>
        <v>17</v>
      </c>
      <c r="K34" s="34">
        <v>5</v>
      </c>
      <c r="L34" s="34">
        <f ca="1">SUM($I$2:K34)</f>
        <v>3763</v>
      </c>
      <c r="M34" s="34" t="e">
        <f t="shared" si="6"/>
        <v>#N/A</v>
      </c>
      <c r="N34" s="34" t="e">
        <f t="shared" si="7"/>
        <v>#N/A</v>
      </c>
    </row>
    <row r="35" spans="1:14" ht="15" customHeight="1" x14ac:dyDescent="0.3">
      <c r="A35" s="33">
        <v>45325</v>
      </c>
      <c r="B35" s="3">
        <f t="shared" si="0"/>
        <v>5</v>
      </c>
      <c r="C35" s="3">
        <f t="shared" si="1"/>
        <v>6</v>
      </c>
      <c r="D35" s="34">
        <f t="shared" ca="1" si="2"/>
        <v>1</v>
      </c>
      <c r="E35" s="3" t="e">
        <f t="shared" si="11"/>
        <v>#N/A</v>
      </c>
      <c r="F35" s="34">
        <f t="shared" ca="1" si="3"/>
        <v>250</v>
      </c>
      <c r="G35" s="34" t="e">
        <f t="shared" si="9"/>
        <v>#N/A</v>
      </c>
      <c r="H35" s="34" t="e">
        <f t="shared" si="10"/>
        <v>#N/A</v>
      </c>
      <c r="I35" s="34">
        <f t="shared" ca="1" si="4"/>
        <v>53</v>
      </c>
      <c r="J35" s="34">
        <f t="shared" ca="1" si="5"/>
        <v>76</v>
      </c>
      <c r="K35" s="34">
        <v>6</v>
      </c>
      <c r="L35" s="34">
        <f ca="1">SUM($I$2:K35)</f>
        <v>3898</v>
      </c>
      <c r="M35" s="34" t="e">
        <f t="shared" si="6"/>
        <v>#N/A</v>
      </c>
      <c r="N35" s="34" t="e">
        <f t="shared" si="7"/>
        <v>#N/A</v>
      </c>
    </row>
    <row r="36" spans="1:14" ht="15" customHeight="1" x14ac:dyDescent="0.3">
      <c r="A36" s="33">
        <v>45326</v>
      </c>
      <c r="B36" s="3">
        <f t="shared" si="0"/>
        <v>5</v>
      </c>
      <c r="C36" s="3">
        <f t="shared" si="1"/>
        <v>7</v>
      </c>
      <c r="D36" s="34">
        <f t="shared" ca="1" si="2"/>
        <v>16</v>
      </c>
      <c r="E36" s="3">
        <f t="shared" ca="1" si="11"/>
        <v>63</v>
      </c>
      <c r="F36" s="34">
        <f t="shared" ca="1" si="3"/>
        <v>69</v>
      </c>
      <c r="G36" s="34">
        <f t="shared" ca="1" si="9"/>
        <v>995</v>
      </c>
      <c r="H36" s="34">
        <f t="shared" ca="1" si="10"/>
        <v>1550</v>
      </c>
      <c r="I36" s="34">
        <f t="shared" ca="1" si="4"/>
        <v>48</v>
      </c>
      <c r="J36" s="34">
        <f t="shared" ca="1" si="5"/>
        <v>27</v>
      </c>
      <c r="K36" s="34">
        <v>4</v>
      </c>
      <c r="L36" s="34">
        <f ca="1">SUM($I$2:K36)</f>
        <v>3977</v>
      </c>
      <c r="M36" s="34" t="e">
        <f t="shared" si="6"/>
        <v>#N/A</v>
      </c>
      <c r="N36" s="34" t="e">
        <f t="shared" si="7"/>
        <v>#N/A</v>
      </c>
    </row>
    <row r="37" spans="1:14" ht="15" customHeight="1" x14ac:dyDescent="0.3">
      <c r="A37" s="33">
        <v>45327</v>
      </c>
      <c r="B37" s="3">
        <f t="shared" si="0"/>
        <v>6</v>
      </c>
      <c r="C37" s="3">
        <f t="shared" si="1"/>
        <v>1</v>
      </c>
      <c r="D37" s="34">
        <f t="shared" ca="1" si="2"/>
        <v>19</v>
      </c>
      <c r="E37" s="3" t="e">
        <f t="shared" si="11"/>
        <v>#N/A</v>
      </c>
      <c r="F37" s="34">
        <f t="shared" ca="1" si="3"/>
        <v>458</v>
      </c>
      <c r="G37" s="34" t="e">
        <f t="shared" si="9"/>
        <v>#N/A</v>
      </c>
      <c r="H37" s="34" t="e">
        <f t="shared" si="10"/>
        <v>#N/A</v>
      </c>
      <c r="I37" s="34">
        <f t="shared" ca="1" si="4"/>
        <v>97</v>
      </c>
      <c r="J37" s="34">
        <f t="shared" ca="1" si="5"/>
        <v>54</v>
      </c>
      <c r="K37" s="34">
        <v>2</v>
      </c>
      <c r="L37" s="34">
        <f ca="1">SUM($I$2:K37)</f>
        <v>4130</v>
      </c>
      <c r="M37" s="34" t="e">
        <f t="shared" si="6"/>
        <v>#N/A</v>
      </c>
      <c r="N37" s="34" t="e">
        <f t="shared" si="7"/>
        <v>#N/A</v>
      </c>
    </row>
    <row r="38" spans="1:14" ht="15" customHeight="1" x14ac:dyDescent="0.3">
      <c r="A38" s="33">
        <v>45328</v>
      </c>
      <c r="B38" s="3">
        <f t="shared" si="0"/>
        <v>6</v>
      </c>
      <c r="C38" s="3">
        <f t="shared" si="1"/>
        <v>2</v>
      </c>
      <c r="D38" s="34">
        <f t="shared" ca="1" si="2"/>
        <v>17</v>
      </c>
      <c r="E38" s="3" t="e">
        <f t="shared" si="11"/>
        <v>#N/A</v>
      </c>
      <c r="F38" s="34">
        <f t="shared" ca="1" si="3"/>
        <v>498</v>
      </c>
      <c r="G38" s="34" t="e">
        <f t="shared" si="9"/>
        <v>#N/A</v>
      </c>
      <c r="H38" s="34" t="e">
        <f t="shared" si="10"/>
        <v>#N/A</v>
      </c>
      <c r="I38" s="34">
        <f t="shared" ca="1" si="4"/>
        <v>20</v>
      </c>
      <c r="J38" s="34">
        <f t="shared" ca="1" si="5"/>
        <v>47</v>
      </c>
      <c r="K38" s="34">
        <v>3</v>
      </c>
      <c r="L38" s="34">
        <f ca="1">SUM($I$2:K38)</f>
        <v>4200</v>
      </c>
      <c r="M38" s="34" t="e">
        <f t="shared" si="6"/>
        <v>#N/A</v>
      </c>
      <c r="N38" s="34" t="e">
        <f t="shared" si="7"/>
        <v>#N/A</v>
      </c>
    </row>
    <row r="39" spans="1:14" ht="15" customHeight="1" x14ac:dyDescent="0.3">
      <c r="A39" s="33">
        <v>45329</v>
      </c>
      <c r="B39" s="3">
        <f t="shared" si="0"/>
        <v>6</v>
      </c>
      <c r="C39" s="3">
        <f t="shared" si="1"/>
        <v>3</v>
      </c>
      <c r="D39" s="34">
        <f t="shared" ca="1" si="2"/>
        <v>17</v>
      </c>
      <c r="E39" s="3" t="e">
        <f t="shared" si="11"/>
        <v>#N/A</v>
      </c>
      <c r="F39" s="34">
        <f t="shared" ca="1" si="3"/>
        <v>200</v>
      </c>
      <c r="G39" s="34" t="e">
        <f t="shared" si="9"/>
        <v>#N/A</v>
      </c>
      <c r="H39" s="34" t="e">
        <f t="shared" si="10"/>
        <v>#N/A</v>
      </c>
      <c r="I39" s="34">
        <f t="shared" ca="1" si="4"/>
        <v>96</v>
      </c>
      <c r="J39" s="34">
        <f t="shared" ca="1" si="5"/>
        <v>65</v>
      </c>
      <c r="K39" s="34">
        <v>6</v>
      </c>
      <c r="L39" s="34">
        <f ca="1">SUM($I$2:K39)</f>
        <v>4367</v>
      </c>
      <c r="M39" s="34" t="e">
        <f t="shared" si="6"/>
        <v>#N/A</v>
      </c>
      <c r="N39" s="34" t="e">
        <f t="shared" si="7"/>
        <v>#N/A</v>
      </c>
    </row>
    <row r="40" spans="1:14" ht="15" customHeight="1" x14ac:dyDescent="0.3">
      <c r="A40" s="33">
        <v>45330</v>
      </c>
      <c r="B40" s="3">
        <f t="shared" si="0"/>
        <v>6</v>
      </c>
      <c r="C40" s="3">
        <f t="shared" si="1"/>
        <v>4</v>
      </c>
      <c r="D40" s="34">
        <f t="shared" ca="1" si="2"/>
        <v>11</v>
      </c>
      <c r="E40" s="3" t="e">
        <f t="shared" si="11"/>
        <v>#N/A</v>
      </c>
      <c r="F40" s="34">
        <f t="shared" ca="1" si="3"/>
        <v>139</v>
      </c>
      <c r="G40" s="34" t="e">
        <f t="shared" si="9"/>
        <v>#N/A</v>
      </c>
      <c r="H40" s="34" t="e">
        <f t="shared" si="10"/>
        <v>#N/A</v>
      </c>
      <c r="I40" s="34">
        <f t="shared" ca="1" si="4"/>
        <v>84</v>
      </c>
      <c r="J40" s="34">
        <f t="shared" ca="1" si="5"/>
        <v>95</v>
      </c>
      <c r="K40" s="34">
        <v>4</v>
      </c>
      <c r="L40" s="34">
        <f ca="1">SUM($I$2:K40)</f>
        <v>4550</v>
      </c>
      <c r="M40" s="34" t="e">
        <f t="shared" si="6"/>
        <v>#N/A</v>
      </c>
      <c r="N40" s="34" t="e">
        <f t="shared" si="7"/>
        <v>#N/A</v>
      </c>
    </row>
    <row r="41" spans="1:14" ht="15" customHeight="1" x14ac:dyDescent="0.3">
      <c r="A41" s="33">
        <v>45331</v>
      </c>
      <c r="B41" s="3">
        <f t="shared" si="0"/>
        <v>6</v>
      </c>
      <c r="C41" s="3">
        <f t="shared" si="1"/>
        <v>5</v>
      </c>
      <c r="D41" s="34">
        <f t="shared" ca="1" si="2"/>
        <v>11</v>
      </c>
      <c r="E41" s="3" t="e">
        <f t="shared" si="11"/>
        <v>#N/A</v>
      </c>
      <c r="F41" s="34">
        <f t="shared" ca="1" si="3"/>
        <v>405</v>
      </c>
      <c r="G41" s="34" t="e">
        <f t="shared" si="9"/>
        <v>#N/A</v>
      </c>
      <c r="H41" s="34" t="e">
        <f t="shared" si="10"/>
        <v>#N/A</v>
      </c>
      <c r="I41" s="34">
        <f t="shared" ca="1" si="4"/>
        <v>50</v>
      </c>
      <c r="J41" s="34">
        <f t="shared" ca="1" si="5"/>
        <v>1</v>
      </c>
      <c r="K41" s="34">
        <v>6</v>
      </c>
      <c r="L41" s="34">
        <f ca="1">SUM($I$2:K41)</f>
        <v>4607</v>
      </c>
      <c r="M41" s="34" t="e">
        <f t="shared" si="6"/>
        <v>#N/A</v>
      </c>
      <c r="N41" s="34" t="e">
        <f t="shared" si="7"/>
        <v>#N/A</v>
      </c>
    </row>
    <row r="42" spans="1:14" ht="15" customHeight="1" x14ac:dyDescent="0.3">
      <c r="A42" s="33">
        <v>45332</v>
      </c>
      <c r="B42" s="3">
        <f t="shared" si="0"/>
        <v>6</v>
      </c>
      <c r="C42" s="3">
        <f t="shared" si="1"/>
        <v>6</v>
      </c>
      <c r="D42" s="34">
        <f t="shared" ca="1" si="2"/>
        <v>7</v>
      </c>
      <c r="E42" s="3" t="e">
        <f t="shared" si="11"/>
        <v>#N/A</v>
      </c>
      <c r="F42" s="34">
        <f t="shared" ca="1" si="3"/>
        <v>290</v>
      </c>
      <c r="G42" s="34" t="e">
        <f t="shared" si="9"/>
        <v>#N/A</v>
      </c>
      <c r="H42" s="34" t="e">
        <f t="shared" si="10"/>
        <v>#N/A</v>
      </c>
      <c r="I42" s="34">
        <f t="shared" ca="1" si="4"/>
        <v>41</v>
      </c>
      <c r="J42" s="34">
        <f t="shared" ca="1" si="5"/>
        <v>17</v>
      </c>
      <c r="K42" s="34">
        <v>2</v>
      </c>
      <c r="L42" s="34">
        <f ca="1">SUM($I$2:K42)</f>
        <v>4667</v>
      </c>
      <c r="M42" s="34" t="e">
        <f t="shared" si="6"/>
        <v>#N/A</v>
      </c>
      <c r="N42" s="34" t="e">
        <f t="shared" si="7"/>
        <v>#N/A</v>
      </c>
    </row>
    <row r="43" spans="1:14" ht="15" customHeight="1" x14ac:dyDescent="0.3">
      <c r="A43" s="33">
        <v>45333</v>
      </c>
      <c r="B43" s="3">
        <f t="shared" si="0"/>
        <v>6</v>
      </c>
      <c r="C43" s="3">
        <f t="shared" si="1"/>
        <v>7</v>
      </c>
      <c r="D43" s="34">
        <f t="shared" ca="1" si="2"/>
        <v>14</v>
      </c>
      <c r="E43" s="3">
        <f t="shared" ca="1" si="11"/>
        <v>96</v>
      </c>
      <c r="F43" s="34">
        <f t="shared" ca="1" si="3"/>
        <v>130</v>
      </c>
      <c r="G43" s="34">
        <f t="shared" ca="1" si="9"/>
        <v>1164</v>
      </c>
      <c r="H43" s="34">
        <f t="shared" ca="1" si="10"/>
        <v>2120</v>
      </c>
      <c r="I43" s="34">
        <f t="shared" ca="1" si="4"/>
        <v>53</v>
      </c>
      <c r="J43" s="34">
        <f t="shared" ca="1" si="5"/>
        <v>99</v>
      </c>
      <c r="K43" s="34">
        <v>1</v>
      </c>
      <c r="L43" s="34">
        <f ca="1">SUM($I$2:K43)</f>
        <v>4820</v>
      </c>
      <c r="M43" s="34" t="e">
        <f t="shared" si="6"/>
        <v>#N/A</v>
      </c>
      <c r="N43" s="34" t="e">
        <f t="shared" si="7"/>
        <v>#N/A</v>
      </c>
    </row>
    <row r="44" spans="1:14" ht="15" customHeight="1" x14ac:dyDescent="0.3">
      <c r="A44" s="33">
        <v>45334</v>
      </c>
      <c r="B44" s="3">
        <f t="shared" si="0"/>
        <v>7</v>
      </c>
      <c r="C44" s="3">
        <f t="shared" si="1"/>
        <v>1</v>
      </c>
      <c r="D44" s="34">
        <f t="shared" ca="1" si="2"/>
        <v>3</v>
      </c>
      <c r="E44" s="3" t="e">
        <f t="shared" si="11"/>
        <v>#N/A</v>
      </c>
      <c r="F44" s="34">
        <f t="shared" ca="1" si="3"/>
        <v>316</v>
      </c>
      <c r="G44" s="34" t="e">
        <f t="shared" si="9"/>
        <v>#N/A</v>
      </c>
      <c r="H44" s="34" t="e">
        <f t="shared" si="10"/>
        <v>#N/A</v>
      </c>
      <c r="I44" s="34">
        <f t="shared" ca="1" si="4"/>
        <v>45</v>
      </c>
      <c r="J44" s="34">
        <f t="shared" ca="1" si="5"/>
        <v>85</v>
      </c>
      <c r="K44" s="34">
        <v>6</v>
      </c>
      <c r="L44" s="34">
        <f ca="1">SUM($I$2:K44)</f>
        <v>4956</v>
      </c>
      <c r="M44" s="34" t="e">
        <f t="shared" si="6"/>
        <v>#N/A</v>
      </c>
      <c r="N44" s="34" t="e">
        <f t="shared" si="7"/>
        <v>#N/A</v>
      </c>
    </row>
    <row r="45" spans="1:14" ht="15" customHeight="1" x14ac:dyDescent="0.3">
      <c r="A45" s="33">
        <v>45335</v>
      </c>
      <c r="B45" s="3">
        <f t="shared" si="0"/>
        <v>7</v>
      </c>
      <c r="C45" s="3">
        <f t="shared" si="1"/>
        <v>2</v>
      </c>
      <c r="D45" s="34">
        <f t="shared" ca="1" si="2"/>
        <v>2</v>
      </c>
      <c r="E45" s="3" t="e">
        <f t="shared" si="11"/>
        <v>#N/A</v>
      </c>
      <c r="F45" s="34">
        <f t="shared" ca="1" si="3"/>
        <v>72</v>
      </c>
      <c r="G45" s="34" t="e">
        <f t="shared" si="9"/>
        <v>#N/A</v>
      </c>
      <c r="H45" s="34" t="e">
        <f t="shared" si="10"/>
        <v>#N/A</v>
      </c>
      <c r="I45" s="34">
        <f t="shared" ca="1" si="4"/>
        <v>42</v>
      </c>
      <c r="J45" s="34">
        <f t="shared" ca="1" si="5"/>
        <v>87</v>
      </c>
      <c r="K45" s="34">
        <v>2</v>
      </c>
      <c r="L45" s="34">
        <f ca="1">SUM($I$2:K45)</f>
        <v>5087</v>
      </c>
      <c r="M45" s="34" t="e">
        <f t="shared" si="6"/>
        <v>#N/A</v>
      </c>
      <c r="N45" s="34" t="e">
        <f t="shared" si="7"/>
        <v>#N/A</v>
      </c>
    </row>
    <row r="46" spans="1:14" ht="15" customHeight="1" x14ac:dyDescent="0.3">
      <c r="A46" s="33">
        <v>45336</v>
      </c>
      <c r="B46" s="3">
        <f t="shared" si="0"/>
        <v>7</v>
      </c>
      <c r="C46" s="3">
        <f t="shared" si="1"/>
        <v>3</v>
      </c>
      <c r="D46" s="34">
        <f t="shared" ca="1" si="2"/>
        <v>4</v>
      </c>
      <c r="E46" s="3" t="e">
        <f t="shared" si="11"/>
        <v>#N/A</v>
      </c>
      <c r="F46" s="34">
        <f t="shared" ca="1" si="3"/>
        <v>259</v>
      </c>
      <c r="G46" s="34" t="e">
        <f t="shared" si="9"/>
        <v>#N/A</v>
      </c>
      <c r="H46" s="34" t="e">
        <f t="shared" si="10"/>
        <v>#N/A</v>
      </c>
      <c r="I46" s="34">
        <f t="shared" ca="1" si="4"/>
        <v>39</v>
      </c>
      <c r="J46" s="34">
        <f t="shared" ca="1" si="5"/>
        <v>92</v>
      </c>
      <c r="K46" s="34">
        <v>6</v>
      </c>
      <c r="L46" s="34">
        <f ca="1">SUM($I$2:K46)</f>
        <v>5224</v>
      </c>
      <c r="M46" s="34" t="e">
        <f t="shared" si="6"/>
        <v>#N/A</v>
      </c>
      <c r="N46" s="34" t="e">
        <f t="shared" si="7"/>
        <v>#N/A</v>
      </c>
    </row>
    <row r="47" spans="1:14" ht="15" customHeight="1" x14ac:dyDescent="0.3">
      <c r="A47" s="33">
        <v>45337</v>
      </c>
      <c r="B47" s="3">
        <f t="shared" si="0"/>
        <v>7</v>
      </c>
      <c r="C47" s="3">
        <f t="shared" si="1"/>
        <v>4</v>
      </c>
      <c r="D47" s="34">
        <f t="shared" ca="1" si="2"/>
        <v>18</v>
      </c>
      <c r="E47" s="3" t="e">
        <f t="shared" si="11"/>
        <v>#N/A</v>
      </c>
      <c r="F47" s="34">
        <f t="shared" ca="1" si="3"/>
        <v>225</v>
      </c>
      <c r="G47" s="34" t="e">
        <f t="shared" si="9"/>
        <v>#N/A</v>
      </c>
      <c r="H47" s="34" t="e">
        <f t="shared" si="10"/>
        <v>#N/A</v>
      </c>
      <c r="I47" s="34">
        <f t="shared" ca="1" si="4"/>
        <v>51</v>
      </c>
      <c r="J47" s="34">
        <f t="shared" ca="1" si="5"/>
        <v>3</v>
      </c>
      <c r="K47" s="34">
        <v>6</v>
      </c>
      <c r="L47" s="34">
        <f ca="1">SUM($I$2:K47)</f>
        <v>5284</v>
      </c>
      <c r="M47" s="34">
        <f t="shared" si="6"/>
        <v>3</v>
      </c>
      <c r="N47" s="34" t="str">
        <f t="shared" si="7"/>
        <v>February</v>
      </c>
    </row>
    <row r="48" spans="1:14" ht="15" customHeight="1" x14ac:dyDescent="0.3">
      <c r="A48" s="33">
        <v>45338</v>
      </c>
      <c r="B48" s="3">
        <f t="shared" si="0"/>
        <v>7</v>
      </c>
      <c r="C48" s="3">
        <f t="shared" si="1"/>
        <v>5</v>
      </c>
      <c r="D48" s="34">
        <f t="shared" ca="1" si="2"/>
        <v>4</v>
      </c>
      <c r="E48" s="3" t="e">
        <f t="shared" si="11"/>
        <v>#N/A</v>
      </c>
      <c r="F48" s="34">
        <f t="shared" ca="1" si="3"/>
        <v>388</v>
      </c>
      <c r="G48" s="34" t="e">
        <f t="shared" si="9"/>
        <v>#N/A</v>
      </c>
      <c r="H48" s="34" t="e">
        <f t="shared" si="10"/>
        <v>#N/A</v>
      </c>
      <c r="I48" s="34">
        <f t="shared" ca="1" si="4"/>
        <v>80</v>
      </c>
      <c r="J48" s="34">
        <f t="shared" ca="1" si="5"/>
        <v>34</v>
      </c>
      <c r="K48" s="34">
        <v>4</v>
      </c>
      <c r="L48" s="34">
        <f ca="1">SUM($I$2:K48)</f>
        <v>5402</v>
      </c>
      <c r="M48" s="34" t="e">
        <f t="shared" si="6"/>
        <v>#N/A</v>
      </c>
      <c r="N48" s="34" t="e">
        <f t="shared" si="7"/>
        <v>#N/A</v>
      </c>
    </row>
    <row r="49" spans="1:14" ht="15" customHeight="1" x14ac:dyDescent="0.3">
      <c r="A49" s="33">
        <v>45339</v>
      </c>
      <c r="B49" s="3">
        <f t="shared" si="0"/>
        <v>7</v>
      </c>
      <c r="C49" s="3">
        <f t="shared" si="1"/>
        <v>6</v>
      </c>
      <c r="D49" s="34">
        <f t="shared" ca="1" si="2"/>
        <v>8</v>
      </c>
      <c r="E49" s="3" t="e">
        <f t="shared" si="11"/>
        <v>#N/A</v>
      </c>
      <c r="F49" s="34">
        <f t="shared" ca="1" si="3"/>
        <v>89</v>
      </c>
      <c r="G49" s="34" t="e">
        <f t="shared" si="9"/>
        <v>#N/A</v>
      </c>
      <c r="H49" s="34" t="e">
        <f t="shared" si="10"/>
        <v>#N/A</v>
      </c>
      <c r="I49" s="34">
        <f t="shared" ca="1" si="4"/>
        <v>79</v>
      </c>
      <c r="J49" s="34">
        <f t="shared" ca="1" si="5"/>
        <v>66</v>
      </c>
      <c r="K49" s="34">
        <v>2</v>
      </c>
      <c r="L49" s="34">
        <f ca="1">SUM($I$2:K49)</f>
        <v>5549</v>
      </c>
      <c r="M49" s="34" t="e">
        <f t="shared" si="6"/>
        <v>#N/A</v>
      </c>
      <c r="N49" s="34" t="e">
        <f t="shared" si="7"/>
        <v>#N/A</v>
      </c>
    </row>
    <row r="50" spans="1:14" ht="15" customHeight="1" x14ac:dyDescent="0.3">
      <c r="A50" s="33">
        <v>45340</v>
      </c>
      <c r="B50" s="3">
        <f t="shared" si="0"/>
        <v>7</v>
      </c>
      <c r="C50" s="3">
        <f t="shared" si="1"/>
        <v>7</v>
      </c>
      <c r="D50" s="34">
        <f t="shared" ca="1" si="2"/>
        <v>19</v>
      </c>
      <c r="E50" s="3">
        <f t="shared" ca="1" si="11"/>
        <v>58</v>
      </c>
      <c r="F50" s="34">
        <f t="shared" ca="1" si="3"/>
        <v>206</v>
      </c>
      <c r="G50" s="34">
        <f t="shared" ca="1" si="9"/>
        <v>1167</v>
      </c>
      <c r="H50" s="34">
        <f t="shared" ca="1" si="10"/>
        <v>1555</v>
      </c>
      <c r="I50" s="34">
        <f t="shared" ca="1" si="4"/>
        <v>28</v>
      </c>
      <c r="J50" s="34">
        <f t="shared" ca="1" si="5"/>
        <v>58</v>
      </c>
      <c r="K50" s="34">
        <v>5</v>
      </c>
      <c r="L50" s="34">
        <f ca="1">SUM($I$2:K50)</f>
        <v>5640</v>
      </c>
      <c r="M50" s="34" t="e">
        <f t="shared" si="6"/>
        <v>#N/A</v>
      </c>
      <c r="N50" s="34" t="e">
        <f t="shared" si="7"/>
        <v>#N/A</v>
      </c>
    </row>
    <row r="51" spans="1:14" ht="15" customHeight="1" x14ac:dyDescent="0.3">
      <c r="A51" s="33">
        <v>45341</v>
      </c>
      <c r="B51" s="3">
        <f t="shared" si="0"/>
        <v>8</v>
      </c>
      <c r="C51" s="3">
        <f t="shared" si="1"/>
        <v>1</v>
      </c>
      <c r="D51" s="34">
        <f t="shared" ca="1" si="2"/>
        <v>14</v>
      </c>
      <c r="E51" s="3" t="e">
        <f t="shared" si="11"/>
        <v>#N/A</v>
      </c>
      <c r="F51" s="34">
        <f t="shared" ca="1" si="3"/>
        <v>447</v>
      </c>
      <c r="G51" s="34" t="e">
        <f t="shared" si="9"/>
        <v>#N/A</v>
      </c>
      <c r="H51" s="34" t="e">
        <f t="shared" si="10"/>
        <v>#N/A</v>
      </c>
      <c r="I51" s="34">
        <f t="shared" ca="1" si="4"/>
        <v>29</v>
      </c>
      <c r="J51" s="34">
        <f t="shared" ca="1" si="5"/>
        <v>97</v>
      </c>
      <c r="K51" s="34">
        <v>2</v>
      </c>
      <c r="L51" s="34">
        <f ca="1">SUM($I$2:K51)</f>
        <v>5768</v>
      </c>
      <c r="M51" s="34" t="e">
        <f t="shared" si="6"/>
        <v>#N/A</v>
      </c>
      <c r="N51" s="34" t="e">
        <f t="shared" si="7"/>
        <v>#N/A</v>
      </c>
    </row>
    <row r="52" spans="1:14" ht="15" customHeight="1" x14ac:dyDescent="0.3">
      <c r="A52" s="33">
        <v>45342</v>
      </c>
      <c r="B52" s="3">
        <f t="shared" si="0"/>
        <v>8</v>
      </c>
      <c r="C52" s="3">
        <f t="shared" si="1"/>
        <v>2</v>
      </c>
      <c r="D52" s="34">
        <f t="shared" ca="1" si="2"/>
        <v>16</v>
      </c>
      <c r="E52" s="3" t="e">
        <f t="shared" si="11"/>
        <v>#N/A</v>
      </c>
      <c r="F52" s="34">
        <f t="shared" ca="1" si="3"/>
        <v>405</v>
      </c>
      <c r="G52" s="34" t="e">
        <f t="shared" si="9"/>
        <v>#N/A</v>
      </c>
      <c r="H52" s="34" t="e">
        <f t="shared" si="10"/>
        <v>#N/A</v>
      </c>
      <c r="I52" s="34">
        <f t="shared" ca="1" si="4"/>
        <v>24</v>
      </c>
      <c r="J52" s="34">
        <f t="shared" ca="1" si="5"/>
        <v>5</v>
      </c>
      <c r="K52" s="34">
        <v>3</v>
      </c>
      <c r="L52" s="34">
        <f ca="1">SUM($I$2:K52)</f>
        <v>5800</v>
      </c>
      <c r="M52" s="34" t="e">
        <f t="shared" si="6"/>
        <v>#N/A</v>
      </c>
      <c r="N52" s="34" t="e">
        <f t="shared" si="7"/>
        <v>#N/A</v>
      </c>
    </row>
    <row r="53" spans="1:14" ht="15" customHeight="1" x14ac:dyDescent="0.3">
      <c r="A53" s="33">
        <v>45343</v>
      </c>
      <c r="B53" s="3">
        <f t="shared" si="0"/>
        <v>8</v>
      </c>
      <c r="C53" s="3">
        <f t="shared" si="1"/>
        <v>3</v>
      </c>
      <c r="D53" s="34">
        <f t="shared" ca="1" si="2"/>
        <v>15</v>
      </c>
      <c r="E53" s="3" t="e">
        <f t="shared" si="11"/>
        <v>#N/A</v>
      </c>
      <c r="F53" s="34">
        <f t="shared" ca="1" si="3"/>
        <v>85</v>
      </c>
      <c r="G53" s="34" t="e">
        <f t="shared" si="9"/>
        <v>#N/A</v>
      </c>
      <c r="H53" s="34" t="e">
        <f t="shared" si="10"/>
        <v>#N/A</v>
      </c>
      <c r="I53" s="34">
        <f t="shared" ca="1" si="4"/>
        <v>80</v>
      </c>
      <c r="J53" s="34">
        <f t="shared" ca="1" si="5"/>
        <v>75</v>
      </c>
      <c r="K53" s="34">
        <v>3</v>
      </c>
      <c r="L53" s="34">
        <f ca="1">SUM($I$2:K53)</f>
        <v>5958</v>
      </c>
      <c r="M53" s="34" t="e">
        <f t="shared" si="6"/>
        <v>#N/A</v>
      </c>
      <c r="N53" s="34" t="e">
        <f t="shared" si="7"/>
        <v>#N/A</v>
      </c>
    </row>
    <row r="54" spans="1:14" ht="15" customHeight="1" x14ac:dyDescent="0.3">
      <c r="A54" s="33">
        <v>45344</v>
      </c>
      <c r="B54" s="3">
        <f t="shared" si="0"/>
        <v>8</v>
      </c>
      <c r="C54" s="3">
        <f t="shared" si="1"/>
        <v>4</v>
      </c>
      <c r="D54" s="34">
        <f t="shared" ca="1" si="2"/>
        <v>5</v>
      </c>
      <c r="E54" s="3" t="e">
        <f t="shared" si="11"/>
        <v>#N/A</v>
      </c>
      <c r="F54" s="34">
        <f t="shared" ca="1" si="3"/>
        <v>119</v>
      </c>
      <c r="G54" s="34" t="e">
        <f t="shared" si="9"/>
        <v>#N/A</v>
      </c>
      <c r="H54" s="34" t="e">
        <f t="shared" si="10"/>
        <v>#N/A</v>
      </c>
      <c r="I54" s="34">
        <f t="shared" ca="1" si="4"/>
        <v>47</v>
      </c>
      <c r="J54" s="34">
        <f t="shared" ca="1" si="5"/>
        <v>1</v>
      </c>
      <c r="K54" s="34">
        <v>5</v>
      </c>
      <c r="L54" s="34">
        <f ca="1">SUM($I$2:K54)</f>
        <v>6011</v>
      </c>
      <c r="M54" s="34" t="e">
        <f t="shared" si="6"/>
        <v>#N/A</v>
      </c>
      <c r="N54" s="34" t="e">
        <f t="shared" si="7"/>
        <v>#N/A</v>
      </c>
    </row>
    <row r="55" spans="1:14" ht="15" customHeight="1" x14ac:dyDescent="0.3">
      <c r="A55" s="33">
        <v>45345</v>
      </c>
      <c r="B55" s="3">
        <f t="shared" si="0"/>
        <v>8</v>
      </c>
      <c r="C55" s="3">
        <f t="shared" si="1"/>
        <v>5</v>
      </c>
      <c r="D55" s="34">
        <f t="shared" ca="1" si="2"/>
        <v>7</v>
      </c>
      <c r="E55" s="3" t="e">
        <f t="shared" si="11"/>
        <v>#N/A</v>
      </c>
      <c r="F55" s="34">
        <f t="shared" ca="1" si="3"/>
        <v>197</v>
      </c>
      <c r="G55" s="34" t="e">
        <f t="shared" si="9"/>
        <v>#N/A</v>
      </c>
      <c r="H55" s="34" t="e">
        <f t="shared" si="10"/>
        <v>#N/A</v>
      </c>
      <c r="I55" s="34">
        <f t="shared" ca="1" si="4"/>
        <v>98</v>
      </c>
      <c r="J55" s="34">
        <f t="shared" ca="1" si="5"/>
        <v>75</v>
      </c>
      <c r="K55" s="34">
        <v>3</v>
      </c>
      <c r="L55" s="34">
        <f ca="1">SUM($I$2:K55)</f>
        <v>6187</v>
      </c>
      <c r="M55" s="34" t="e">
        <f t="shared" si="6"/>
        <v>#N/A</v>
      </c>
      <c r="N55" s="34" t="e">
        <f t="shared" si="7"/>
        <v>#N/A</v>
      </c>
    </row>
    <row r="56" spans="1:14" ht="15" customHeight="1" x14ac:dyDescent="0.3">
      <c r="A56" s="33">
        <v>45346</v>
      </c>
      <c r="B56" s="3">
        <f t="shared" si="0"/>
        <v>8</v>
      </c>
      <c r="C56" s="3">
        <f t="shared" si="1"/>
        <v>6</v>
      </c>
      <c r="D56" s="34">
        <f t="shared" ca="1" si="2"/>
        <v>19</v>
      </c>
      <c r="E56" s="3" t="e">
        <f t="shared" si="11"/>
        <v>#N/A</v>
      </c>
      <c r="F56" s="34">
        <f t="shared" ca="1" si="3"/>
        <v>147</v>
      </c>
      <c r="G56" s="34" t="e">
        <f t="shared" si="9"/>
        <v>#N/A</v>
      </c>
      <c r="H56" s="34" t="e">
        <f t="shared" si="10"/>
        <v>#N/A</v>
      </c>
      <c r="I56" s="34">
        <f t="shared" ca="1" si="4"/>
        <v>78</v>
      </c>
      <c r="J56" s="34">
        <f t="shared" ca="1" si="5"/>
        <v>56</v>
      </c>
      <c r="K56" s="34">
        <v>4</v>
      </c>
      <c r="L56" s="34">
        <f ca="1">SUM($I$2:K56)</f>
        <v>6325</v>
      </c>
      <c r="M56" s="34" t="e">
        <f t="shared" si="6"/>
        <v>#N/A</v>
      </c>
      <c r="N56" s="34" t="e">
        <f t="shared" si="7"/>
        <v>#N/A</v>
      </c>
    </row>
    <row r="57" spans="1:14" ht="15" customHeight="1" x14ac:dyDescent="0.3">
      <c r="A57" s="33">
        <v>45347</v>
      </c>
      <c r="B57" s="3">
        <f t="shared" si="0"/>
        <v>8</v>
      </c>
      <c r="C57" s="3">
        <f t="shared" si="1"/>
        <v>7</v>
      </c>
      <c r="D57" s="34">
        <f t="shared" ca="1" si="2"/>
        <v>8</v>
      </c>
      <c r="E57" s="3">
        <f t="shared" ca="1" si="11"/>
        <v>84</v>
      </c>
      <c r="F57" s="34">
        <f t="shared" ca="1" si="3"/>
        <v>302</v>
      </c>
      <c r="G57" s="34">
        <f t="shared" ca="1" si="9"/>
        <v>850</v>
      </c>
      <c r="H57" s="34">
        <f t="shared" ca="1" si="10"/>
        <v>1702</v>
      </c>
      <c r="I57" s="34">
        <f t="shared" ca="1" si="4"/>
        <v>39</v>
      </c>
      <c r="J57" s="34">
        <f t="shared" ca="1" si="5"/>
        <v>97</v>
      </c>
      <c r="K57" s="34">
        <v>5</v>
      </c>
      <c r="L57" s="34">
        <f ca="1">SUM($I$2:K57)</f>
        <v>6466</v>
      </c>
      <c r="M57" s="34" t="e">
        <f t="shared" si="6"/>
        <v>#N/A</v>
      </c>
      <c r="N57" s="34" t="e">
        <f t="shared" si="7"/>
        <v>#N/A</v>
      </c>
    </row>
    <row r="58" spans="1:14" ht="15" customHeight="1" x14ac:dyDescent="0.3">
      <c r="A58" s="33">
        <v>45348</v>
      </c>
      <c r="B58" s="3">
        <f t="shared" si="0"/>
        <v>9</v>
      </c>
      <c r="C58" s="3">
        <f t="shared" si="1"/>
        <v>1</v>
      </c>
      <c r="D58" s="34">
        <f t="shared" ca="1" si="2"/>
        <v>20</v>
      </c>
      <c r="E58" s="3" t="e">
        <f t="shared" si="11"/>
        <v>#N/A</v>
      </c>
      <c r="F58" s="34">
        <f t="shared" ca="1" si="3"/>
        <v>124</v>
      </c>
      <c r="G58" s="34" t="e">
        <f t="shared" si="9"/>
        <v>#N/A</v>
      </c>
      <c r="H58" s="34" t="e">
        <f t="shared" si="10"/>
        <v>#N/A</v>
      </c>
      <c r="I58" s="34">
        <f t="shared" ca="1" si="4"/>
        <v>29</v>
      </c>
      <c r="J58" s="34">
        <f t="shared" ca="1" si="5"/>
        <v>51</v>
      </c>
      <c r="K58" s="34">
        <v>1</v>
      </c>
      <c r="L58" s="34">
        <f ca="1">SUM($I$2:K58)</f>
        <v>6547</v>
      </c>
      <c r="M58" s="34" t="e">
        <f t="shared" si="6"/>
        <v>#N/A</v>
      </c>
      <c r="N58" s="34" t="e">
        <f t="shared" si="7"/>
        <v>#N/A</v>
      </c>
    </row>
    <row r="59" spans="1:14" ht="15" customHeight="1" x14ac:dyDescent="0.3">
      <c r="A59" s="33">
        <v>45349</v>
      </c>
      <c r="B59" s="3">
        <f t="shared" si="0"/>
        <v>9</v>
      </c>
      <c r="C59" s="3">
        <f t="shared" si="1"/>
        <v>2</v>
      </c>
      <c r="D59" s="34">
        <f t="shared" ca="1" si="2"/>
        <v>15</v>
      </c>
      <c r="E59" s="3" t="e">
        <f t="shared" si="11"/>
        <v>#N/A</v>
      </c>
      <c r="F59" s="34">
        <f t="shared" ca="1" si="3"/>
        <v>316</v>
      </c>
      <c r="G59" s="34" t="e">
        <f t="shared" si="9"/>
        <v>#N/A</v>
      </c>
      <c r="H59" s="34" t="e">
        <f t="shared" si="10"/>
        <v>#N/A</v>
      </c>
      <c r="I59" s="34">
        <f t="shared" ca="1" si="4"/>
        <v>54</v>
      </c>
      <c r="J59" s="34">
        <f t="shared" ca="1" si="5"/>
        <v>23</v>
      </c>
      <c r="K59" s="34">
        <v>3</v>
      </c>
      <c r="L59" s="34">
        <f ca="1">SUM($I$2:K59)</f>
        <v>6627</v>
      </c>
      <c r="M59" s="34" t="e">
        <f t="shared" si="6"/>
        <v>#N/A</v>
      </c>
      <c r="N59" s="34" t="e">
        <f t="shared" si="7"/>
        <v>#N/A</v>
      </c>
    </row>
    <row r="60" spans="1:14" ht="15" customHeight="1" x14ac:dyDescent="0.3">
      <c r="A60" s="33">
        <v>45350</v>
      </c>
      <c r="B60" s="3">
        <f t="shared" si="0"/>
        <v>9</v>
      </c>
      <c r="C60" s="3">
        <f t="shared" si="1"/>
        <v>3</v>
      </c>
      <c r="D60" s="34">
        <f t="shared" ca="1" si="2"/>
        <v>16</v>
      </c>
      <c r="E60" s="3" t="e">
        <f t="shared" si="11"/>
        <v>#N/A</v>
      </c>
      <c r="F60" s="34">
        <f t="shared" ca="1" si="3"/>
        <v>127</v>
      </c>
      <c r="G60" s="34" t="e">
        <f t="shared" si="9"/>
        <v>#N/A</v>
      </c>
      <c r="H60" s="34" t="e">
        <f t="shared" si="10"/>
        <v>#N/A</v>
      </c>
      <c r="I60" s="34">
        <f t="shared" ca="1" si="4"/>
        <v>100</v>
      </c>
      <c r="J60" s="34">
        <f t="shared" ca="1" si="5"/>
        <v>4</v>
      </c>
      <c r="K60" s="34">
        <v>5</v>
      </c>
      <c r="L60" s="34">
        <f ca="1">SUM($I$2:K60)</f>
        <v>6736</v>
      </c>
      <c r="M60" s="34" t="e">
        <f t="shared" si="6"/>
        <v>#N/A</v>
      </c>
      <c r="N60" s="34" t="e">
        <f t="shared" si="7"/>
        <v>#N/A</v>
      </c>
    </row>
    <row r="61" spans="1:14" ht="15" customHeight="1" x14ac:dyDescent="0.3">
      <c r="A61" s="33">
        <v>45351</v>
      </c>
      <c r="B61" s="3">
        <f t="shared" si="0"/>
        <v>9</v>
      </c>
      <c r="C61" s="3">
        <f t="shared" si="1"/>
        <v>4</v>
      </c>
      <c r="D61" s="34">
        <f t="shared" ca="1" si="2"/>
        <v>10</v>
      </c>
      <c r="E61" s="3" t="e">
        <f t="shared" si="11"/>
        <v>#N/A</v>
      </c>
      <c r="F61" s="34">
        <f t="shared" ca="1" si="3"/>
        <v>445</v>
      </c>
      <c r="G61" s="34" t="e">
        <f t="shared" si="9"/>
        <v>#N/A</v>
      </c>
      <c r="H61" s="34" t="e">
        <f t="shared" si="10"/>
        <v>#N/A</v>
      </c>
      <c r="I61" s="34">
        <f t="shared" ca="1" si="4"/>
        <v>42</v>
      </c>
      <c r="J61" s="34">
        <f t="shared" ca="1" si="5"/>
        <v>93</v>
      </c>
      <c r="K61" s="34">
        <v>3</v>
      </c>
      <c r="L61" s="34">
        <f ca="1">SUM($I$2:K61)</f>
        <v>6874</v>
      </c>
      <c r="M61" s="34" t="e">
        <f t="shared" si="6"/>
        <v>#N/A</v>
      </c>
      <c r="N61" s="34" t="e">
        <f t="shared" si="7"/>
        <v>#N/A</v>
      </c>
    </row>
    <row r="62" spans="1:14" ht="15" customHeight="1" x14ac:dyDescent="0.3">
      <c r="A62" s="33">
        <v>45352</v>
      </c>
      <c r="B62" s="3">
        <f t="shared" si="0"/>
        <v>9</v>
      </c>
      <c r="C62" s="3">
        <f t="shared" si="1"/>
        <v>5</v>
      </c>
      <c r="D62" s="34">
        <f t="shared" ca="1" si="2"/>
        <v>20</v>
      </c>
      <c r="E62" s="3" t="e">
        <f t="shared" si="11"/>
        <v>#N/A</v>
      </c>
      <c r="F62" s="34">
        <f t="shared" ca="1" si="3"/>
        <v>450</v>
      </c>
      <c r="G62" s="34" t="e">
        <f t="shared" si="9"/>
        <v>#N/A</v>
      </c>
      <c r="H62" s="34" t="e">
        <f t="shared" si="10"/>
        <v>#N/A</v>
      </c>
      <c r="I62" s="34">
        <f t="shared" ca="1" si="4"/>
        <v>99</v>
      </c>
      <c r="J62" s="34">
        <f t="shared" ca="1" si="5"/>
        <v>66</v>
      </c>
      <c r="K62" s="34">
        <v>6</v>
      </c>
      <c r="L62" s="34">
        <f ca="1">SUM($I$2:K62)</f>
        <v>7045</v>
      </c>
      <c r="M62" s="34" t="e">
        <f t="shared" si="6"/>
        <v>#N/A</v>
      </c>
      <c r="N62" s="34" t="e">
        <f t="shared" si="7"/>
        <v>#N/A</v>
      </c>
    </row>
    <row r="63" spans="1:14" ht="15" customHeight="1" x14ac:dyDescent="0.3">
      <c r="A63" s="33">
        <v>45353</v>
      </c>
      <c r="B63" s="3">
        <f t="shared" si="0"/>
        <v>9</v>
      </c>
      <c r="C63" s="3">
        <f t="shared" si="1"/>
        <v>6</v>
      </c>
      <c r="D63" s="34">
        <f t="shared" ca="1" si="2"/>
        <v>17</v>
      </c>
      <c r="E63" s="3" t="e">
        <f t="shared" si="11"/>
        <v>#N/A</v>
      </c>
      <c r="F63" s="34">
        <f t="shared" ca="1" si="3"/>
        <v>422</v>
      </c>
      <c r="G63" s="34" t="e">
        <f t="shared" si="9"/>
        <v>#N/A</v>
      </c>
      <c r="H63" s="34" t="e">
        <f t="shared" si="10"/>
        <v>#N/A</v>
      </c>
      <c r="I63" s="34">
        <f t="shared" ca="1" si="4"/>
        <v>99</v>
      </c>
      <c r="J63" s="34">
        <f t="shared" ca="1" si="5"/>
        <v>69</v>
      </c>
      <c r="K63" s="34">
        <v>1</v>
      </c>
      <c r="L63" s="34">
        <f ca="1">SUM($I$2:K63)</f>
        <v>7214</v>
      </c>
      <c r="M63" s="34" t="e">
        <f t="shared" si="6"/>
        <v>#N/A</v>
      </c>
      <c r="N63" s="34" t="e">
        <f t="shared" si="7"/>
        <v>#N/A</v>
      </c>
    </row>
    <row r="64" spans="1:14" ht="15" customHeight="1" x14ac:dyDescent="0.3">
      <c r="A64" s="33">
        <v>45354</v>
      </c>
      <c r="B64" s="3">
        <f t="shared" si="0"/>
        <v>9</v>
      </c>
      <c r="C64" s="3">
        <f t="shared" si="1"/>
        <v>7</v>
      </c>
      <c r="D64" s="34">
        <f t="shared" ca="1" si="2"/>
        <v>15</v>
      </c>
      <c r="E64" s="3">
        <f t="shared" ca="1" si="11"/>
        <v>113</v>
      </c>
      <c r="F64" s="34">
        <f t="shared" ca="1" si="3"/>
        <v>127</v>
      </c>
      <c r="G64" s="34">
        <f t="shared" ca="1" si="9"/>
        <v>1571</v>
      </c>
      <c r="H64" s="34">
        <f t="shared" ca="1" si="10"/>
        <v>2011</v>
      </c>
      <c r="I64" s="34">
        <f t="shared" ca="1" si="4"/>
        <v>31</v>
      </c>
      <c r="J64" s="34">
        <f t="shared" ca="1" si="5"/>
        <v>32</v>
      </c>
      <c r="K64" s="34">
        <v>4</v>
      </c>
      <c r="L64" s="34">
        <f ca="1">SUM($I$2:K64)</f>
        <v>7281</v>
      </c>
      <c r="M64" s="34" t="e">
        <f t="shared" si="6"/>
        <v>#N/A</v>
      </c>
      <c r="N64" s="34" t="e">
        <f t="shared" si="7"/>
        <v>#N/A</v>
      </c>
    </row>
    <row r="65" spans="1:14" ht="15" customHeight="1" x14ac:dyDescent="0.3">
      <c r="A65" s="33">
        <v>45355</v>
      </c>
      <c r="B65" s="3">
        <f t="shared" si="0"/>
        <v>10</v>
      </c>
      <c r="C65" s="3">
        <f t="shared" si="1"/>
        <v>1</v>
      </c>
      <c r="D65" s="34">
        <f t="shared" ca="1" si="2"/>
        <v>7</v>
      </c>
      <c r="E65" s="3" t="e">
        <f t="shared" si="11"/>
        <v>#N/A</v>
      </c>
      <c r="F65" s="34">
        <f t="shared" ca="1" si="3"/>
        <v>286</v>
      </c>
      <c r="G65" s="34" t="e">
        <f t="shared" si="9"/>
        <v>#N/A</v>
      </c>
      <c r="H65" s="34" t="e">
        <f t="shared" si="10"/>
        <v>#N/A</v>
      </c>
      <c r="I65" s="34">
        <f t="shared" ca="1" si="4"/>
        <v>63</v>
      </c>
      <c r="J65" s="34">
        <f t="shared" ca="1" si="5"/>
        <v>58</v>
      </c>
      <c r="K65" s="34">
        <v>2</v>
      </c>
      <c r="L65" s="34">
        <f ca="1">SUM($I$2:K65)</f>
        <v>7404</v>
      </c>
      <c r="M65" s="34" t="e">
        <f t="shared" si="6"/>
        <v>#N/A</v>
      </c>
      <c r="N65" s="34" t="e">
        <f t="shared" si="7"/>
        <v>#N/A</v>
      </c>
    </row>
    <row r="66" spans="1:14" ht="15" customHeight="1" x14ac:dyDescent="0.3">
      <c r="A66" s="33">
        <v>45356</v>
      </c>
      <c r="B66" s="3">
        <f t="shared" ref="B66:B129" si="12">WEEKNUM(A66,2)</f>
        <v>10</v>
      </c>
      <c r="C66" s="3">
        <f t="shared" si="1"/>
        <v>2</v>
      </c>
      <c r="D66" s="34">
        <f t="shared" ca="1" si="2"/>
        <v>8</v>
      </c>
      <c r="E66" s="3" t="e">
        <f t="shared" si="11"/>
        <v>#N/A</v>
      </c>
      <c r="F66" s="34">
        <f t="shared" ca="1" si="3"/>
        <v>157</v>
      </c>
      <c r="G66" s="34" t="e">
        <f t="shared" si="9"/>
        <v>#N/A</v>
      </c>
      <c r="H66" s="34" t="e">
        <f t="shared" si="10"/>
        <v>#N/A</v>
      </c>
      <c r="I66" s="34">
        <f t="shared" ca="1" si="4"/>
        <v>26</v>
      </c>
      <c r="J66" s="34">
        <f t="shared" ca="1" si="5"/>
        <v>65</v>
      </c>
      <c r="K66" s="34">
        <v>6</v>
      </c>
      <c r="L66" s="34">
        <f ca="1">SUM($I$2:K66)</f>
        <v>7501</v>
      </c>
      <c r="M66" s="34" t="e">
        <f t="shared" si="6"/>
        <v>#N/A</v>
      </c>
      <c r="N66" s="34" t="e">
        <f t="shared" si="7"/>
        <v>#N/A</v>
      </c>
    </row>
    <row r="67" spans="1:14" ht="15" customHeight="1" x14ac:dyDescent="0.3">
      <c r="A67" s="33">
        <v>45357</v>
      </c>
      <c r="B67" s="3">
        <f t="shared" si="12"/>
        <v>10</v>
      </c>
      <c r="C67" s="3">
        <f t="shared" ref="C67:C130" si="13">WEEKDAY(A67,2)</f>
        <v>3</v>
      </c>
      <c r="D67" s="34">
        <f t="shared" ref="D67:D130" ca="1" si="14">RANDBETWEEN(1,20)</f>
        <v>5</v>
      </c>
      <c r="E67" s="3" t="e">
        <f t="shared" si="11"/>
        <v>#N/A</v>
      </c>
      <c r="F67" s="34">
        <f t="shared" ref="F67:F130" ca="1" si="15">RANDBETWEEN(50,500)</f>
        <v>307</v>
      </c>
      <c r="G67" s="34" t="e">
        <f t="shared" si="9"/>
        <v>#N/A</v>
      </c>
      <c r="H67" s="34" t="e">
        <f t="shared" si="10"/>
        <v>#N/A</v>
      </c>
      <c r="I67" s="34">
        <f t="shared" ref="I67:I130" ca="1" si="16">RANDBETWEEN(20,100)</f>
        <v>88</v>
      </c>
      <c r="J67" s="34">
        <f t="shared" ref="J67:J130" ca="1" si="17">RANDBETWEEN(1,100)</f>
        <v>35</v>
      </c>
      <c r="K67" s="34">
        <v>3</v>
      </c>
      <c r="L67" s="34">
        <f ca="1">SUM($I$2:K67)</f>
        <v>7627</v>
      </c>
      <c r="M67" s="34" t="e">
        <f t="shared" ref="M67:M130" si="18">IF(DAY(A67)=15,$O$1,NA())</f>
        <v>#N/A</v>
      </c>
      <c r="N67" s="34" t="e">
        <f t="shared" ref="N67:N130" si="19">IF(DAY(A67)=15,CHOOSE(MONTH(A67),"January", "February", "March", "April", "May", "June", "July", "August", "September", "October", "November", "December"),NA())</f>
        <v>#N/A</v>
      </c>
    </row>
    <row r="68" spans="1:14" ht="15" customHeight="1" x14ac:dyDescent="0.3">
      <c r="A68" s="33">
        <v>45358</v>
      </c>
      <c r="B68" s="3">
        <f t="shared" si="12"/>
        <v>10</v>
      </c>
      <c r="C68" s="3">
        <f t="shared" si="13"/>
        <v>4</v>
      </c>
      <c r="D68" s="34">
        <f t="shared" ca="1" si="14"/>
        <v>17</v>
      </c>
      <c r="E68" s="3" t="e">
        <f t="shared" si="11"/>
        <v>#N/A</v>
      </c>
      <c r="F68" s="34">
        <f t="shared" ca="1" si="15"/>
        <v>93</v>
      </c>
      <c r="G68" s="34" t="e">
        <f t="shared" si="9"/>
        <v>#N/A</v>
      </c>
      <c r="H68" s="34" t="e">
        <f t="shared" si="10"/>
        <v>#N/A</v>
      </c>
      <c r="I68" s="34">
        <f t="shared" ca="1" si="16"/>
        <v>29</v>
      </c>
      <c r="J68" s="34">
        <f t="shared" ca="1" si="17"/>
        <v>26</v>
      </c>
      <c r="K68" s="34">
        <v>4</v>
      </c>
      <c r="L68" s="34">
        <f ca="1">SUM($I$2:K68)</f>
        <v>7686</v>
      </c>
      <c r="M68" s="34" t="e">
        <f t="shared" si="18"/>
        <v>#N/A</v>
      </c>
      <c r="N68" s="34" t="e">
        <f t="shared" si="19"/>
        <v>#N/A</v>
      </c>
    </row>
    <row r="69" spans="1:14" ht="15" customHeight="1" x14ac:dyDescent="0.3">
      <c r="A69" s="33">
        <v>45359</v>
      </c>
      <c r="B69" s="3">
        <f t="shared" si="12"/>
        <v>10</v>
      </c>
      <c r="C69" s="3">
        <f t="shared" si="13"/>
        <v>5</v>
      </c>
      <c r="D69" s="34">
        <f t="shared" ca="1" si="14"/>
        <v>12</v>
      </c>
      <c r="E69" s="3" t="e">
        <f t="shared" si="11"/>
        <v>#N/A</v>
      </c>
      <c r="F69" s="34">
        <f t="shared" ca="1" si="15"/>
        <v>216</v>
      </c>
      <c r="G69" s="34" t="e">
        <f t="shared" si="9"/>
        <v>#N/A</v>
      </c>
      <c r="H69" s="34" t="e">
        <f t="shared" si="10"/>
        <v>#N/A</v>
      </c>
      <c r="I69" s="34">
        <f t="shared" ca="1" si="16"/>
        <v>96</v>
      </c>
      <c r="J69" s="34">
        <f t="shared" ca="1" si="17"/>
        <v>44</v>
      </c>
      <c r="K69" s="34">
        <v>5</v>
      </c>
      <c r="L69" s="34">
        <f ca="1">SUM($I$2:K69)</f>
        <v>7831</v>
      </c>
      <c r="M69" s="34" t="e">
        <f t="shared" si="18"/>
        <v>#N/A</v>
      </c>
      <c r="N69" s="34" t="e">
        <f t="shared" si="19"/>
        <v>#N/A</v>
      </c>
    </row>
    <row r="70" spans="1:14" ht="15" customHeight="1" x14ac:dyDescent="0.3">
      <c r="A70" s="33">
        <v>45360</v>
      </c>
      <c r="B70" s="3">
        <f t="shared" si="12"/>
        <v>10</v>
      </c>
      <c r="C70" s="3">
        <f t="shared" si="13"/>
        <v>6</v>
      </c>
      <c r="D70" s="34">
        <f t="shared" ca="1" si="14"/>
        <v>16</v>
      </c>
      <c r="E70" s="3" t="e">
        <f t="shared" si="11"/>
        <v>#N/A</v>
      </c>
      <c r="F70" s="34">
        <f t="shared" ca="1" si="15"/>
        <v>361</v>
      </c>
      <c r="G70" s="34" t="e">
        <f t="shared" si="9"/>
        <v>#N/A</v>
      </c>
      <c r="H70" s="34" t="e">
        <f t="shared" si="10"/>
        <v>#N/A</v>
      </c>
      <c r="I70" s="34">
        <f t="shared" ca="1" si="16"/>
        <v>80</v>
      </c>
      <c r="J70" s="34">
        <f t="shared" ca="1" si="17"/>
        <v>24</v>
      </c>
      <c r="K70" s="34">
        <v>6</v>
      </c>
      <c r="L70" s="34">
        <f ca="1">SUM($I$2:K70)</f>
        <v>7941</v>
      </c>
      <c r="M70" s="34" t="e">
        <f t="shared" si="18"/>
        <v>#N/A</v>
      </c>
      <c r="N70" s="34" t="e">
        <f t="shared" si="19"/>
        <v>#N/A</v>
      </c>
    </row>
    <row r="71" spans="1:14" ht="15" customHeight="1" x14ac:dyDescent="0.3">
      <c r="A71" s="33">
        <v>45361</v>
      </c>
      <c r="B71" s="3">
        <f t="shared" si="12"/>
        <v>10</v>
      </c>
      <c r="C71" s="3">
        <f t="shared" si="13"/>
        <v>7</v>
      </c>
      <c r="D71" s="34">
        <f t="shared" ca="1" si="14"/>
        <v>1</v>
      </c>
      <c r="E71" s="3">
        <f t="shared" ca="1" si="11"/>
        <v>66</v>
      </c>
      <c r="F71" s="34">
        <f t="shared" ca="1" si="15"/>
        <v>401</v>
      </c>
      <c r="G71" s="34">
        <f t="shared" ref="G71:G134" ca="1" si="20">IF(B72&gt;B71,SUM(F67:F71),NA())</f>
        <v>1378</v>
      </c>
      <c r="H71" s="34">
        <f t="shared" ca="1" si="10"/>
        <v>1821</v>
      </c>
      <c r="I71" s="34">
        <f t="shared" ca="1" si="16"/>
        <v>46</v>
      </c>
      <c r="J71" s="34">
        <f t="shared" ca="1" si="17"/>
        <v>62</v>
      </c>
      <c r="K71" s="34">
        <v>4</v>
      </c>
      <c r="L71" s="34">
        <f ca="1">SUM($I$2:K71)</f>
        <v>8053</v>
      </c>
      <c r="M71" s="34" t="e">
        <f t="shared" si="18"/>
        <v>#N/A</v>
      </c>
      <c r="N71" s="34" t="e">
        <f t="shared" si="19"/>
        <v>#N/A</v>
      </c>
    </row>
    <row r="72" spans="1:14" ht="15" customHeight="1" x14ac:dyDescent="0.3">
      <c r="A72" s="33">
        <v>45362</v>
      </c>
      <c r="B72" s="3">
        <f t="shared" si="12"/>
        <v>11</v>
      </c>
      <c r="C72" s="3">
        <f t="shared" si="13"/>
        <v>1</v>
      </c>
      <c r="D72" s="34">
        <f t="shared" ca="1" si="14"/>
        <v>7</v>
      </c>
      <c r="E72" s="3" t="e">
        <f t="shared" si="11"/>
        <v>#N/A</v>
      </c>
      <c r="F72" s="34">
        <f t="shared" ca="1" si="15"/>
        <v>279</v>
      </c>
      <c r="G72" s="34" t="e">
        <f t="shared" si="20"/>
        <v>#N/A</v>
      </c>
      <c r="H72" s="34" t="e">
        <f t="shared" ref="H72:H135" si="21">IF(B73&gt;B72,SUM(F66:F72),NA())</f>
        <v>#N/A</v>
      </c>
      <c r="I72" s="34">
        <f t="shared" ca="1" si="16"/>
        <v>57</v>
      </c>
      <c r="J72" s="34">
        <f t="shared" ca="1" si="17"/>
        <v>93</v>
      </c>
      <c r="K72" s="34">
        <v>6</v>
      </c>
      <c r="L72" s="34">
        <f ca="1">SUM($I$2:K72)</f>
        <v>8209</v>
      </c>
      <c r="M72" s="34" t="e">
        <f t="shared" si="18"/>
        <v>#N/A</v>
      </c>
      <c r="N72" s="34" t="e">
        <f t="shared" si="19"/>
        <v>#N/A</v>
      </c>
    </row>
    <row r="73" spans="1:14" ht="15" customHeight="1" x14ac:dyDescent="0.3">
      <c r="A73" s="33">
        <v>45363</v>
      </c>
      <c r="B73" s="3">
        <f t="shared" si="12"/>
        <v>11</v>
      </c>
      <c r="C73" s="3">
        <f t="shared" si="13"/>
        <v>2</v>
      </c>
      <c r="D73" s="34">
        <f t="shared" ca="1" si="14"/>
        <v>20</v>
      </c>
      <c r="E73" s="3" t="e">
        <f t="shared" ref="E73:E136" si="22">IF(B74&gt;B73,SUM(D67:D73),NA())</f>
        <v>#N/A</v>
      </c>
      <c r="F73" s="34">
        <f t="shared" ca="1" si="15"/>
        <v>159</v>
      </c>
      <c r="G73" s="34" t="e">
        <f t="shared" si="20"/>
        <v>#N/A</v>
      </c>
      <c r="H73" s="34" t="e">
        <f t="shared" si="21"/>
        <v>#N/A</v>
      </c>
      <c r="I73" s="34">
        <f t="shared" ca="1" si="16"/>
        <v>51</v>
      </c>
      <c r="J73" s="34">
        <f t="shared" ca="1" si="17"/>
        <v>62</v>
      </c>
      <c r="K73" s="34">
        <v>4</v>
      </c>
      <c r="L73" s="34">
        <f ca="1">SUM($I$2:K73)</f>
        <v>8326</v>
      </c>
      <c r="M73" s="34" t="e">
        <f t="shared" si="18"/>
        <v>#N/A</v>
      </c>
      <c r="N73" s="34" t="e">
        <f t="shared" si="19"/>
        <v>#N/A</v>
      </c>
    </row>
    <row r="74" spans="1:14" ht="15" customHeight="1" x14ac:dyDescent="0.3">
      <c r="A74" s="33">
        <v>45364</v>
      </c>
      <c r="B74" s="3">
        <f t="shared" si="12"/>
        <v>11</v>
      </c>
      <c r="C74" s="3">
        <f t="shared" si="13"/>
        <v>3</v>
      </c>
      <c r="D74" s="34">
        <f t="shared" ca="1" si="14"/>
        <v>13</v>
      </c>
      <c r="E74" s="3" t="e">
        <f t="shared" si="22"/>
        <v>#N/A</v>
      </c>
      <c r="F74" s="34">
        <f t="shared" ca="1" si="15"/>
        <v>67</v>
      </c>
      <c r="G74" s="34" t="e">
        <f t="shared" si="20"/>
        <v>#N/A</v>
      </c>
      <c r="H74" s="34" t="e">
        <f t="shared" si="21"/>
        <v>#N/A</v>
      </c>
      <c r="I74" s="34">
        <f t="shared" ca="1" si="16"/>
        <v>28</v>
      </c>
      <c r="J74" s="34">
        <f t="shared" ca="1" si="17"/>
        <v>73</v>
      </c>
      <c r="K74" s="34">
        <v>4</v>
      </c>
      <c r="L74" s="34">
        <f ca="1">SUM($I$2:K74)</f>
        <v>8431</v>
      </c>
      <c r="M74" s="34" t="e">
        <f t="shared" si="18"/>
        <v>#N/A</v>
      </c>
      <c r="N74" s="34" t="e">
        <f t="shared" si="19"/>
        <v>#N/A</v>
      </c>
    </row>
    <row r="75" spans="1:14" ht="15" customHeight="1" x14ac:dyDescent="0.3">
      <c r="A75" s="33">
        <v>45365</v>
      </c>
      <c r="B75" s="3">
        <f t="shared" si="12"/>
        <v>11</v>
      </c>
      <c r="C75" s="3">
        <f t="shared" si="13"/>
        <v>4</v>
      </c>
      <c r="D75" s="34">
        <f t="shared" ca="1" si="14"/>
        <v>13</v>
      </c>
      <c r="E75" s="3" t="e">
        <f t="shared" si="22"/>
        <v>#N/A</v>
      </c>
      <c r="F75" s="34">
        <f t="shared" ca="1" si="15"/>
        <v>75</v>
      </c>
      <c r="G75" s="34" t="e">
        <f t="shared" si="20"/>
        <v>#N/A</v>
      </c>
      <c r="H75" s="34" t="e">
        <f t="shared" si="21"/>
        <v>#N/A</v>
      </c>
      <c r="I75" s="34">
        <f t="shared" ca="1" si="16"/>
        <v>80</v>
      </c>
      <c r="J75" s="34">
        <f t="shared" ca="1" si="17"/>
        <v>85</v>
      </c>
      <c r="K75" s="34">
        <v>3</v>
      </c>
      <c r="L75" s="34">
        <f ca="1">SUM($I$2:K75)</f>
        <v>8599</v>
      </c>
      <c r="M75" s="34" t="e">
        <f t="shared" si="18"/>
        <v>#N/A</v>
      </c>
      <c r="N75" s="34" t="e">
        <f t="shared" si="19"/>
        <v>#N/A</v>
      </c>
    </row>
    <row r="76" spans="1:14" ht="15" customHeight="1" x14ac:dyDescent="0.3">
      <c r="A76" s="33">
        <v>45366</v>
      </c>
      <c r="B76" s="3">
        <f t="shared" si="12"/>
        <v>11</v>
      </c>
      <c r="C76" s="3">
        <f t="shared" si="13"/>
        <v>5</v>
      </c>
      <c r="D76" s="34">
        <f t="shared" ca="1" si="14"/>
        <v>20</v>
      </c>
      <c r="E76" s="3" t="e">
        <f t="shared" si="22"/>
        <v>#N/A</v>
      </c>
      <c r="F76" s="34">
        <f t="shared" ca="1" si="15"/>
        <v>127</v>
      </c>
      <c r="G76" s="34" t="e">
        <f t="shared" si="20"/>
        <v>#N/A</v>
      </c>
      <c r="H76" s="34" t="e">
        <f t="shared" si="21"/>
        <v>#N/A</v>
      </c>
      <c r="I76" s="34">
        <f t="shared" ca="1" si="16"/>
        <v>93</v>
      </c>
      <c r="J76" s="34">
        <f t="shared" ca="1" si="17"/>
        <v>65</v>
      </c>
      <c r="K76" s="34">
        <v>6</v>
      </c>
      <c r="L76" s="34">
        <f ca="1">SUM($I$2:K76)</f>
        <v>8763</v>
      </c>
      <c r="M76" s="34">
        <f t="shared" si="18"/>
        <v>3</v>
      </c>
      <c r="N76" s="34" t="str">
        <f t="shared" si="19"/>
        <v>March</v>
      </c>
    </row>
    <row r="77" spans="1:14" ht="15" customHeight="1" x14ac:dyDescent="0.3">
      <c r="A77" s="33">
        <v>45367</v>
      </c>
      <c r="B77" s="3">
        <f t="shared" si="12"/>
        <v>11</v>
      </c>
      <c r="C77" s="3">
        <f t="shared" si="13"/>
        <v>6</v>
      </c>
      <c r="D77" s="34">
        <f t="shared" ca="1" si="14"/>
        <v>19</v>
      </c>
      <c r="E77" s="3" t="e">
        <f t="shared" si="22"/>
        <v>#N/A</v>
      </c>
      <c r="F77" s="34">
        <f t="shared" ca="1" si="15"/>
        <v>315</v>
      </c>
      <c r="G77" s="34" t="e">
        <f t="shared" si="20"/>
        <v>#N/A</v>
      </c>
      <c r="H77" s="34" t="e">
        <f t="shared" si="21"/>
        <v>#N/A</v>
      </c>
      <c r="I77" s="34">
        <f t="shared" ca="1" si="16"/>
        <v>45</v>
      </c>
      <c r="J77" s="34">
        <f t="shared" ca="1" si="17"/>
        <v>68</v>
      </c>
      <c r="K77" s="34">
        <v>4</v>
      </c>
      <c r="L77" s="34">
        <f ca="1">SUM($I$2:K77)</f>
        <v>8880</v>
      </c>
      <c r="M77" s="34" t="e">
        <f t="shared" si="18"/>
        <v>#N/A</v>
      </c>
      <c r="N77" s="34" t="e">
        <f t="shared" si="19"/>
        <v>#N/A</v>
      </c>
    </row>
    <row r="78" spans="1:14" ht="15" customHeight="1" x14ac:dyDescent="0.3">
      <c r="A78" s="33">
        <v>45368</v>
      </c>
      <c r="B78" s="3">
        <f t="shared" si="12"/>
        <v>11</v>
      </c>
      <c r="C78" s="3">
        <f t="shared" si="13"/>
        <v>7</v>
      </c>
      <c r="D78" s="34">
        <f t="shared" ca="1" si="14"/>
        <v>3</v>
      </c>
      <c r="E78" s="3">
        <f t="shared" ca="1" si="22"/>
        <v>95</v>
      </c>
      <c r="F78" s="34">
        <f t="shared" ca="1" si="15"/>
        <v>278</v>
      </c>
      <c r="G78" s="34">
        <f t="shared" ca="1" si="20"/>
        <v>862</v>
      </c>
      <c r="H78" s="34">
        <f t="shared" ca="1" si="21"/>
        <v>1300</v>
      </c>
      <c r="I78" s="34">
        <f t="shared" ca="1" si="16"/>
        <v>84</v>
      </c>
      <c r="J78" s="34">
        <f t="shared" ca="1" si="17"/>
        <v>4</v>
      </c>
      <c r="K78" s="34">
        <v>2</v>
      </c>
      <c r="L78" s="34">
        <f ca="1">SUM($I$2:K78)</f>
        <v>8970</v>
      </c>
      <c r="M78" s="34" t="e">
        <f t="shared" si="18"/>
        <v>#N/A</v>
      </c>
      <c r="N78" s="34" t="e">
        <f t="shared" si="19"/>
        <v>#N/A</v>
      </c>
    </row>
    <row r="79" spans="1:14" ht="15" customHeight="1" x14ac:dyDescent="0.3">
      <c r="A79" s="33">
        <v>45369</v>
      </c>
      <c r="B79" s="3">
        <f t="shared" si="12"/>
        <v>12</v>
      </c>
      <c r="C79" s="3">
        <f t="shared" si="13"/>
        <v>1</v>
      </c>
      <c r="D79" s="34">
        <f t="shared" ca="1" si="14"/>
        <v>18</v>
      </c>
      <c r="E79" s="3" t="e">
        <f t="shared" si="22"/>
        <v>#N/A</v>
      </c>
      <c r="F79" s="34">
        <f t="shared" ca="1" si="15"/>
        <v>484</v>
      </c>
      <c r="G79" s="34" t="e">
        <f t="shared" si="20"/>
        <v>#N/A</v>
      </c>
      <c r="H79" s="34" t="e">
        <f t="shared" si="21"/>
        <v>#N/A</v>
      </c>
      <c r="I79" s="34">
        <f t="shared" ca="1" si="16"/>
        <v>95</v>
      </c>
      <c r="J79" s="34">
        <f t="shared" ca="1" si="17"/>
        <v>46</v>
      </c>
      <c r="K79" s="34">
        <v>4</v>
      </c>
      <c r="L79" s="34">
        <f ca="1">SUM($I$2:K79)</f>
        <v>9115</v>
      </c>
      <c r="M79" s="34" t="e">
        <f t="shared" si="18"/>
        <v>#N/A</v>
      </c>
      <c r="N79" s="34" t="e">
        <f t="shared" si="19"/>
        <v>#N/A</v>
      </c>
    </row>
    <row r="80" spans="1:14" ht="15" customHeight="1" x14ac:dyDescent="0.3">
      <c r="A80" s="33">
        <v>45370</v>
      </c>
      <c r="B80" s="3">
        <f t="shared" si="12"/>
        <v>12</v>
      </c>
      <c r="C80" s="3">
        <f t="shared" si="13"/>
        <v>2</v>
      </c>
      <c r="D80" s="34">
        <f t="shared" ca="1" si="14"/>
        <v>20</v>
      </c>
      <c r="E80" s="3" t="e">
        <f t="shared" si="22"/>
        <v>#N/A</v>
      </c>
      <c r="F80" s="34">
        <f t="shared" ca="1" si="15"/>
        <v>79</v>
      </c>
      <c r="G80" s="34" t="e">
        <f t="shared" si="20"/>
        <v>#N/A</v>
      </c>
      <c r="H80" s="34" t="e">
        <f t="shared" si="21"/>
        <v>#N/A</v>
      </c>
      <c r="I80" s="34">
        <f t="shared" ca="1" si="16"/>
        <v>77</v>
      </c>
      <c r="J80" s="34">
        <f t="shared" ca="1" si="17"/>
        <v>88</v>
      </c>
      <c r="K80" s="34">
        <v>1</v>
      </c>
      <c r="L80" s="34">
        <f ca="1">SUM($I$2:K80)</f>
        <v>9281</v>
      </c>
      <c r="M80" s="34" t="e">
        <f t="shared" si="18"/>
        <v>#N/A</v>
      </c>
      <c r="N80" s="34" t="e">
        <f t="shared" si="19"/>
        <v>#N/A</v>
      </c>
    </row>
    <row r="81" spans="1:14" ht="15" customHeight="1" x14ac:dyDescent="0.3">
      <c r="A81" s="33">
        <v>45371</v>
      </c>
      <c r="B81" s="3">
        <f t="shared" si="12"/>
        <v>12</v>
      </c>
      <c r="C81" s="3">
        <f t="shared" si="13"/>
        <v>3</v>
      </c>
      <c r="D81" s="34">
        <f t="shared" ca="1" si="14"/>
        <v>16</v>
      </c>
      <c r="E81" s="3" t="e">
        <f t="shared" si="22"/>
        <v>#N/A</v>
      </c>
      <c r="F81" s="34">
        <f t="shared" ca="1" si="15"/>
        <v>352</v>
      </c>
      <c r="G81" s="34" t="e">
        <f t="shared" si="20"/>
        <v>#N/A</v>
      </c>
      <c r="H81" s="34" t="e">
        <f t="shared" si="21"/>
        <v>#N/A</v>
      </c>
      <c r="I81" s="34">
        <f t="shared" ca="1" si="16"/>
        <v>27</v>
      </c>
      <c r="J81" s="34">
        <f t="shared" ca="1" si="17"/>
        <v>84</v>
      </c>
      <c r="K81" s="34">
        <v>1</v>
      </c>
      <c r="L81" s="34">
        <f ca="1">SUM($I$2:K81)</f>
        <v>9393</v>
      </c>
      <c r="M81" s="34" t="e">
        <f t="shared" si="18"/>
        <v>#N/A</v>
      </c>
      <c r="N81" s="34" t="e">
        <f t="shared" si="19"/>
        <v>#N/A</v>
      </c>
    </row>
    <row r="82" spans="1:14" ht="15" customHeight="1" x14ac:dyDescent="0.3">
      <c r="A82" s="33">
        <v>45372</v>
      </c>
      <c r="B82" s="3">
        <f t="shared" si="12"/>
        <v>12</v>
      </c>
      <c r="C82" s="3">
        <f t="shared" si="13"/>
        <v>4</v>
      </c>
      <c r="D82" s="34">
        <f t="shared" ca="1" si="14"/>
        <v>13</v>
      </c>
      <c r="E82" s="3" t="e">
        <f t="shared" si="22"/>
        <v>#N/A</v>
      </c>
      <c r="F82" s="34">
        <f t="shared" ca="1" si="15"/>
        <v>380</v>
      </c>
      <c r="G82" s="34" t="e">
        <f t="shared" si="20"/>
        <v>#N/A</v>
      </c>
      <c r="H82" s="34" t="e">
        <f t="shared" si="21"/>
        <v>#N/A</v>
      </c>
      <c r="I82" s="34">
        <f t="shared" ca="1" si="16"/>
        <v>85</v>
      </c>
      <c r="J82" s="34">
        <f t="shared" ca="1" si="17"/>
        <v>57</v>
      </c>
      <c r="K82" s="34">
        <v>3</v>
      </c>
      <c r="L82" s="34">
        <f ca="1">SUM($I$2:K82)</f>
        <v>9538</v>
      </c>
      <c r="M82" s="34" t="e">
        <f t="shared" si="18"/>
        <v>#N/A</v>
      </c>
      <c r="N82" s="34" t="e">
        <f t="shared" si="19"/>
        <v>#N/A</v>
      </c>
    </row>
    <row r="83" spans="1:14" ht="15" customHeight="1" x14ac:dyDescent="0.3">
      <c r="A83" s="33">
        <v>45373</v>
      </c>
      <c r="B83" s="3">
        <f t="shared" si="12"/>
        <v>12</v>
      </c>
      <c r="C83" s="3">
        <f t="shared" si="13"/>
        <v>5</v>
      </c>
      <c r="D83" s="34">
        <f t="shared" ca="1" si="14"/>
        <v>17</v>
      </c>
      <c r="E83" s="3" t="e">
        <f t="shared" si="22"/>
        <v>#N/A</v>
      </c>
      <c r="F83" s="34">
        <f t="shared" ca="1" si="15"/>
        <v>246</v>
      </c>
      <c r="G83" s="34" t="e">
        <f t="shared" si="20"/>
        <v>#N/A</v>
      </c>
      <c r="H83" s="34" t="e">
        <f t="shared" si="21"/>
        <v>#N/A</v>
      </c>
      <c r="I83" s="34">
        <f t="shared" ca="1" si="16"/>
        <v>88</v>
      </c>
      <c r="J83" s="34">
        <f t="shared" ca="1" si="17"/>
        <v>52</v>
      </c>
      <c r="K83" s="34">
        <v>5</v>
      </c>
      <c r="L83" s="34">
        <f ca="1">SUM($I$2:K83)</f>
        <v>9683</v>
      </c>
      <c r="M83" s="34" t="e">
        <f t="shared" si="18"/>
        <v>#N/A</v>
      </c>
      <c r="N83" s="34" t="e">
        <f t="shared" si="19"/>
        <v>#N/A</v>
      </c>
    </row>
    <row r="84" spans="1:14" ht="15" customHeight="1" x14ac:dyDescent="0.3">
      <c r="A84" s="33">
        <v>45374</v>
      </c>
      <c r="B84" s="3">
        <f t="shared" si="12"/>
        <v>12</v>
      </c>
      <c r="C84" s="3">
        <f t="shared" si="13"/>
        <v>6</v>
      </c>
      <c r="D84" s="34">
        <f t="shared" ca="1" si="14"/>
        <v>6</v>
      </c>
      <c r="E84" s="3" t="e">
        <f t="shared" si="22"/>
        <v>#N/A</v>
      </c>
      <c r="F84" s="34">
        <f t="shared" ca="1" si="15"/>
        <v>459</v>
      </c>
      <c r="G84" s="34" t="e">
        <f t="shared" si="20"/>
        <v>#N/A</v>
      </c>
      <c r="H84" s="34" t="e">
        <f t="shared" si="21"/>
        <v>#N/A</v>
      </c>
      <c r="I84" s="34">
        <f t="shared" ca="1" si="16"/>
        <v>40</v>
      </c>
      <c r="J84" s="34">
        <f t="shared" ca="1" si="17"/>
        <v>70</v>
      </c>
      <c r="K84" s="34">
        <v>1</v>
      </c>
      <c r="L84" s="34">
        <f ca="1">SUM($I$2:K84)</f>
        <v>9794</v>
      </c>
      <c r="M84" s="34" t="e">
        <f t="shared" si="18"/>
        <v>#N/A</v>
      </c>
      <c r="N84" s="34" t="e">
        <f t="shared" si="19"/>
        <v>#N/A</v>
      </c>
    </row>
    <row r="85" spans="1:14" ht="15" customHeight="1" x14ac:dyDescent="0.3">
      <c r="A85" s="33">
        <v>45375</v>
      </c>
      <c r="B85" s="3">
        <f t="shared" si="12"/>
        <v>12</v>
      </c>
      <c r="C85" s="3">
        <f t="shared" si="13"/>
        <v>7</v>
      </c>
      <c r="D85" s="34">
        <f t="shared" ca="1" si="14"/>
        <v>5</v>
      </c>
      <c r="E85" s="3">
        <f t="shared" ca="1" si="22"/>
        <v>95</v>
      </c>
      <c r="F85" s="34">
        <f t="shared" ca="1" si="15"/>
        <v>484</v>
      </c>
      <c r="G85" s="34">
        <f t="shared" ca="1" si="20"/>
        <v>1921</v>
      </c>
      <c r="H85" s="34">
        <f t="shared" ca="1" si="21"/>
        <v>2484</v>
      </c>
      <c r="I85" s="34">
        <f t="shared" ca="1" si="16"/>
        <v>62</v>
      </c>
      <c r="J85" s="34">
        <f t="shared" ca="1" si="17"/>
        <v>27</v>
      </c>
      <c r="K85" s="34">
        <v>6</v>
      </c>
      <c r="L85" s="34">
        <f ca="1">SUM($I$2:K85)</f>
        <v>9889</v>
      </c>
      <c r="M85" s="34" t="e">
        <f t="shared" si="18"/>
        <v>#N/A</v>
      </c>
      <c r="N85" s="34" t="e">
        <f t="shared" si="19"/>
        <v>#N/A</v>
      </c>
    </row>
    <row r="86" spans="1:14" ht="15" customHeight="1" x14ac:dyDescent="0.3">
      <c r="A86" s="33">
        <v>45376</v>
      </c>
      <c r="B86" s="3">
        <f t="shared" si="12"/>
        <v>13</v>
      </c>
      <c r="C86" s="3">
        <f t="shared" si="13"/>
        <v>1</v>
      </c>
      <c r="D86" s="34">
        <f t="shared" ca="1" si="14"/>
        <v>2</v>
      </c>
      <c r="E86" s="3" t="e">
        <f t="shared" si="22"/>
        <v>#N/A</v>
      </c>
      <c r="F86" s="34">
        <f t="shared" ca="1" si="15"/>
        <v>270</v>
      </c>
      <c r="G86" s="34" t="e">
        <f t="shared" si="20"/>
        <v>#N/A</v>
      </c>
      <c r="H86" s="34" t="e">
        <f t="shared" si="21"/>
        <v>#N/A</v>
      </c>
      <c r="I86" s="34">
        <f t="shared" ca="1" si="16"/>
        <v>53</v>
      </c>
      <c r="J86" s="34">
        <f t="shared" ca="1" si="17"/>
        <v>44</v>
      </c>
      <c r="K86" s="34">
        <v>2</v>
      </c>
      <c r="L86" s="34">
        <f ca="1">SUM($I$2:K86)</f>
        <v>9988</v>
      </c>
      <c r="M86" s="34" t="e">
        <f t="shared" si="18"/>
        <v>#N/A</v>
      </c>
      <c r="N86" s="34" t="e">
        <f t="shared" si="19"/>
        <v>#N/A</v>
      </c>
    </row>
    <row r="87" spans="1:14" ht="15" customHeight="1" x14ac:dyDescent="0.3">
      <c r="A87" s="33">
        <v>45377</v>
      </c>
      <c r="B87" s="3">
        <f t="shared" si="12"/>
        <v>13</v>
      </c>
      <c r="C87" s="3">
        <f t="shared" si="13"/>
        <v>2</v>
      </c>
      <c r="D87" s="34">
        <f t="shared" ca="1" si="14"/>
        <v>10</v>
      </c>
      <c r="E87" s="3" t="e">
        <f t="shared" si="22"/>
        <v>#N/A</v>
      </c>
      <c r="F87" s="34">
        <f t="shared" ca="1" si="15"/>
        <v>180</v>
      </c>
      <c r="G87" s="34" t="e">
        <f t="shared" si="20"/>
        <v>#N/A</v>
      </c>
      <c r="H87" s="34" t="e">
        <f t="shared" si="21"/>
        <v>#N/A</v>
      </c>
      <c r="I87" s="34">
        <f t="shared" ca="1" si="16"/>
        <v>46</v>
      </c>
      <c r="J87" s="34">
        <f t="shared" ca="1" si="17"/>
        <v>55</v>
      </c>
      <c r="K87" s="34">
        <v>1</v>
      </c>
      <c r="L87" s="34">
        <f ca="1">SUM($I$2:K87)</f>
        <v>10090</v>
      </c>
      <c r="M87" s="34" t="e">
        <f t="shared" si="18"/>
        <v>#N/A</v>
      </c>
      <c r="N87" s="34" t="e">
        <f t="shared" si="19"/>
        <v>#N/A</v>
      </c>
    </row>
    <row r="88" spans="1:14" ht="15" customHeight="1" x14ac:dyDescent="0.3">
      <c r="A88" s="33">
        <v>45378</v>
      </c>
      <c r="B88" s="3">
        <f t="shared" si="12"/>
        <v>13</v>
      </c>
      <c r="C88" s="3">
        <f t="shared" si="13"/>
        <v>3</v>
      </c>
      <c r="D88" s="34">
        <f t="shared" ca="1" si="14"/>
        <v>6</v>
      </c>
      <c r="E88" s="3" t="e">
        <f t="shared" si="22"/>
        <v>#N/A</v>
      </c>
      <c r="F88" s="34">
        <f t="shared" ca="1" si="15"/>
        <v>326</v>
      </c>
      <c r="G88" s="34" t="e">
        <f t="shared" si="20"/>
        <v>#N/A</v>
      </c>
      <c r="H88" s="34" t="e">
        <f t="shared" si="21"/>
        <v>#N/A</v>
      </c>
      <c r="I88" s="34">
        <f t="shared" ca="1" si="16"/>
        <v>49</v>
      </c>
      <c r="J88" s="34">
        <f t="shared" ca="1" si="17"/>
        <v>27</v>
      </c>
      <c r="K88" s="34">
        <v>3</v>
      </c>
      <c r="L88" s="34">
        <f ca="1">SUM($I$2:K88)</f>
        <v>10169</v>
      </c>
      <c r="M88" s="34" t="e">
        <f t="shared" si="18"/>
        <v>#N/A</v>
      </c>
      <c r="N88" s="34" t="e">
        <f t="shared" si="19"/>
        <v>#N/A</v>
      </c>
    </row>
    <row r="89" spans="1:14" ht="15" customHeight="1" x14ac:dyDescent="0.3">
      <c r="A89" s="33">
        <v>45379</v>
      </c>
      <c r="B89" s="3">
        <f t="shared" si="12"/>
        <v>13</v>
      </c>
      <c r="C89" s="3">
        <f t="shared" si="13"/>
        <v>4</v>
      </c>
      <c r="D89" s="34">
        <f t="shared" ca="1" si="14"/>
        <v>9</v>
      </c>
      <c r="E89" s="3" t="e">
        <f t="shared" si="22"/>
        <v>#N/A</v>
      </c>
      <c r="F89" s="34">
        <f t="shared" ca="1" si="15"/>
        <v>419</v>
      </c>
      <c r="G89" s="34" t="e">
        <f t="shared" si="20"/>
        <v>#N/A</v>
      </c>
      <c r="H89" s="34" t="e">
        <f t="shared" si="21"/>
        <v>#N/A</v>
      </c>
      <c r="I89" s="34">
        <f t="shared" ca="1" si="16"/>
        <v>93</v>
      </c>
      <c r="J89" s="34">
        <f t="shared" ca="1" si="17"/>
        <v>9</v>
      </c>
      <c r="K89" s="34">
        <v>4</v>
      </c>
      <c r="L89" s="34">
        <f ca="1">SUM($I$2:K89)</f>
        <v>10275</v>
      </c>
      <c r="M89" s="34" t="e">
        <f t="shared" si="18"/>
        <v>#N/A</v>
      </c>
      <c r="N89" s="34" t="e">
        <f t="shared" si="19"/>
        <v>#N/A</v>
      </c>
    </row>
    <row r="90" spans="1:14" ht="15" customHeight="1" x14ac:dyDescent="0.3">
      <c r="A90" s="33">
        <v>45380</v>
      </c>
      <c r="B90" s="3">
        <f t="shared" si="12"/>
        <v>13</v>
      </c>
      <c r="C90" s="3">
        <f t="shared" si="13"/>
        <v>5</v>
      </c>
      <c r="D90" s="34">
        <f t="shared" ca="1" si="14"/>
        <v>16</v>
      </c>
      <c r="E90" s="3" t="e">
        <f t="shared" si="22"/>
        <v>#N/A</v>
      </c>
      <c r="F90" s="34">
        <f t="shared" ca="1" si="15"/>
        <v>278</v>
      </c>
      <c r="G90" s="34" t="e">
        <f t="shared" si="20"/>
        <v>#N/A</v>
      </c>
      <c r="H90" s="34" t="e">
        <f t="shared" si="21"/>
        <v>#N/A</v>
      </c>
      <c r="I90" s="34">
        <f t="shared" ca="1" si="16"/>
        <v>76</v>
      </c>
      <c r="J90" s="34">
        <f t="shared" ca="1" si="17"/>
        <v>9</v>
      </c>
      <c r="K90" s="34">
        <v>5</v>
      </c>
      <c r="L90" s="34">
        <f ca="1">SUM($I$2:K90)</f>
        <v>10365</v>
      </c>
      <c r="M90" s="34" t="e">
        <f t="shared" si="18"/>
        <v>#N/A</v>
      </c>
      <c r="N90" s="34" t="e">
        <f t="shared" si="19"/>
        <v>#N/A</v>
      </c>
    </row>
    <row r="91" spans="1:14" ht="15" customHeight="1" x14ac:dyDescent="0.3">
      <c r="A91" s="33">
        <v>45381</v>
      </c>
      <c r="B91" s="3">
        <f t="shared" si="12"/>
        <v>13</v>
      </c>
      <c r="C91" s="3">
        <f t="shared" si="13"/>
        <v>6</v>
      </c>
      <c r="D91" s="34">
        <f t="shared" ca="1" si="14"/>
        <v>11</v>
      </c>
      <c r="E91" s="3" t="e">
        <f t="shared" si="22"/>
        <v>#N/A</v>
      </c>
      <c r="F91" s="34">
        <f t="shared" ca="1" si="15"/>
        <v>265</v>
      </c>
      <c r="G91" s="34" t="e">
        <f t="shared" si="20"/>
        <v>#N/A</v>
      </c>
      <c r="H91" s="34" t="e">
        <f t="shared" si="21"/>
        <v>#N/A</v>
      </c>
      <c r="I91" s="34">
        <f t="shared" ca="1" si="16"/>
        <v>20</v>
      </c>
      <c r="J91" s="34">
        <f t="shared" ca="1" si="17"/>
        <v>39</v>
      </c>
      <c r="K91" s="34">
        <v>1</v>
      </c>
      <c r="L91" s="34">
        <f ca="1">SUM($I$2:K91)</f>
        <v>10425</v>
      </c>
      <c r="M91" s="34" t="e">
        <f t="shared" si="18"/>
        <v>#N/A</v>
      </c>
      <c r="N91" s="34" t="e">
        <f t="shared" si="19"/>
        <v>#N/A</v>
      </c>
    </row>
    <row r="92" spans="1:14" ht="15" customHeight="1" x14ac:dyDescent="0.3">
      <c r="A92" s="33">
        <v>45382</v>
      </c>
      <c r="B92" s="3">
        <f t="shared" si="12"/>
        <v>13</v>
      </c>
      <c r="C92" s="3">
        <f t="shared" si="13"/>
        <v>7</v>
      </c>
      <c r="D92" s="34">
        <f t="shared" ca="1" si="14"/>
        <v>4</v>
      </c>
      <c r="E92" s="3">
        <f t="shared" ca="1" si="22"/>
        <v>58</v>
      </c>
      <c r="F92" s="34">
        <f t="shared" ca="1" si="15"/>
        <v>206</v>
      </c>
      <c r="G92" s="34">
        <f t="shared" ca="1" si="20"/>
        <v>1494</v>
      </c>
      <c r="H92" s="34">
        <f t="shared" ca="1" si="21"/>
        <v>1944</v>
      </c>
      <c r="I92" s="34">
        <f t="shared" ca="1" si="16"/>
        <v>55</v>
      </c>
      <c r="J92" s="34">
        <f t="shared" ca="1" si="17"/>
        <v>48</v>
      </c>
      <c r="K92" s="34">
        <v>3</v>
      </c>
      <c r="L92" s="34">
        <f ca="1">SUM($I$2:K92)</f>
        <v>10531</v>
      </c>
      <c r="M92" s="34" t="e">
        <f t="shared" si="18"/>
        <v>#N/A</v>
      </c>
      <c r="N92" s="34" t="e">
        <f t="shared" si="19"/>
        <v>#N/A</v>
      </c>
    </row>
    <row r="93" spans="1:14" ht="15" customHeight="1" x14ac:dyDescent="0.3">
      <c r="A93" s="33">
        <v>45383</v>
      </c>
      <c r="B93" s="3">
        <f t="shared" si="12"/>
        <v>14</v>
      </c>
      <c r="C93" s="3">
        <f t="shared" si="13"/>
        <v>1</v>
      </c>
      <c r="D93" s="34">
        <f t="shared" ca="1" si="14"/>
        <v>13</v>
      </c>
      <c r="E93" s="3" t="e">
        <f t="shared" si="22"/>
        <v>#N/A</v>
      </c>
      <c r="F93" s="34">
        <f t="shared" ca="1" si="15"/>
        <v>190</v>
      </c>
      <c r="G93" s="34" t="e">
        <f t="shared" si="20"/>
        <v>#N/A</v>
      </c>
      <c r="H93" s="34" t="e">
        <f t="shared" si="21"/>
        <v>#N/A</v>
      </c>
      <c r="I93" s="34">
        <f t="shared" ca="1" si="16"/>
        <v>24</v>
      </c>
      <c r="J93" s="34">
        <f t="shared" ca="1" si="17"/>
        <v>19</v>
      </c>
      <c r="K93" s="34">
        <v>2</v>
      </c>
      <c r="L93" s="34">
        <f ca="1">SUM($I$2:K93)</f>
        <v>10576</v>
      </c>
      <c r="M93" s="34" t="e">
        <f t="shared" si="18"/>
        <v>#N/A</v>
      </c>
      <c r="N93" s="34" t="e">
        <f t="shared" si="19"/>
        <v>#N/A</v>
      </c>
    </row>
    <row r="94" spans="1:14" ht="15" customHeight="1" x14ac:dyDescent="0.3">
      <c r="A94" s="33">
        <v>45384</v>
      </c>
      <c r="B94" s="3">
        <f t="shared" si="12"/>
        <v>14</v>
      </c>
      <c r="C94" s="3">
        <f t="shared" si="13"/>
        <v>2</v>
      </c>
      <c r="D94" s="34">
        <f t="shared" ca="1" si="14"/>
        <v>11</v>
      </c>
      <c r="E94" s="3" t="e">
        <f t="shared" si="22"/>
        <v>#N/A</v>
      </c>
      <c r="F94" s="34">
        <f t="shared" ca="1" si="15"/>
        <v>310</v>
      </c>
      <c r="G94" s="34" t="e">
        <f t="shared" si="20"/>
        <v>#N/A</v>
      </c>
      <c r="H94" s="34" t="e">
        <f t="shared" si="21"/>
        <v>#N/A</v>
      </c>
      <c r="I94" s="34">
        <f t="shared" ca="1" si="16"/>
        <v>69</v>
      </c>
      <c r="J94" s="34">
        <f t="shared" ca="1" si="17"/>
        <v>1</v>
      </c>
      <c r="K94" s="34">
        <v>3</v>
      </c>
      <c r="L94" s="34">
        <f ca="1">SUM($I$2:K94)</f>
        <v>10649</v>
      </c>
      <c r="M94" s="34" t="e">
        <f t="shared" si="18"/>
        <v>#N/A</v>
      </c>
      <c r="N94" s="34" t="e">
        <f t="shared" si="19"/>
        <v>#N/A</v>
      </c>
    </row>
    <row r="95" spans="1:14" ht="15" customHeight="1" x14ac:dyDescent="0.3">
      <c r="A95" s="33">
        <v>45385</v>
      </c>
      <c r="B95" s="3">
        <f t="shared" si="12"/>
        <v>14</v>
      </c>
      <c r="C95" s="3">
        <f t="shared" si="13"/>
        <v>3</v>
      </c>
      <c r="D95" s="34">
        <f t="shared" ca="1" si="14"/>
        <v>11</v>
      </c>
      <c r="E95" s="3" t="e">
        <f t="shared" si="22"/>
        <v>#N/A</v>
      </c>
      <c r="F95" s="34">
        <f t="shared" ca="1" si="15"/>
        <v>270</v>
      </c>
      <c r="G95" s="34" t="e">
        <f t="shared" si="20"/>
        <v>#N/A</v>
      </c>
      <c r="H95" s="34" t="e">
        <f t="shared" si="21"/>
        <v>#N/A</v>
      </c>
      <c r="I95" s="34">
        <f t="shared" ca="1" si="16"/>
        <v>27</v>
      </c>
      <c r="J95" s="34">
        <f t="shared" ca="1" si="17"/>
        <v>23</v>
      </c>
      <c r="K95" s="34">
        <v>5</v>
      </c>
      <c r="L95" s="34">
        <f ca="1">SUM($I$2:K95)</f>
        <v>10704</v>
      </c>
      <c r="M95" s="34" t="e">
        <f t="shared" si="18"/>
        <v>#N/A</v>
      </c>
      <c r="N95" s="34" t="e">
        <f t="shared" si="19"/>
        <v>#N/A</v>
      </c>
    </row>
    <row r="96" spans="1:14" ht="15" customHeight="1" x14ac:dyDescent="0.3">
      <c r="A96" s="33">
        <v>45386</v>
      </c>
      <c r="B96" s="3">
        <f t="shared" si="12"/>
        <v>14</v>
      </c>
      <c r="C96" s="3">
        <f t="shared" si="13"/>
        <v>4</v>
      </c>
      <c r="D96" s="34">
        <f t="shared" ca="1" si="14"/>
        <v>11</v>
      </c>
      <c r="E96" s="3" t="e">
        <f t="shared" si="22"/>
        <v>#N/A</v>
      </c>
      <c r="F96" s="34">
        <f t="shared" ca="1" si="15"/>
        <v>254</v>
      </c>
      <c r="G96" s="34" t="e">
        <f t="shared" si="20"/>
        <v>#N/A</v>
      </c>
      <c r="H96" s="34" t="e">
        <f t="shared" si="21"/>
        <v>#N/A</v>
      </c>
      <c r="I96" s="34">
        <f t="shared" ca="1" si="16"/>
        <v>77</v>
      </c>
      <c r="J96" s="34">
        <f t="shared" ca="1" si="17"/>
        <v>82</v>
      </c>
      <c r="K96" s="34">
        <v>5</v>
      </c>
      <c r="L96" s="34">
        <f ca="1">SUM($I$2:K96)</f>
        <v>10868</v>
      </c>
      <c r="M96" s="34" t="e">
        <f t="shared" si="18"/>
        <v>#N/A</v>
      </c>
      <c r="N96" s="34" t="e">
        <f t="shared" si="19"/>
        <v>#N/A</v>
      </c>
    </row>
    <row r="97" spans="1:14" ht="15" customHeight="1" x14ac:dyDescent="0.3">
      <c r="A97" s="33">
        <v>45387</v>
      </c>
      <c r="B97" s="3">
        <f t="shared" si="12"/>
        <v>14</v>
      </c>
      <c r="C97" s="3">
        <f t="shared" si="13"/>
        <v>5</v>
      </c>
      <c r="D97" s="34">
        <f t="shared" ca="1" si="14"/>
        <v>16</v>
      </c>
      <c r="E97" s="3" t="e">
        <f t="shared" si="22"/>
        <v>#N/A</v>
      </c>
      <c r="F97" s="34">
        <f t="shared" ca="1" si="15"/>
        <v>427</v>
      </c>
      <c r="G97" s="34" t="e">
        <f t="shared" si="20"/>
        <v>#N/A</v>
      </c>
      <c r="H97" s="34" t="e">
        <f t="shared" si="21"/>
        <v>#N/A</v>
      </c>
      <c r="I97" s="34">
        <f t="shared" ca="1" si="16"/>
        <v>54</v>
      </c>
      <c r="J97" s="34">
        <f t="shared" ca="1" si="17"/>
        <v>13</v>
      </c>
      <c r="K97" s="34">
        <v>2</v>
      </c>
      <c r="L97" s="34">
        <f ca="1">SUM($I$2:K97)</f>
        <v>10937</v>
      </c>
      <c r="M97" s="34" t="e">
        <f t="shared" si="18"/>
        <v>#N/A</v>
      </c>
      <c r="N97" s="34" t="e">
        <f t="shared" si="19"/>
        <v>#N/A</v>
      </c>
    </row>
    <row r="98" spans="1:14" ht="15" customHeight="1" x14ac:dyDescent="0.3">
      <c r="A98" s="33">
        <v>45388</v>
      </c>
      <c r="B98" s="3">
        <f t="shared" si="12"/>
        <v>14</v>
      </c>
      <c r="C98" s="3">
        <f t="shared" si="13"/>
        <v>6</v>
      </c>
      <c r="D98" s="34">
        <f t="shared" ca="1" si="14"/>
        <v>11</v>
      </c>
      <c r="E98" s="3" t="e">
        <f t="shared" si="22"/>
        <v>#N/A</v>
      </c>
      <c r="F98" s="34">
        <f t="shared" ca="1" si="15"/>
        <v>110</v>
      </c>
      <c r="G98" s="34" t="e">
        <f t="shared" si="20"/>
        <v>#N/A</v>
      </c>
      <c r="H98" s="34" t="e">
        <f t="shared" si="21"/>
        <v>#N/A</v>
      </c>
      <c r="I98" s="34">
        <f t="shared" ca="1" si="16"/>
        <v>48</v>
      </c>
      <c r="J98" s="34">
        <f t="shared" ca="1" si="17"/>
        <v>61</v>
      </c>
      <c r="K98" s="34">
        <v>4</v>
      </c>
      <c r="L98" s="34">
        <f ca="1">SUM($I$2:K98)</f>
        <v>11050</v>
      </c>
      <c r="M98" s="34" t="e">
        <f t="shared" si="18"/>
        <v>#N/A</v>
      </c>
      <c r="N98" s="34" t="e">
        <f t="shared" si="19"/>
        <v>#N/A</v>
      </c>
    </row>
    <row r="99" spans="1:14" ht="15" customHeight="1" x14ac:dyDescent="0.3">
      <c r="A99" s="33">
        <v>45389</v>
      </c>
      <c r="B99" s="3">
        <f t="shared" si="12"/>
        <v>14</v>
      </c>
      <c r="C99" s="3">
        <f t="shared" si="13"/>
        <v>7</v>
      </c>
      <c r="D99" s="34">
        <f t="shared" ca="1" si="14"/>
        <v>15</v>
      </c>
      <c r="E99" s="3">
        <f t="shared" ca="1" si="22"/>
        <v>88</v>
      </c>
      <c r="F99" s="34">
        <f t="shared" ca="1" si="15"/>
        <v>390</v>
      </c>
      <c r="G99" s="34">
        <f t="shared" ca="1" si="20"/>
        <v>1451</v>
      </c>
      <c r="H99" s="34">
        <f t="shared" ca="1" si="21"/>
        <v>1951</v>
      </c>
      <c r="I99" s="34">
        <f t="shared" ca="1" si="16"/>
        <v>63</v>
      </c>
      <c r="J99" s="34">
        <f t="shared" ca="1" si="17"/>
        <v>59</v>
      </c>
      <c r="K99" s="34">
        <v>5</v>
      </c>
      <c r="L99" s="34">
        <f ca="1">SUM($I$2:K99)</f>
        <v>11177</v>
      </c>
      <c r="M99" s="34" t="e">
        <f t="shared" si="18"/>
        <v>#N/A</v>
      </c>
      <c r="N99" s="34" t="e">
        <f t="shared" si="19"/>
        <v>#N/A</v>
      </c>
    </row>
    <row r="100" spans="1:14" ht="15" customHeight="1" x14ac:dyDescent="0.3">
      <c r="A100" s="33">
        <v>45390</v>
      </c>
      <c r="B100" s="3">
        <f t="shared" si="12"/>
        <v>15</v>
      </c>
      <c r="C100" s="3">
        <f t="shared" si="13"/>
        <v>1</v>
      </c>
      <c r="D100" s="34">
        <f t="shared" ca="1" si="14"/>
        <v>17</v>
      </c>
      <c r="E100" s="3" t="e">
        <f t="shared" si="22"/>
        <v>#N/A</v>
      </c>
      <c r="F100" s="34">
        <f t="shared" ca="1" si="15"/>
        <v>471</v>
      </c>
      <c r="G100" s="34" t="e">
        <f t="shared" si="20"/>
        <v>#N/A</v>
      </c>
      <c r="H100" s="34" t="e">
        <f t="shared" si="21"/>
        <v>#N/A</v>
      </c>
      <c r="I100" s="34">
        <f t="shared" ca="1" si="16"/>
        <v>97</v>
      </c>
      <c r="J100" s="34">
        <f t="shared" ca="1" si="17"/>
        <v>19</v>
      </c>
      <c r="K100" s="34">
        <v>6</v>
      </c>
      <c r="L100" s="34">
        <f ca="1">SUM($I$2:K100)</f>
        <v>11299</v>
      </c>
      <c r="M100" s="34" t="e">
        <f t="shared" si="18"/>
        <v>#N/A</v>
      </c>
      <c r="N100" s="34" t="e">
        <f t="shared" si="19"/>
        <v>#N/A</v>
      </c>
    </row>
    <row r="101" spans="1:14" ht="15" customHeight="1" x14ac:dyDescent="0.3">
      <c r="A101" s="33">
        <v>45391</v>
      </c>
      <c r="B101" s="3">
        <f t="shared" si="12"/>
        <v>15</v>
      </c>
      <c r="C101" s="3">
        <f t="shared" si="13"/>
        <v>2</v>
      </c>
      <c r="D101" s="34">
        <f t="shared" ca="1" si="14"/>
        <v>4</v>
      </c>
      <c r="E101" s="3" t="e">
        <f t="shared" si="22"/>
        <v>#N/A</v>
      </c>
      <c r="F101" s="34">
        <f t="shared" ca="1" si="15"/>
        <v>426</v>
      </c>
      <c r="G101" s="34" t="e">
        <f t="shared" si="20"/>
        <v>#N/A</v>
      </c>
      <c r="H101" s="34" t="e">
        <f t="shared" si="21"/>
        <v>#N/A</v>
      </c>
      <c r="I101" s="34">
        <f t="shared" ca="1" si="16"/>
        <v>68</v>
      </c>
      <c r="J101" s="34">
        <f t="shared" ca="1" si="17"/>
        <v>24</v>
      </c>
      <c r="K101" s="34">
        <v>3</v>
      </c>
      <c r="L101" s="34">
        <f ca="1">SUM($I$2:K101)</f>
        <v>11394</v>
      </c>
      <c r="M101" s="34" t="e">
        <f t="shared" si="18"/>
        <v>#N/A</v>
      </c>
      <c r="N101" s="34" t="e">
        <f t="shared" si="19"/>
        <v>#N/A</v>
      </c>
    </row>
    <row r="102" spans="1:14" ht="15" customHeight="1" x14ac:dyDescent="0.3">
      <c r="A102" s="33">
        <v>45392</v>
      </c>
      <c r="B102" s="3">
        <f t="shared" si="12"/>
        <v>15</v>
      </c>
      <c r="C102" s="3">
        <f t="shared" si="13"/>
        <v>3</v>
      </c>
      <c r="D102" s="34">
        <f t="shared" ca="1" si="14"/>
        <v>18</v>
      </c>
      <c r="E102" s="3" t="e">
        <f t="shared" si="22"/>
        <v>#N/A</v>
      </c>
      <c r="F102" s="34">
        <f t="shared" ca="1" si="15"/>
        <v>188</v>
      </c>
      <c r="G102" s="34" t="e">
        <f t="shared" si="20"/>
        <v>#N/A</v>
      </c>
      <c r="H102" s="34" t="e">
        <f t="shared" si="21"/>
        <v>#N/A</v>
      </c>
      <c r="I102" s="34">
        <f t="shared" ca="1" si="16"/>
        <v>40</v>
      </c>
      <c r="J102" s="34">
        <f t="shared" ca="1" si="17"/>
        <v>19</v>
      </c>
      <c r="K102" s="34">
        <v>3</v>
      </c>
      <c r="L102" s="34">
        <f ca="1">SUM($I$2:K102)</f>
        <v>11456</v>
      </c>
      <c r="M102" s="34" t="e">
        <f t="shared" si="18"/>
        <v>#N/A</v>
      </c>
      <c r="N102" s="34" t="e">
        <f t="shared" si="19"/>
        <v>#N/A</v>
      </c>
    </row>
    <row r="103" spans="1:14" ht="15" customHeight="1" x14ac:dyDescent="0.3">
      <c r="A103" s="33">
        <v>45393</v>
      </c>
      <c r="B103" s="3">
        <f t="shared" si="12"/>
        <v>15</v>
      </c>
      <c r="C103" s="3">
        <f t="shared" si="13"/>
        <v>4</v>
      </c>
      <c r="D103" s="34">
        <f t="shared" ca="1" si="14"/>
        <v>6</v>
      </c>
      <c r="E103" s="3" t="e">
        <f t="shared" si="22"/>
        <v>#N/A</v>
      </c>
      <c r="F103" s="34">
        <f t="shared" ca="1" si="15"/>
        <v>88</v>
      </c>
      <c r="G103" s="34" t="e">
        <f t="shared" si="20"/>
        <v>#N/A</v>
      </c>
      <c r="H103" s="34" t="e">
        <f t="shared" si="21"/>
        <v>#N/A</v>
      </c>
      <c r="I103" s="34">
        <f t="shared" ca="1" si="16"/>
        <v>45</v>
      </c>
      <c r="J103" s="34">
        <f t="shared" ca="1" si="17"/>
        <v>93</v>
      </c>
      <c r="K103" s="34">
        <v>5</v>
      </c>
      <c r="L103" s="34">
        <f ca="1">SUM($I$2:K103)</f>
        <v>11599</v>
      </c>
      <c r="M103" s="34" t="e">
        <f t="shared" si="18"/>
        <v>#N/A</v>
      </c>
      <c r="N103" s="34" t="e">
        <f t="shared" si="19"/>
        <v>#N/A</v>
      </c>
    </row>
    <row r="104" spans="1:14" ht="15" customHeight="1" x14ac:dyDescent="0.3">
      <c r="A104" s="33">
        <v>45394</v>
      </c>
      <c r="B104" s="3">
        <f t="shared" si="12"/>
        <v>15</v>
      </c>
      <c r="C104" s="3">
        <f t="shared" si="13"/>
        <v>5</v>
      </c>
      <c r="D104" s="34">
        <f t="shared" ca="1" si="14"/>
        <v>12</v>
      </c>
      <c r="E104" s="3" t="e">
        <f t="shared" si="22"/>
        <v>#N/A</v>
      </c>
      <c r="F104" s="34">
        <f t="shared" ca="1" si="15"/>
        <v>327</v>
      </c>
      <c r="G104" s="34" t="e">
        <f t="shared" si="20"/>
        <v>#N/A</v>
      </c>
      <c r="H104" s="34" t="e">
        <f t="shared" si="21"/>
        <v>#N/A</v>
      </c>
      <c r="I104" s="34">
        <f t="shared" ca="1" si="16"/>
        <v>92</v>
      </c>
      <c r="J104" s="34">
        <f t="shared" ca="1" si="17"/>
        <v>69</v>
      </c>
      <c r="K104" s="34">
        <v>1</v>
      </c>
      <c r="L104" s="34">
        <f ca="1">SUM($I$2:K104)</f>
        <v>11761</v>
      </c>
      <c r="M104" s="34" t="e">
        <f t="shared" si="18"/>
        <v>#N/A</v>
      </c>
      <c r="N104" s="34" t="e">
        <f t="shared" si="19"/>
        <v>#N/A</v>
      </c>
    </row>
    <row r="105" spans="1:14" ht="15" customHeight="1" x14ac:dyDescent="0.3">
      <c r="A105" s="33">
        <v>45395</v>
      </c>
      <c r="B105" s="3">
        <f t="shared" si="12"/>
        <v>15</v>
      </c>
      <c r="C105" s="3">
        <f t="shared" si="13"/>
        <v>6</v>
      </c>
      <c r="D105" s="34">
        <f t="shared" ca="1" si="14"/>
        <v>6</v>
      </c>
      <c r="E105" s="3" t="e">
        <f t="shared" si="22"/>
        <v>#N/A</v>
      </c>
      <c r="F105" s="34">
        <f t="shared" ca="1" si="15"/>
        <v>272</v>
      </c>
      <c r="G105" s="34" t="e">
        <f t="shared" si="20"/>
        <v>#N/A</v>
      </c>
      <c r="H105" s="34" t="e">
        <f t="shared" si="21"/>
        <v>#N/A</v>
      </c>
      <c r="I105" s="34">
        <f t="shared" ca="1" si="16"/>
        <v>38</v>
      </c>
      <c r="J105" s="34">
        <f t="shared" ca="1" si="17"/>
        <v>71</v>
      </c>
      <c r="K105" s="34">
        <v>3</v>
      </c>
      <c r="L105" s="34">
        <f ca="1">SUM($I$2:K105)</f>
        <v>11873</v>
      </c>
      <c r="M105" s="34" t="e">
        <f t="shared" si="18"/>
        <v>#N/A</v>
      </c>
      <c r="N105" s="34" t="e">
        <f t="shared" si="19"/>
        <v>#N/A</v>
      </c>
    </row>
    <row r="106" spans="1:14" ht="15" customHeight="1" x14ac:dyDescent="0.3">
      <c r="A106" s="33">
        <v>45396</v>
      </c>
      <c r="B106" s="3">
        <f t="shared" si="12"/>
        <v>15</v>
      </c>
      <c r="C106" s="3">
        <f t="shared" si="13"/>
        <v>7</v>
      </c>
      <c r="D106" s="34">
        <f t="shared" ca="1" si="14"/>
        <v>1</v>
      </c>
      <c r="E106" s="3">
        <f t="shared" ca="1" si="22"/>
        <v>64</v>
      </c>
      <c r="F106" s="34">
        <f t="shared" ca="1" si="15"/>
        <v>363</v>
      </c>
      <c r="G106" s="34">
        <f t="shared" ca="1" si="20"/>
        <v>1238</v>
      </c>
      <c r="H106" s="34">
        <f t="shared" ca="1" si="21"/>
        <v>2135</v>
      </c>
      <c r="I106" s="34">
        <f t="shared" ca="1" si="16"/>
        <v>79</v>
      </c>
      <c r="J106" s="34">
        <f t="shared" ca="1" si="17"/>
        <v>51</v>
      </c>
      <c r="K106" s="34">
        <v>4</v>
      </c>
      <c r="L106" s="34">
        <f ca="1">SUM($I$2:K106)</f>
        <v>12007</v>
      </c>
      <c r="M106" s="34" t="e">
        <f t="shared" si="18"/>
        <v>#N/A</v>
      </c>
      <c r="N106" s="34" t="e">
        <f t="shared" si="19"/>
        <v>#N/A</v>
      </c>
    </row>
    <row r="107" spans="1:14" ht="15" customHeight="1" x14ac:dyDescent="0.3">
      <c r="A107" s="33">
        <v>45397</v>
      </c>
      <c r="B107" s="3">
        <f t="shared" si="12"/>
        <v>16</v>
      </c>
      <c r="C107" s="3">
        <f t="shared" si="13"/>
        <v>1</v>
      </c>
      <c r="D107" s="34">
        <f t="shared" ca="1" si="14"/>
        <v>10</v>
      </c>
      <c r="E107" s="3" t="e">
        <f t="shared" si="22"/>
        <v>#N/A</v>
      </c>
      <c r="F107" s="34">
        <f t="shared" ca="1" si="15"/>
        <v>331</v>
      </c>
      <c r="G107" s="34" t="e">
        <f t="shared" si="20"/>
        <v>#N/A</v>
      </c>
      <c r="H107" s="34" t="e">
        <f t="shared" si="21"/>
        <v>#N/A</v>
      </c>
      <c r="I107" s="34">
        <f t="shared" ca="1" si="16"/>
        <v>78</v>
      </c>
      <c r="J107" s="34">
        <f t="shared" ca="1" si="17"/>
        <v>97</v>
      </c>
      <c r="K107" s="34">
        <v>1</v>
      </c>
      <c r="L107" s="34">
        <f ca="1">SUM($I$2:K107)</f>
        <v>12183</v>
      </c>
      <c r="M107" s="34">
        <f t="shared" si="18"/>
        <v>3</v>
      </c>
      <c r="N107" s="34" t="str">
        <f t="shared" si="19"/>
        <v>April</v>
      </c>
    </row>
    <row r="108" spans="1:14" ht="15" customHeight="1" x14ac:dyDescent="0.3">
      <c r="A108" s="33">
        <v>45398</v>
      </c>
      <c r="B108" s="3">
        <f t="shared" si="12"/>
        <v>16</v>
      </c>
      <c r="C108" s="3">
        <f t="shared" si="13"/>
        <v>2</v>
      </c>
      <c r="D108" s="34">
        <f t="shared" ca="1" si="14"/>
        <v>8</v>
      </c>
      <c r="E108" s="3" t="e">
        <f t="shared" si="22"/>
        <v>#N/A</v>
      </c>
      <c r="F108" s="34">
        <f t="shared" ca="1" si="15"/>
        <v>432</v>
      </c>
      <c r="G108" s="34" t="e">
        <f t="shared" si="20"/>
        <v>#N/A</v>
      </c>
      <c r="H108" s="34" t="e">
        <f t="shared" si="21"/>
        <v>#N/A</v>
      </c>
      <c r="I108" s="34">
        <f t="shared" ca="1" si="16"/>
        <v>73</v>
      </c>
      <c r="J108" s="34">
        <f t="shared" ca="1" si="17"/>
        <v>53</v>
      </c>
      <c r="K108" s="34">
        <v>1</v>
      </c>
      <c r="L108" s="34">
        <f ca="1">SUM($I$2:K108)</f>
        <v>12310</v>
      </c>
      <c r="M108" s="34" t="e">
        <f t="shared" si="18"/>
        <v>#N/A</v>
      </c>
      <c r="N108" s="34" t="e">
        <f t="shared" si="19"/>
        <v>#N/A</v>
      </c>
    </row>
    <row r="109" spans="1:14" ht="15" customHeight="1" x14ac:dyDescent="0.3">
      <c r="A109" s="33">
        <v>45399</v>
      </c>
      <c r="B109" s="3">
        <f t="shared" si="12"/>
        <v>16</v>
      </c>
      <c r="C109" s="3">
        <f t="shared" si="13"/>
        <v>3</v>
      </c>
      <c r="D109" s="34">
        <f t="shared" ca="1" si="14"/>
        <v>9</v>
      </c>
      <c r="E109" s="3" t="e">
        <f t="shared" si="22"/>
        <v>#N/A</v>
      </c>
      <c r="F109" s="34">
        <f t="shared" ca="1" si="15"/>
        <v>98</v>
      </c>
      <c r="G109" s="34" t="e">
        <f t="shared" si="20"/>
        <v>#N/A</v>
      </c>
      <c r="H109" s="34" t="e">
        <f t="shared" si="21"/>
        <v>#N/A</v>
      </c>
      <c r="I109" s="34">
        <f t="shared" ca="1" si="16"/>
        <v>82</v>
      </c>
      <c r="J109" s="34">
        <f t="shared" ca="1" si="17"/>
        <v>27</v>
      </c>
      <c r="K109" s="34">
        <v>3</v>
      </c>
      <c r="L109" s="34">
        <f ca="1">SUM($I$2:K109)</f>
        <v>12422</v>
      </c>
      <c r="M109" s="34" t="e">
        <f t="shared" si="18"/>
        <v>#N/A</v>
      </c>
      <c r="N109" s="34" t="e">
        <f t="shared" si="19"/>
        <v>#N/A</v>
      </c>
    </row>
    <row r="110" spans="1:14" ht="15" customHeight="1" x14ac:dyDescent="0.3">
      <c r="A110" s="33">
        <v>45400</v>
      </c>
      <c r="B110" s="3">
        <f t="shared" si="12"/>
        <v>16</v>
      </c>
      <c r="C110" s="3">
        <f t="shared" si="13"/>
        <v>4</v>
      </c>
      <c r="D110" s="34">
        <f t="shared" ca="1" si="14"/>
        <v>5</v>
      </c>
      <c r="E110" s="3" t="e">
        <f t="shared" si="22"/>
        <v>#N/A</v>
      </c>
      <c r="F110" s="34">
        <f t="shared" ca="1" si="15"/>
        <v>311</v>
      </c>
      <c r="G110" s="34" t="e">
        <f t="shared" si="20"/>
        <v>#N/A</v>
      </c>
      <c r="H110" s="34" t="e">
        <f t="shared" si="21"/>
        <v>#N/A</v>
      </c>
      <c r="I110" s="34">
        <f t="shared" ca="1" si="16"/>
        <v>34</v>
      </c>
      <c r="J110" s="34">
        <f t="shared" ca="1" si="17"/>
        <v>16</v>
      </c>
      <c r="K110" s="34">
        <v>4</v>
      </c>
      <c r="L110" s="34">
        <f ca="1">SUM($I$2:K110)</f>
        <v>12476</v>
      </c>
      <c r="M110" s="34" t="e">
        <f t="shared" si="18"/>
        <v>#N/A</v>
      </c>
      <c r="N110" s="34" t="e">
        <f t="shared" si="19"/>
        <v>#N/A</v>
      </c>
    </row>
    <row r="111" spans="1:14" ht="15" customHeight="1" x14ac:dyDescent="0.3">
      <c r="A111" s="33">
        <v>45401</v>
      </c>
      <c r="B111" s="3">
        <f t="shared" si="12"/>
        <v>16</v>
      </c>
      <c r="C111" s="3">
        <f t="shared" si="13"/>
        <v>5</v>
      </c>
      <c r="D111" s="34">
        <f t="shared" ca="1" si="14"/>
        <v>11</v>
      </c>
      <c r="E111" s="3" t="e">
        <f t="shared" si="22"/>
        <v>#N/A</v>
      </c>
      <c r="F111" s="34">
        <f t="shared" ca="1" si="15"/>
        <v>450</v>
      </c>
      <c r="G111" s="34" t="e">
        <f t="shared" si="20"/>
        <v>#N/A</v>
      </c>
      <c r="H111" s="34" t="e">
        <f t="shared" si="21"/>
        <v>#N/A</v>
      </c>
      <c r="I111" s="34">
        <f t="shared" ca="1" si="16"/>
        <v>34</v>
      </c>
      <c r="J111" s="34">
        <f t="shared" ca="1" si="17"/>
        <v>26</v>
      </c>
      <c r="K111" s="34">
        <v>3</v>
      </c>
      <c r="L111" s="34">
        <f ca="1">SUM($I$2:K111)</f>
        <v>12539</v>
      </c>
      <c r="M111" s="34" t="e">
        <f t="shared" si="18"/>
        <v>#N/A</v>
      </c>
      <c r="N111" s="34" t="e">
        <f t="shared" si="19"/>
        <v>#N/A</v>
      </c>
    </row>
    <row r="112" spans="1:14" ht="15" customHeight="1" x14ac:dyDescent="0.3">
      <c r="A112" s="33">
        <v>45402</v>
      </c>
      <c r="B112" s="3">
        <f t="shared" si="12"/>
        <v>16</v>
      </c>
      <c r="C112" s="3">
        <f t="shared" si="13"/>
        <v>6</v>
      </c>
      <c r="D112" s="34">
        <f t="shared" ca="1" si="14"/>
        <v>13</v>
      </c>
      <c r="E112" s="3" t="e">
        <f t="shared" si="22"/>
        <v>#N/A</v>
      </c>
      <c r="F112" s="34">
        <f t="shared" ca="1" si="15"/>
        <v>91</v>
      </c>
      <c r="G112" s="34" t="e">
        <f t="shared" si="20"/>
        <v>#N/A</v>
      </c>
      <c r="H112" s="34" t="e">
        <f t="shared" si="21"/>
        <v>#N/A</v>
      </c>
      <c r="I112" s="34">
        <f t="shared" ca="1" si="16"/>
        <v>86</v>
      </c>
      <c r="J112" s="34">
        <f t="shared" ca="1" si="17"/>
        <v>69</v>
      </c>
      <c r="K112" s="34">
        <v>3</v>
      </c>
      <c r="L112" s="34">
        <f ca="1">SUM($I$2:K112)</f>
        <v>12697</v>
      </c>
      <c r="M112" s="34" t="e">
        <f t="shared" si="18"/>
        <v>#N/A</v>
      </c>
      <c r="N112" s="34" t="e">
        <f t="shared" si="19"/>
        <v>#N/A</v>
      </c>
    </row>
    <row r="113" spans="1:14" ht="15" customHeight="1" x14ac:dyDescent="0.3">
      <c r="A113" s="33">
        <v>45403</v>
      </c>
      <c r="B113" s="3">
        <f t="shared" si="12"/>
        <v>16</v>
      </c>
      <c r="C113" s="3">
        <f t="shared" si="13"/>
        <v>7</v>
      </c>
      <c r="D113" s="34">
        <f t="shared" ca="1" si="14"/>
        <v>15</v>
      </c>
      <c r="E113" s="3">
        <f t="shared" ca="1" si="22"/>
        <v>71</v>
      </c>
      <c r="F113" s="34">
        <f t="shared" ca="1" si="15"/>
        <v>490</v>
      </c>
      <c r="G113" s="34">
        <f t="shared" ca="1" si="20"/>
        <v>1440</v>
      </c>
      <c r="H113" s="34">
        <f t="shared" ca="1" si="21"/>
        <v>2203</v>
      </c>
      <c r="I113" s="34">
        <f t="shared" ca="1" si="16"/>
        <v>89</v>
      </c>
      <c r="J113" s="34">
        <f t="shared" ca="1" si="17"/>
        <v>42</v>
      </c>
      <c r="K113" s="34">
        <v>6</v>
      </c>
      <c r="L113" s="34">
        <f ca="1">SUM($I$2:K113)</f>
        <v>12834</v>
      </c>
      <c r="M113" s="34" t="e">
        <f t="shared" si="18"/>
        <v>#N/A</v>
      </c>
      <c r="N113" s="34" t="e">
        <f t="shared" si="19"/>
        <v>#N/A</v>
      </c>
    </row>
    <row r="114" spans="1:14" ht="15" customHeight="1" x14ac:dyDescent="0.3">
      <c r="A114" s="33">
        <v>45404</v>
      </c>
      <c r="B114" s="3">
        <f t="shared" si="12"/>
        <v>17</v>
      </c>
      <c r="C114" s="3">
        <f t="shared" si="13"/>
        <v>1</v>
      </c>
      <c r="D114" s="34">
        <f t="shared" ca="1" si="14"/>
        <v>14</v>
      </c>
      <c r="E114" s="3" t="e">
        <f t="shared" si="22"/>
        <v>#N/A</v>
      </c>
      <c r="F114" s="34">
        <f t="shared" ca="1" si="15"/>
        <v>471</v>
      </c>
      <c r="G114" s="34" t="e">
        <f t="shared" si="20"/>
        <v>#N/A</v>
      </c>
      <c r="H114" s="34" t="e">
        <f t="shared" si="21"/>
        <v>#N/A</v>
      </c>
      <c r="I114" s="34">
        <f t="shared" ca="1" si="16"/>
        <v>41</v>
      </c>
      <c r="J114" s="34">
        <f t="shared" ca="1" si="17"/>
        <v>34</v>
      </c>
      <c r="K114" s="34">
        <v>4</v>
      </c>
      <c r="L114" s="34">
        <f ca="1">SUM($I$2:K114)</f>
        <v>12913</v>
      </c>
      <c r="M114" s="34" t="e">
        <f t="shared" si="18"/>
        <v>#N/A</v>
      </c>
      <c r="N114" s="34" t="e">
        <f t="shared" si="19"/>
        <v>#N/A</v>
      </c>
    </row>
    <row r="115" spans="1:14" ht="15" customHeight="1" x14ac:dyDescent="0.3">
      <c r="A115" s="33">
        <v>45405</v>
      </c>
      <c r="B115" s="3">
        <f t="shared" si="12"/>
        <v>17</v>
      </c>
      <c r="C115" s="3">
        <f t="shared" si="13"/>
        <v>2</v>
      </c>
      <c r="D115" s="34">
        <f t="shared" ca="1" si="14"/>
        <v>16</v>
      </c>
      <c r="E115" s="3" t="e">
        <f t="shared" si="22"/>
        <v>#N/A</v>
      </c>
      <c r="F115" s="34">
        <f t="shared" ca="1" si="15"/>
        <v>220</v>
      </c>
      <c r="G115" s="34" t="e">
        <f t="shared" si="20"/>
        <v>#N/A</v>
      </c>
      <c r="H115" s="34" t="e">
        <f t="shared" si="21"/>
        <v>#N/A</v>
      </c>
      <c r="I115" s="34">
        <f t="shared" ca="1" si="16"/>
        <v>64</v>
      </c>
      <c r="J115" s="34">
        <f t="shared" ca="1" si="17"/>
        <v>91</v>
      </c>
      <c r="K115" s="34">
        <v>6</v>
      </c>
      <c r="L115" s="34">
        <f ca="1">SUM($I$2:K115)</f>
        <v>13074</v>
      </c>
      <c r="M115" s="34" t="e">
        <f t="shared" si="18"/>
        <v>#N/A</v>
      </c>
      <c r="N115" s="34" t="e">
        <f t="shared" si="19"/>
        <v>#N/A</v>
      </c>
    </row>
    <row r="116" spans="1:14" ht="15" customHeight="1" x14ac:dyDescent="0.3">
      <c r="A116" s="33">
        <v>45406</v>
      </c>
      <c r="B116" s="3">
        <f t="shared" si="12"/>
        <v>17</v>
      </c>
      <c r="C116" s="3">
        <f t="shared" si="13"/>
        <v>3</v>
      </c>
      <c r="D116" s="34">
        <f t="shared" ca="1" si="14"/>
        <v>16</v>
      </c>
      <c r="E116" s="3" t="e">
        <f t="shared" si="22"/>
        <v>#N/A</v>
      </c>
      <c r="F116" s="34">
        <f t="shared" ca="1" si="15"/>
        <v>467</v>
      </c>
      <c r="G116" s="34" t="e">
        <f t="shared" si="20"/>
        <v>#N/A</v>
      </c>
      <c r="H116" s="34" t="e">
        <f t="shared" si="21"/>
        <v>#N/A</v>
      </c>
      <c r="I116" s="34">
        <f t="shared" ca="1" si="16"/>
        <v>81</v>
      </c>
      <c r="J116" s="34">
        <f t="shared" ca="1" si="17"/>
        <v>90</v>
      </c>
      <c r="K116" s="34">
        <v>3</v>
      </c>
      <c r="L116" s="34">
        <f ca="1">SUM($I$2:K116)</f>
        <v>13248</v>
      </c>
      <c r="M116" s="34" t="e">
        <f t="shared" si="18"/>
        <v>#N/A</v>
      </c>
      <c r="N116" s="34" t="e">
        <f t="shared" si="19"/>
        <v>#N/A</v>
      </c>
    </row>
    <row r="117" spans="1:14" ht="15" customHeight="1" x14ac:dyDescent="0.3">
      <c r="A117" s="33">
        <v>45407</v>
      </c>
      <c r="B117" s="3">
        <f t="shared" si="12"/>
        <v>17</v>
      </c>
      <c r="C117" s="3">
        <f t="shared" si="13"/>
        <v>4</v>
      </c>
      <c r="D117" s="34">
        <f t="shared" ca="1" si="14"/>
        <v>8</v>
      </c>
      <c r="E117" s="3" t="e">
        <f t="shared" si="22"/>
        <v>#N/A</v>
      </c>
      <c r="F117" s="34">
        <f t="shared" ca="1" si="15"/>
        <v>94</v>
      </c>
      <c r="G117" s="34" t="e">
        <f t="shared" si="20"/>
        <v>#N/A</v>
      </c>
      <c r="H117" s="34" t="e">
        <f t="shared" si="21"/>
        <v>#N/A</v>
      </c>
      <c r="I117" s="34">
        <f t="shared" ca="1" si="16"/>
        <v>86</v>
      </c>
      <c r="J117" s="34">
        <f t="shared" ca="1" si="17"/>
        <v>13</v>
      </c>
      <c r="K117" s="34">
        <v>3</v>
      </c>
      <c r="L117" s="34">
        <f ca="1">SUM($I$2:K117)</f>
        <v>13350</v>
      </c>
      <c r="M117" s="34" t="e">
        <f t="shared" si="18"/>
        <v>#N/A</v>
      </c>
      <c r="N117" s="34" t="e">
        <f t="shared" si="19"/>
        <v>#N/A</v>
      </c>
    </row>
    <row r="118" spans="1:14" ht="15" customHeight="1" x14ac:dyDescent="0.3">
      <c r="A118" s="33">
        <v>45408</v>
      </c>
      <c r="B118" s="3">
        <f t="shared" si="12"/>
        <v>17</v>
      </c>
      <c r="C118" s="3">
        <f t="shared" si="13"/>
        <v>5</v>
      </c>
      <c r="D118" s="34">
        <f t="shared" ca="1" si="14"/>
        <v>19</v>
      </c>
      <c r="E118" s="3" t="e">
        <f t="shared" si="22"/>
        <v>#N/A</v>
      </c>
      <c r="F118" s="34">
        <f t="shared" ca="1" si="15"/>
        <v>218</v>
      </c>
      <c r="G118" s="34" t="e">
        <f t="shared" si="20"/>
        <v>#N/A</v>
      </c>
      <c r="H118" s="34" t="e">
        <f t="shared" si="21"/>
        <v>#N/A</v>
      </c>
      <c r="I118" s="34">
        <f t="shared" ca="1" si="16"/>
        <v>56</v>
      </c>
      <c r="J118" s="34">
        <f t="shared" ca="1" si="17"/>
        <v>98</v>
      </c>
      <c r="K118" s="34">
        <v>2</v>
      </c>
      <c r="L118" s="34">
        <f ca="1">SUM($I$2:K118)</f>
        <v>13506</v>
      </c>
      <c r="M118" s="34" t="e">
        <f t="shared" si="18"/>
        <v>#N/A</v>
      </c>
      <c r="N118" s="34" t="e">
        <f t="shared" si="19"/>
        <v>#N/A</v>
      </c>
    </row>
    <row r="119" spans="1:14" ht="15" customHeight="1" x14ac:dyDescent="0.3">
      <c r="A119" s="33">
        <v>45409</v>
      </c>
      <c r="B119" s="3">
        <f t="shared" si="12"/>
        <v>17</v>
      </c>
      <c r="C119" s="3">
        <f t="shared" si="13"/>
        <v>6</v>
      </c>
      <c r="D119" s="34">
        <f t="shared" ca="1" si="14"/>
        <v>9</v>
      </c>
      <c r="E119" s="3" t="e">
        <f t="shared" si="22"/>
        <v>#N/A</v>
      </c>
      <c r="F119" s="34">
        <f t="shared" ca="1" si="15"/>
        <v>280</v>
      </c>
      <c r="G119" s="34" t="e">
        <f t="shared" si="20"/>
        <v>#N/A</v>
      </c>
      <c r="H119" s="34" t="e">
        <f t="shared" si="21"/>
        <v>#N/A</v>
      </c>
      <c r="I119" s="34">
        <f t="shared" ca="1" si="16"/>
        <v>74</v>
      </c>
      <c r="J119" s="34">
        <f t="shared" ca="1" si="17"/>
        <v>57</v>
      </c>
      <c r="K119" s="34">
        <v>1</v>
      </c>
      <c r="L119" s="34">
        <f ca="1">SUM($I$2:K119)</f>
        <v>13638</v>
      </c>
      <c r="M119" s="34" t="e">
        <f t="shared" si="18"/>
        <v>#N/A</v>
      </c>
      <c r="N119" s="34" t="e">
        <f t="shared" si="19"/>
        <v>#N/A</v>
      </c>
    </row>
    <row r="120" spans="1:14" ht="15" customHeight="1" x14ac:dyDescent="0.3">
      <c r="A120" s="33">
        <v>45410</v>
      </c>
      <c r="B120" s="3">
        <f t="shared" si="12"/>
        <v>17</v>
      </c>
      <c r="C120" s="3">
        <f t="shared" si="13"/>
        <v>7</v>
      </c>
      <c r="D120" s="34">
        <f t="shared" ca="1" si="14"/>
        <v>2</v>
      </c>
      <c r="E120" s="3">
        <f t="shared" ca="1" si="22"/>
        <v>84</v>
      </c>
      <c r="F120" s="34">
        <f t="shared" ca="1" si="15"/>
        <v>411</v>
      </c>
      <c r="G120" s="34">
        <f t="shared" ca="1" si="20"/>
        <v>1470</v>
      </c>
      <c r="H120" s="34">
        <f t="shared" ca="1" si="21"/>
        <v>2161</v>
      </c>
      <c r="I120" s="34">
        <f t="shared" ca="1" si="16"/>
        <v>46</v>
      </c>
      <c r="J120" s="34">
        <f t="shared" ca="1" si="17"/>
        <v>96</v>
      </c>
      <c r="K120" s="34">
        <v>1</v>
      </c>
      <c r="L120" s="34">
        <f ca="1">SUM($I$2:K120)</f>
        <v>13781</v>
      </c>
      <c r="M120" s="34" t="e">
        <f t="shared" si="18"/>
        <v>#N/A</v>
      </c>
      <c r="N120" s="34" t="e">
        <f t="shared" si="19"/>
        <v>#N/A</v>
      </c>
    </row>
    <row r="121" spans="1:14" ht="15" customHeight="1" x14ac:dyDescent="0.3">
      <c r="A121" s="33">
        <v>45411</v>
      </c>
      <c r="B121" s="3">
        <f t="shared" si="12"/>
        <v>18</v>
      </c>
      <c r="C121" s="3">
        <f t="shared" si="13"/>
        <v>1</v>
      </c>
      <c r="D121" s="34">
        <f t="shared" ca="1" si="14"/>
        <v>15</v>
      </c>
      <c r="E121" s="3" t="e">
        <f t="shared" si="22"/>
        <v>#N/A</v>
      </c>
      <c r="F121" s="34">
        <f t="shared" ca="1" si="15"/>
        <v>72</v>
      </c>
      <c r="G121" s="34" t="e">
        <f t="shared" si="20"/>
        <v>#N/A</v>
      </c>
      <c r="H121" s="34" t="e">
        <f t="shared" si="21"/>
        <v>#N/A</v>
      </c>
      <c r="I121" s="34">
        <f t="shared" ca="1" si="16"/>
        <v>35</v>
      </c>
      <c r="J121" s="34">
        <f t="shared" ca="1" si="17"/>
        <v>33</v>
      </c>
      <c r="K121" s="34">
        <v>4</v>
      </c>
      <c r="L121" s="34">
        <f ca="1">SUM($I$2:K121)</f>
        <v>13853</v>
      </c>
      <c r="M121" s="34" t="e">
        <f t="shared" si="18"/>
        <v>#N/A</v>
      </c>
      <c r="N121" s="34" t="e">
        <f t="shared" si="19"/>
        <v>#N/A</v>
      </c>
    </row>
    <row r="122" spans="1:14" ht="15" customHeight="1" x14ac:dyDescent="0.3">
      <c r="A122" s="33">
        <v>45412</v>
      </c>
      <c r="B122" s="3">
        <f t="shared" si="12"/>
        <v>18</v>
      </c>
      <c r="C122" s="3">
        <f t="shared" si="13"/>
        <v>2</v>
      </c>
      <c r="D122" s="34">
        <f t="shared" ca="1" si="14"/>
        <v>3</v>
      </c>
      <c r="E122" s="3" t="e">
        <f t="shared" si="22"/>
        <v>#N/A</v>
      </c>
      <c r="F122" s="34">
        <f t="shared" ca="1" si="15"/>
        <v>166</v>
      </c>
      <c r="G122" s="34" t="e">
        <f t="shared" si="20"/>
        <v>#N/A</v>
      </c>
      <c r="H122" s="34" t="e">
        <f t="shared" si="21"/>
        <v>#N/A</v>
      </c>
      <c r="I122" s="34">
        <f t="shared" ca="1" si="16"/>
        <v>31</v>
      </c>
      <c r="J122" s="34">
        <f t="shared" ca="1" si="17"/>
        <v>32</v>
      </c>
      <c r="K122" s="34">
        <v>5</v>
      </c>
      <c r="L122" s="34">
        <f ca="1">SUM($I$2:K122)</f>
        <v>13921</v>
      </c>
      <c r="M122" s="34" t="e">
        <f t="shared" si="18"/>
        <v>#N/A</v>
      </c>
      <c r="N122" s="34" t="e">
        <f t="shared" si="19"/>
        <v>#N/A</v>
      </c>
    </row>
    <row r="123" spans="1:14" ht="15" customHeight="1" x14ac:dyDescent="0.3">
      <c r="A123" s="33">
        <v>45413</v>
      </c>
      <c r="B123" s="3">
        <f t="shared" si="12"/>
        <v>18</v>
      </c>
      <c r="C123" s="3">
        <f t="shared" si="13"/>
        <v>3</v>
      </c>
      <c r="D123" s="34">
        <f t="shared" ca="1" si="14"/>
        <v>6</v>
      </c>
      <c r="E123" s="3" t="e">
        <f t="shared" si="22"/>
        <v>#N/A</v>
      </c>
      <c r="F123" s="34">
        <f t="shared" ca="1" si="15"/>
        <v>436</v>
      </c>
      <c r="G123" s="34" t="e">
        <f t="shared" si="20"/>
        <v>#N/A</v>
      </c>
      <c r="H123" s="34" t="e">
        <f t="shared" si="21"/>
        <v>#N/A</v>
      </c>
      <c r="I123" s="34">
        <f t="shared" ca="1" si="16"/>
        <v>46</v>
      </c>
      <c r="J123" s="34">
        <f t="shared" ca="1" si="17"/>
        <v>1</v>
      </c>
      <c r="K123" s="34">
        <v>4</v>
      </c>
      <c r="L123" s="34">
        <f ca="1">SUM($I$2:K123)</f>
        <v>13972</v>
      </c>
      <c r="M123" s="34" t="e">
        <f t="shared" si="18"/>
        <v>#N/A</v>
      </c>
      <c r="N123" s="34" t="e">
        <f t="shared" si="19"/>
        <v>#N/A</v>
      </c>
    </row>
    <row r="124" spans="1:14" ht="15" customHeight="1" x14ac:dyDescent="0.3">
      <c r="A124" s="33">
        <v>45414</v>
      </c>
      <c r="B124" s="3">
        <f t="shared" si="12"/>
        <v>18</v>
      </c>
      <c r="C124" s="3">
        <f t="shared" si="13"/>
        <v>4</v>
      </c>
      <c r="D124" s="34">
        <f t="shared" ca="1" si="14"/>
        <v>14</v>
      </c>
      <c r="E124" s="3" t="e">
        <f t="shared" si="22"/>
        <v>#N/A</v>
      </c>
      <c r="F124" s="34">
        <f t="shared" ca="1" si="15"/>
        <v>107</v>
      </c>
      <c r="G124" s="34" t="e">
        <f t="shared" si="20"/>
        <v>#N/A</v>
      </c>
      <c r="H124" s="34" t="e">
        <f t="shared" si="21"/>
        <v>#N/A</v>
      </c>
      <c r="I124" s="34">
        <f t="shared" ca="1" si="16"/>
        <v>53</v>
      </c>
      <c r="J124" s="34">
        <f t="shared" ca="1" si="17"/>
        <v>72</v>
      </c>
      <c r="K124" s="34">
        <v>5</v>
      </c>
      <c r="L124" s="34">
        <f ca="1">SUM($I$2:K124)</f>
        <v>14102</v>
      </c>
      <c r="M124" s="34" t="e">
        <f t="shared" si="18"/>
        <v>#N/A</v>
      </c>
      <c r="N124" s="34" t="e">
        <f t="shared" si="19"/>
        <v>#N/A</v>
      </c>
    </row>
    <row r="125" spans="1:14" ht="15" customHeight="1" x14ac:dyDescent="0.3">
      <c r="A125" s="33">
        <v>45415</v>
      </c>
      <c r="B125" s="3">
        <f t="shared" si="12"/>
        <v>18</v>
      </c>
      <c r="C125" s="3">
        <f t="shared" si="13"/>
        <v>5</v>
      </c>
      <c r="D125" s="34">
        <f t="shared" ca="1" si="14"/>
        <v>9</v>
      </c>
      <c r="E125" s="3" t="e">
        <f t="shared" si="22"/>
        <v>#N/A</v>
      </c>
      <c r="F125" s="34">
        <f t="shared" ca="1" si="15"/>
        <v>53</v>
      </c>
      <c r="G125" s="34" t="e">
        <f t="shared" si="20"/>
        <v>#N/A</v>
      </c>
      <c r="H125" s="34" t="e">
        <f t="shared" si="21"/>
        <v>#N/A</v>
      </c>
      <c r="I125" s="34">
        <f t="shared" ca="1" si="16"/>
        <v>60</v>
      </c>
      <c r="J125" s="34">
        <f t="shared" ca="1" si="17"/>
        <v>30</v>
      </c>
      <c r="K125" s="34">
        <v>1</v>
      </c>
      <c r="L125" s="34">
        <f ca="1">SUM($I$2:K125)</f>
        <v>14193</v>
      </c>
      <c r="M125" s="34" t="e">
        <f t="shared" si="18"/>
        <v>#N/A</v>
      </c>
      <c r="N125" s="34" t="e">
        <f t="shared" si="19"/>
        <v>#N/A</v>
      </c>
    </row>
    <row r="126" spans="1:14" ht="15" customHeight="1" x14ac:dyDescent="0.3">
      <c r="A126" s="33">
        <v>45416</v>
      </c>
      <c r="B126" s="3">
        <f t="shared" si="12"/>
        <v>18</v>
      </c>
      <c r="C126" s="3">
        <f t="shared" si="13"/>
        <v>6</v>
      </c>
      <c r="D126" s="34">
        <f t="shared" ca="1" si="14"/>
        <v>13</v>
      </c>
      <c r="E126" s="3" t="e">
        <f t="shared" si="22"/>
        <v>#N/A</v>
      </c>
      <c r="F126" s="34">
        <f t="shared" ca="1" si="15"/>
        <v>458</v>
      </c>
      <c r="G126" s="34" t="e">
        <f t="shared" si="20"/>
        <v>#N/A</v>
      </c>
      <c r="H126" s="34" t="e">
        <f t="shared" si="21"/>
        <v>#N/A</v>
      </c>
      <c r="I126" s="34">
        <f t="shared" ca="1" si="16"/>
        <v>95</v>
      </c>
      <c r="J126" s="34">
        <f t="shared" ca="1" si="17"/>
        <v>95</v>
      </c>
      <c r="K126" s="34">
        <v>6</v>
      </c>
      <c r="L126" s="34">
        <f ca="1">SUM($I$2:K126)</f>
        <v>14389</v>
      </c>
      <c r="M126" s="34" t="e">
        <f t="shared" si="18"/>
        <v>#N/A</v>
      </c>
      <c r="N126" s="34" t="e">
        <f t="shared" si="19"/>
        <v>#N/A</v>
      </c>
    </row>
    <row r="127" spans="1:14" ht="15" customHeight="1" x14ac:dyDescent="0.3">
      <c r="A127" s="33">
        <v>45417</v>
      </c>
      <c r="B127" s="3">
        <f t="shared" si="12"/>
        <v>18</v>
      </c>
      <c r="C127" s="3">
        <f t="shared" si="13"/>
        <v>7</v>
      </c>
      <c r="D127" s="34">
        <f t="shared" ca="1" si="14"/>
        <v>2</v>
      </c>
      <c r="E127" s="3">
        <f t="shared" ca="1" si="22"/>
        <v>62</v>
      </c>
      <c r="F127" s="34">
        <f t="shared" ca="1" si="15"/>
        <v>308</v>
      </c>
      <c r="G127" s="34">
        <f t="shared" ca="1" si="20"/>
        <v>1362</v>
      </c>
      <c r="H127" s="34">
        <f t="shared" ca="1" si="21"/>
        <v>1600</v>
      </c>
      <c r="I127" s="34">
        <f t="shared" ca="1" si="16"/>
        <v>60</v>
      </c>
      <c r="J127" s="34">
        <f t="shared" ca="1" si="17"/>
        <v>95</v>
      </c>
      <c r="K127" s="34">
        <v>1</v>
      </c>
      <c r="L127" s="34">
        <f ca="1">SUM($I$2:K127)</f>
        <v>14545</v>
      </c>
      <c r="M127" s="34" t="e">
        <f t="shared" si="18"/>
        <v>#N/A</v>
      </c>
      <c r="N127" s="34" t="e">
        <f t="shared" si="19"/>
        <v>#N/A</v>
      </c>
    </row>
    <row r="128" spans="1:14" ht="15" customHeight="1" x14ac:dyDescent="0.3">
      <c r="A128" s="33">
        <v>45418</v>
      </c>
      <c r="B128" s="3">
        <f t="shared" si="12"/>
        <v>19</v>
      </c>
      <c r="C128" s="3">
        <f t="shared" si="13"/>
        <v>1</v>
      </c>
      <c r="D128" s="34">
        <f t="shared" ca="1" si="14"/>
        <v>12</v>
      </c>
      <c r="E128" s="3" t="e">
        <f t="shared" si="22"/>
        <v>#N/A</v>
      </c>
      <c r="F128" s="34">
        <f t="shared" ca="1" si="15"/>
        <v>145</v>
      </c>
      <c r="G128" s="34" t="e">
        <f t="shared" si="20"/>
        <v>#N/A</v>
      </c>
      <c r="H128" s="34" t="e">
        <f t="shared" si="21"/>
        <v>#N/A</v>
      </c>
      <c r="I128" s="34">
        <f t="shared" ca="1" si="16"/>
        <v>21</v>
      </c>
      <c r="J128" s="34">
        <f t="shared" ca="1" si="17"/>
        <v>4</v>
      </c>
      <c r="K128" s="34">
        <v>6</v>
      </c>
      <c r="L128" s="34">
        <f ca="1">SUM($I$2:K128)</f>
        <v>14576</v>
      </c>
      <c r="M128" s="34" t="e">
        <f t="shared" si="18"/>
        <v>#N/A</v>
      </c>
      <c r="N128" s="34" t="e">
        <f t="shared" si="19"/>
        <v>#N/A</v>
      </c>
    </row>
    <row r="129" spans="1:14" ht="15" customHeight="1" x14ac:dyDescent="0.3">
      <c r="A129" s="33">
        <v>45419</v>
      </c>
      <c r="B129" s="3">
        <f t="shared" si="12"/>
        <v>19</v>
      </c>
      <c r="C129" s="3">
        <f t="shared" si="13"/>
        <v>2</v>
      </c>
      <c r="D129" s="34">
        <f t="shared" ca="1" si="14"/>
        <v>10</v>
      </c>
      <c r="E129" s="3" t="e">
        <f t="shared" si="22"/>
        <v>#N/A</v>
      </c>
      <c r="F129" s="34">
        <f t="shared" ca="1" si="15"/>
        <v>413</v>
      </c>
      <c r="G129" s="34" t="e">
        <f t="shared" si="20"/>
        <v>#N/A</v>
      </c>
      <c r="H129" s="34" t="e">
        <f t="shared" si="21"/>
        <v>#N/A</v>
      </c>
      <c r="I129" s="34">
        <f t="shared" ca="1" si="16"/>
        <v>48</v>
      </c>
      <c r="J129" s="34">
        <f t="shared" ca="1" si="17"/>
        <v>71</v>
      </c>
      <c r="K129" s="34">
        <v>3</v>
      </c>
      <c r="L129" s="34">
        <f ca="1">SUM($I$2:K129)</f>
        <v>14698</v>
      </c>
      <c r="M129" s="34" t="e">
        <f t="shared" si="18"/>
        <v>#N/A</v>
      </c>
      <c r="N129" s="34" t="e">
        <f t="shared" si="19"/>
        <v>#N/A</v>
      </c>
    </row>
    <row r="130" spans="1:14" ht="15" customHeight="1" x14ac:dyDescent="0.3">
      <c r="A130" s="33">
        <v>45420</v>
      </c>
      <c r="B130" s="3">
        <f t="shared" ref="B130:B193" si="23">WEEKNUM(A130,2)</f>
        <v>19</v>
      </c>
      <c r="C130" s="3">
        <f t="shared" si="13"/>
        <v>3</v>
      </c>
      <c r="D130" s="34">
        <f t="shared" ca="1" si="14"/>
        <v>20</v>
      </c>
      <c r="E130" s="3" t="e">
        <f t="shared" si="22"/>
        <v>#N/A</v>
      </c>
      <c r="F130" s="34">
        <f t="shared" ca="1" si="15"/>
        <v>52</v>
      </c>
      <c r="G130" s="34" t="e">
        <f t="shared" si="20"/>
        <v>#N/A</v>
      </c>
      <c r="H130" s="34" t="e">
        <f t="shared" si="21"/>
        <v>#N/A</v>
      </c>
      <c r="I130" s="34">
        <f t="shared" ca="1" si="16"/>
        <v>49</v>
      </c>
      <c r="J130" s="34">
        <f t="shared" ca="1" si="17"/>
        <v>12</v>
      </c>
      <c r="K130" s="34">
        <v>6</v>
      </c>
      <c r="L130" s="34">
        <f ca="1">SUM($I$2:K130)</f>
        <v>14765</v>
      </c>
      <c r="M130" s="34" t="e">
        <f t="shared" si="18"/>
        <v>#N/A</v>
      </c>
      <c r="N130" s="34" t="e">
        <f t="shared" si="19"/>
        <v>#N/A</v>
      </c>
    </row>
    <row r="131" spans="1:14" ht="15" customHeight="1" x14ac:dyDescent="0.3">
      <c r="A131" s="33">
        <v>45421</v>
      </c>
      <c r="B131" s="3">
        <f t="shared" si="23"/>
        <v>19</v>
      </c>
      <c r="C131" s="3">
        <f t="shared" ref="C131:C194" si="24">WEEKDAY(A131,2)</f>
        <v>4</v>
      </c>
      <c r="D131" s="34">
        <f t="shared" ref="D131:D194" ca="1" si="25">RANDBETWEEN(1,20)</f>
        <v>8</v>
      </c>
      <c r="E131" s="3" t="e">
        <f t="shared" si="22"/>
        <v>#N/A</v>
      </c>
      <c r="F131" s="34">
        <f t="shared" ref="F131:F194" ca="1" si="26">RANDBETWEEN(50,500)</f>
        <v>457</v>
      </c>
      <c r="G131" s="34" t="e">
        <f t="shared" si="20"/>
        <v>#N/A</v>
      </c>
      <c r="H131" s="34" t="e">
        <f t="shared" si="21"/>
        <v>#N/A</v>
      </c>
      <c r="I131" s="34">
        <f t="shared" ref="I131:I194" ca="1" si="27">RANDBETWEEN(20,100)</f>
        <v>29</v>
      </c>
      <c r="J131" s="34">
        <f t="shared" ref="J131:J194" ca="1" si="28">RANDBETWEEN(1,100)</f>
        <v>87</v>
      </c>
      <c r="K131" s="34">
        <v>1</v>
      </c>
      <c r="L131" s="34">
        <f ca="1">SUM($I$2:K131)</f>
        <v>14882</v>
      </c>
      <c r="M131" s="34" t="e">
        <f t="shared" ref="M131:M194" si="29">IF(DAY(A131)=15,$O$1,NA())</f>
        <v>#N/A</v>
      </c>
      <c r="N131" s="34" t="e">
        <f t="shared" ref="N131:N194" si="30">IF(DAY(A131)=15,CHOOSE(MONTH(A131),"January", "February", "March", "April", "May", "June", "July", "August", "September", "October", "November", "December"),NA())</f>
        <v>#N/A</v>
      </c>
    </row>
    <row r="132" spans="1:14" ht="15" customHeight="1" x14ac:dyDescent="0.3">
      <c r="A132" s="33">
        <v>45422</v>
      </c>
      <c r="B132" s="3">
        <f t="shared" si="23"/>
        <v>19</v>
      </c>
      <c r="C132" s="3">
        <f t="shared" si="24"/>
        <v>5</v>
      </c>
      <c r="D132" s="34">
        <f t="shared" ca="1" si="25"/>
        <v>20</v>
      </c>
      <c r="E132" s="3" t="e">
        <f t="shared" si="22"/>
        <v>#N/A</v>
      </c>
      <c r="F132" s="34">
        <f t="shared" ca="1" si="26"/>
        <v>94</v>
      </c>
      <c r="G132" s="34" t="e">
        <f t="shared" si="20"/>
        <v>#N/A</v>
      </c>
      <c r="H132" s="34" t="e">
        <f t="shared" si="21"/>
        <v>#N/A</v>
      </c>
      <c r="I132" s="34">
        <f t="shared" ca="1" si="27"/>
        <v>45</v>
      </c>
      <c r="J132" s="34">
        <f t="shared" ca="1" si="28"/>
        <v>41</v>
      </c>
      <c r="K132" s="34">
        <v>6</v>
      </c>
      <c r="L132" s="34">
        <f ca="1">SUM($I$2:K132)</f>
        <v>14974</v>
      </c>
      <c r="M132" s="34" t="e">
        <f t="shared" si="29"/>
        <v>#N/A</v>
      </c>
      <c r="N132" s="34" t="e">
        <f t="shared" si="30"/>
        <v>#N/A</v>
      </c>
    </row>
    <row r="133" spans="1:14" ht="15" customHeight="1" x14ac:dyDescent="0.3">
      <c r="A133" s="33">
        <v>45423</v>
      </c>
      <c r="B133" s="3">
        <f t="shared" si="23"/>
        <v>19</v>
      </c>
      <c r="C133" s="3">
        <f t="shared" si="24"/>
        <v>6</v>
      </c>
      <c r="D133" s="34">
        <f t="shared" ca="1" si="25"/>
        <v>1</v>
      </c>
      <c r="E133" s="3" t="e">
        <f t="shared" si="22"/>
        <v>#N/A</v>
      </c>
      <c r="F133" s="34">
        <f t="shared" ca="1" si="26"/>
        <v>96</v>
      </c>
      <c r="G133" s="34" t="e">
        <f t="shared" si="20"/>
        <v>#N/A</v>
      </c>
      <c r="H133" s="34" t="e">
        <f t="shared" si="21"/>
        <v>#N/A</v>
      </c>
      <c r="I133" s="34">
        <f t="shared" ca="1" si="27"/>
        <v>88</v>
      </c>
      <c r="J133" s="34">
        <f t="shared" ca="1" si="28"/>
        <v>74</v>
      </c>
      <c r="K133" s="34">
        <v>3</v>
      </c>
      <c r="L133" s="34">
        <f ca="1">SUM($I$2:K133)</f>
        <v>15139</v>
      </c>
      <c r="M133" s="34" t="e">
        <f t="shared" si="29"/>
        <v>#N/A</v>
      </c>
      <c r="N133" s="34" t="e">
        <f t="shared" si="30"/>
        <v>#N/A</v>
      </c>
    </row>
    <row r="134" spans="1:14" ht="15" customHeight="1" x14ac:dyDescent="0.3">
      <c r="A134" s="33">
        <v>45424</v>
      </c>
      <c r="B134" s="3">
        <f t="shared" si="23"/>
        <v>19</v>
      </c>
      <c r="C134" s="3">
        <f t="shared" si="24"/>
        <v>7</v>
      </c>
      <c r="D134" s="34">
        <f t="shared" ca="1" si="25"/>
        <v>12</v>
      </c>
      <c r="E134" s="3">
        <f t="shared" ca="1" si="22"/>
        <v>83</v>
      </c>
      <c r="F134" s="34">
        <f t="shared" ca="1" si="26"/>
        <v>106</v>
      </c>
      <c r="G134" s="34">
        <f t="shared" ca="1" si="20"/>
        <v>805</v>
      </c>
      <c r="H134" s="34">
        <f t="shared" ca="1" si="21"/>
        <v>1363</v>
      </c>
      <c r="I134" s="34">
        <f t="shared" ca="1" si="27"/>
        <v>82</v>
      </c>
      <c r="J134" s="34">
        <f t="shared" ca="1" si="28"/>
        <v>89</v>
      </c>
      <c r="K134" s="34">
        <v>6</v>
      </c>
      <c r="L134" s="34">
        <f ca="1">SUM($I$2:K134)</f>
        <v>15316</v>
      </c>
      <c r="M134" s="34" t="e">
        <f t="shared" si="29"/>
        <v>#N/A</v>
      </c>
      <c r="N134" s="34" t="e">
        <f t="shared" si="30"/>
        <v>#N/A</v>
      </c>
    </row>
    <row r="135" spans="1:14" ht="15" customHeight="1" x14ac:dyDescent="0.3">
      <c r="A135" s="33">
        <v>45425</v>
      </c>
      <c r="B135" s="3">
        <f t="shared" si="23"/>
        <v>20</v>
      </c>
      <c r="C135" s="3">
        <f t="shared" si="24"/>
        <v>1</v>
      </c>
      <c r="D135" s="34">
        <f t="shared" ca="1" si="25"/>
        <v>4</v>
      </c>
      <c r="E135" s="3" t="e">
        <f t="shared" si="22"/>
        <v>#N/A</v>
      </c>
      <c r="F135" s="34">
        <f t="shared" ca="1" si="26"/>
        <v>360</v>
      </c>
      <c r="G135" s="34" t="e">
        <f t="shared" ref="G135:G198" si="31">IF(B136&gt;B135,SUM(F131:F135),NA())</f>
        <v>#N/A</v>
      </c>
      <c r="H135" s="34" t="e">
        <f t="shared" si="21"/>
        <v>#N/A</v>
      </c>
      <c r="I135" s="34">
        <f t="shared" ca="1" si="27"/>
        <v>54</v>
      </c>
      <c r="J135" s="34">
        <f t="shared" ca="1" si="28"/>
        <v>19</v>
      </c>
      <c r="K135" s="34">
        <v>6</v>
      </c>
      <c r="L135" s="34">
        <f ca="1">SUM($I$2:K135)</f>
        <v>15395</v>
      </c>
      <c r="M135" s="34" t="e">
        <f t="shared" si="29"/>
        <v>#N/A</v>
      </c>
      <c r="N135" s="34" t="e">
        <f t="shared" si="30"/>
        <v>#N/A</v>
      </c>
    </row>
    <row r="136" spans="1:14" ht="15" customHeight="1" x14ac:dyDescent="0.3">
      <c r="A136" s="33">
        <v>45426</v>
      </c>
      <c r="B136" s="3">
        <f t="shared" si="23"/>
        <v>20</v>
      </c>
      <c r="C136" s="3">
        <f t="shared" si="24"/>
        <v>2</v>
      </c>
      <c r="D136" s="34">
        <f t="shared" ca="1" si="25"/>
        <v>20</v>
      </c>
      <c r="E136" s="3" t="e">
        <f t="shared" si="22"/>
        <v>#N/A</v>
      </c>
      <c r="F136" s="34">
        <f t="shared" ca="1" si="26"/>
        <v>483</v>
      </c>
      <c r="G136" s="34" t="e">
        <f t="shared" si="31"/>
        <v>#N/A</v>
      </c>
      <c r="H136" s="34" t="e">
        <f t="shared" ref="H136:H199" si="32">IF(B137&gt;B136,SUM(F130:F136),NA())</f>
        <v>#N/A</v>
      </c>
      <c r="I136" s="34">
        <f t="shared" ca="1" si="27"/>
        <v>78</v>
      </c>
      <c r="J136" s="34">
        <f t="shared" ca="1" si="28"/>
        <v>49</v>
      </c>
      <c r="K136" s="34">
        <v>5</v>
      </c>
      <c r="L136" s="34">
        <f ca="1">SUM($I$2:K136)</f>
        <v>15527</v>
      </c>
      <c r="M136" s="34" t="e">
        <f t="shared" si="29"/>
        <v>#N/A</v>
      </c>
      <c r="N136" s="34" t="e">
        <f t="shared" si="30"/>
        <v>#N/A</v>
      </c>
    </row>
    <row r="137" spans="1:14" ht="15" customHeight="1" x14ac:dyDescent="0.3">
      <c r="A137" s="33">
        <v>45427</v>
      </c>
      <c r="B137" s="3">
        <f t="shared" si="23"/>
        <v>20</v>
      </c>
      <c r="C137" s="3">
        <f t="shared" si="24"/>
        <v>3</v>
      </c>
      <c r="D137" s="34">
        <f t="shared" ca="1" si="25"/>
        <v>11</v>
      </c>
      <c r="E137" s="3" t="e">
        <f t="shared" ref="E137:E200" si="33">IF(B138&gt;B137,SUM(D131:D137),NA())</f>
        <v>#N/A</v>
      </c>
      <c r="F137" s="34">
        <f t="shared" ca="1" si="26"/>
        <v>477</v>
      </c>
      <c r="G137" s="34" t="e">
        <f t="shared" si="31"/>
        <v>#N/A</v>
      </c>
      <c r="H137" s="34" t="e">
        <f t="shared" si="32"/>
        <v>#N/A</v>
      </c>
      <c r="I137" s="34">
        <f t="shared" ca="1" si="27"/>
        <v>36</v>
      </c>
      <c r="J137" s="34">
        <f t="shared" ca="1" si="28"/>
        <v>53</v>
      </c>
      <c r="K137" s="34">
        <v>4</v>
      </c>
      <c r="L137" s="34">
        <f ca="1">SUM($I$2:K137)</f>
        <v>15620</v>
      </c>
      <c r="M137" s="34">
        <f t="shared" si="29"/>
        <v>3</v>
      </c>
      <c r="N137" s="34" t="str">
        <f t="shared" si="30"/>
        <v>May</v>
      </c>
    </row>
    <row r="138" spans="1:14" ht="15" customHeight="1" x14ac:dyDescent="0.3">
      <c r="A138" s="33">
        <v>45428</v>
      </c>
      <c r="B138" s="3">
        <f t="shared" si="23"/>
        <v>20</v>
      </c>
      <c r="C138" s="3">
        <f t="shared" si="24"/>
        <v>4</v>
      </c>
      <c r="D138" s="34">
        <f t="shared" ca="1" si="25"/>
        <v>17</v>
      </c>
      <c r="E138" s="3" t="e">
        <f t="shared" si="33"/>
        <v>#N/A</v>
      </c>
      <c r="F138" s="34">
        <f t="shared" ca="1" si="26"/>
        <v>182</v>
      </c>
      <c r="G138" s="34" t="e">
        <f t="shared" si="31"/>
        <v>#N/A</v>
      </c>
      <c r="H138" s="34" t="e">
        <f t="shared" si="32"/>
        <v>#N/A</v>
      </c>
      <c r="I138" s="34">
        <f t="shared" ca="1" si="27"/>
        <v>91</v>
      </c>
      <c r="J138" s="34">
        <f t="shared" ca="1" si="28"/>
        <v>79</v>
      </c>
      <c r="K138" s="34">
        <v>2</v>
      </c>
      <c r="L138" s="34">
        <f ca="1">SUM($I$2:K138)</f>
        <v>15792</v>
      </c>
      <c r="M138" s="34" t="e">
        <f t="shared" si="29"/>
        <v>#N/A</v>
      </c>
      <c r="N138" s="34" t="e">
        <f t="shared" si="30"/>
        <v>#N/A</v>
      </c>
    </row>
    <row r="139" spans="1:14" ht="15" customHeight="1" x14ac:dyDescent="0.3">
      <c r="A139" s="33">
        <v>45429</v>
      </c>
      <c r="B139" s="3">
        <f t="shared" si="23"/>
        <v>20</v>
      </c>
      <c r="C139" s="3">
        <f t="shared" si="24"/>
        <v>5</v>
      </c>
      <c r="D139" s="34">
        <f t="shared" ca="1" si="25"/>
        <v>14</v>
      </c>
      <c r="E139" s="3" t="e">
        <f t="shared" si="33"/>
        <v>#N/A</v>
      </c>
      <c r="F139" s="34">
        <f t="shared" ca="1" si="26"/>
        <v>73</v>
      </c>
      <c r="G139" s="34" t="e">
        <f t="shared" si="31"/>
        <v>#N/A</v>
      </c>
      <c r="H139" s="34" t="e">
        <f t="shared" si="32"/>
        <v>#N/A</v>
      </c>
      <c r="I139" s="34">
        <f t="shared" ca="1" si="27"/>
        <v>22</v>
      </c>
      <c r="J139" s="34">
        <f t="shared" ca="1" si="28"/>
        <v>34</v>
      </c>
      <c r="K139" s="34">
        <v>2</v>
      </c>
      <c r="L139" s="34">
        <f ca="1">SUM($I$2:K139)</f>
        <v>15850</v>
      </c>
      <c r="M139" s="34" t="e">
        <f t="shared" si="29"/>
        <v>#N/A</v>
      </c>
      <c r="N139" s="34" t="e">
        <f t="shared" si="30"/>
        <v>#N/A</v>
      </c>
    </row>
    <row r="140" spans="1:14" ht="15" customHeight="1" x14ac:dyDescent="0.3">
      <c r="A140" s="33">
        <v>45430</v>
      </c>
      <c r="B140" s="3">
        <f t="shared" si="23"/>
        <v>20</v>
      </c>
      <c r="C140" s="3">
        <f t="shared" si="24"/>
        <v>6</v>
      </c>
      <c r="D140" s="34">
        <f t="shared" ca="1" si="25"/>
        <v>7</v>
      </c>
      <c r="E140" s="3" t="e">
        <f t="shared" si="33"/>
        <v>#N/A</v>
      </c>
      <c r="F140" s="34">
        <f t="shared" ca="1" si="26"/>
        <v>342</v>
      </c>
      <c r="G140" s="34" t="e">
        <f t="shared" si="31"/>
        <v>#N/A</v>
      </c>
      <c r="H140" s="34" t="e">
        <f t="shared" si="32"/>
        <v>#N/A</v>
      </c>
      <c r="I140" s="34">
        <f t="shared" ca="1" si="27"/>
        <v>88</v>
      </c>
      <c r="J140" s="34">
        <f t="shared" ca="1" si="28"/>
        <v>11</v>
      </c>
      <c r="K140" s="34">
        <v>4</v>
      </c>
      <c r="L140" s="34">
        <f ca="1">SUM($I$2:K140)</f>
        <v>15953</v>
      </c>
      <c r="M140" s="34" t="e">
        <f t="shared" si="29"/>
        <v>#N/A</v>
      </c>
      <c r="N140" s="34" t="e">
        <f t="shared" si="30"/>
        <v>#N/A</v>
      </c>
    </row>
    <row r="141" spans="1:14" ht="15" customHeight="1" x14ac:dyDescent="0.3">
      <c r="A141" s="33">
        <v>45431</v>
      </c>
      <c r="B141" s="3">
        <f t="shared" si="23"/>
        <v>20</v>
      </c>
      <c r="C141" s="3">
        <f t="shared" si="24"/>
        <v>7</v>
      </c>
      <c r="D141" s="34">
        <f t="shared" ca="1" si="25"/>
        <v>19</v>
      </c>
      <c r="E141" s="3">
        <f t="shared" ca="1" si="33"/>
        <v>92</v>
      </c>
      <c r="F141" s="34">
        <f t="shared" ca="1" si="26"/>
        <v>220</v>
      </c>
      <c r="G141" s="34">
        <f t="shared" ca="1" si="31"/>
        <v>1294</v>
      </c>
      <c r="H141" s="34">
        <f t="shared" ca="1" si="32"/>
        <v>2137</v>
      </c>
      <c r="I141" s="34">
        <f t="shared" ca="1" si="27"/>
        <v>67</v>
      </c>
      <c r="J141" s="34">
        <f t="shared" ca="1" si="28"/>
        <v>98</v>
      </c>
      <c r="K141" s="34">
        <v>2</v>
      </c>
      <c r="L141" s="34">
        <f ca="1">SUM($I$2:K141)</f>
        <v>16120</v>
      </c>
      <c r="M141" s="34" t="e">
        <f t="shared" si="29"/>
        <v>#N/A</v>
      </c>
      <c r="N141" s="34" t="e">
        <f t="shared" si="30"/>
        <v>#N/A</v>
      </c>
    </row>
    <row r="142" spans="1:14" ht="15" customHeight="1" x14ac:dyDescent="0.3">
      <c r="A142" s="33">
        <v>45432</v>
      </c>
      <c r="B142" s="3">
        <f t="shared" si="23"/>
        <v>21</v>
      </c>
      <c r="C142" s="3">
        <f t="shared" si="24"/>
        <v>1</v>
      </c>
      <c r="D142" s="34">
        <f t="shared" ca="1" si="25"/>
        <v>20</v>
      </c>
      <c r="E142" s="3" t="e">
        <f t="shared" si="33"/>
        <v>#N/A</v>
      </c>
      <c r="F142" s="34">
        <f t="shared" ca="1" si="26"/>
        <v>319</v>
      </c>
      <c r="G142" s="34" t="e">
        <f t="shared" si="31"/>
        <v>#N/A</v>
      </c>
      <c r="H142" s="34" t="e">
        <f t="shared" si="32"/>
        <v>#N/A</v>
      </c>
      <c r="I142" s="34">
        <f t="shared" ca="1" si="27"/>
        <v>87</v>
      </c>
      <c r="J142" s="34">
        <f t="shared" ca="1" si="28"/>
        <v>5</v>
      </c>
      <c r="K142" s="34">
        <v>3</v>
      </c>
      <c r="L142" s="34">
        <f ca="1">SUM($I$2:K142)</f>
        <v>16215</v>
      </c>
      <c r="M142" s="34" t="e">
        <f t="shared" si="29"/>
        <v>#N/A</v>
      </c>
      <c r="N142" s="34" t="e">
        <f t="shared" si="30"/>
        <v>#N/A</v>
      </c>
    </row>
    <row r="143" spans="1:14" ht="15" customHeight="1" x14ac:dyDescent="0.3">
      <c r="A143" s="33">
        <v>45433</v>
      </c>
      <c r="B143" s="3">
        <f t="shared" si="23"/>
        <v>21</v>
      </c>
      <c r="C143" s="3">
        <f t="shared" si="24"/>
        <v>2</v>
      </c>
      <c r="D143" s="34">
        <f t="shared" ca="1" si="25"/>
        <v>16</v>
      </c>
      <c r="E143" s="3" t="e">
        <f t="shared" si="33"/>
        <v>#N/A</v>
      </c>
      <c r="F143" s="34">
        <f t="shared" ca="1" si="26"/>
        <v>378</v>
      </c>
      <c r="G143" s="34" t="e">
        <f t="shared" si="31"/>
        <v>#N/A</v>
      </c>
      <c r="H143" s="34" t="e">
        <f t="shared" si="32"/>
        <v>#N/A</v>
      </c>
      <c r="I143" s="34">
        <f t="shared" ca="1" si="27"/>
        <v>68</v>
      </c>
      <c r="J143" s="34">
        <f t="shared" ca="1" si="28"/>
        <v>18</v>
      </c>
      <c r="K143" s="34">
        <v>5</v>
      </c>
      <c r="L143" s="34">
        <f ca="1">SUM($I$2:K143)</f>
        <v>16306</v>
      </c>
      <c r="M143" s="34" t="e">
        <f t="shared" si="29"/>
        <v>#N/A</v>
      </c>
      <c r="N143" s="34" t="e">
        <f t="shared" si="30"/>
        <v>#N/A</v>
      </c>
    </row>
    <row r="144" spans="1:14" ht="15" customHeight="1" x14ac:dyDescent="0.3">
      <c r="A144" s="33">
        <v>45434</v>
      </c>
      <c r="B144" s="3">
        <f t="shared" si="23"/>
        <v>21</v>
      </c>
      <c r="C144" s="3">
        <f t="shared" si="24"/>
        <v>3</v>
      </c>
      <c r="D144" s="34">
        <f t="shared" ca="1" si="25"/>
        <v>18</v>
      </c>
      <c r="E144" s="3" t="e">
        <f t="shared" si="33"/>
        <v>#N/A</v>
      </c>
      <c r="F144" s="34">
        <f t="shared" ca="1" si="26"/>
        <v>75</v>
      </c>
      <c r="G144" s="34" t="e">
        <f t="shared" si="31"/>
        <v>#N/A</v>
      </c>
      <c r="H144" s="34" t="e">
        <f t="shared" si="32"/>
        <v>#N/A</v>
      </c>
      <c r="I144" s="34">
        <f t="shared" ca="1" si="27"/>
        <v>26</v>
      </c>
      <c r="J144" s="34">
        <f t="shared" ca="1" si="28"/>
        <v>5</v>
      </c>
      <c r="K144" s="34">
        <v>3</v>
      </c>
      <c r="L144" s="34">
        <f ca="1">SUM($I$2:K144)</f>
        <v>16340</v>
      </c>
      <c r="M144" s="34" t="e">
        <f t="shared" si="29"/>
        <v>#N/A</v>
      </c>
      <c r="N144" s="34" t="e">
        <f t="shared" si="30"/>
        <v>#N/A</v>
      </c>
    </row>
    <row r="145" spans="1:14" ht="15" customHeight="1" x14ac:dyDescent="0.3">
      <c r="A145" s="33">
        <v>45435</v>
      </c>
      <c r="B145" s="3">
        <f t="shared" si="23"/>
        <v>21</v>
      </c>
      <c r="C145" s="3">
        <f t="shared" si="24"/>
        <v>4</v>
      </c>
      <c r="D145" s="34">
        <f t="shared" ca="1" si="25"/>
        <v>15</v>
      </c>
      <c r="E145" s="3" t="e">
        <f t="shared" si="33"/>
        <v>#N/A</v>
      </c>
      <c r="F145" s="34">
        <f t="shared" ca="1" si="26"/>
        <v>500</v>
      </c>
      <c r="G145" s="34" t="e">
        <f t="shared" si="31"/>
        <v>#N/A</v>
      </c>
      <c r="H145" s="34" t="e">
        <f t="shared" si="32"/>
        <v>#N/A</v>
      </c>
      <c r="I145" s="34">
        <f t="shared" ca="1" si="27"/>
        <v>27</v>
      </c>
      <c r="J145" s="34">
        <f t="shared" ca="1" si="28"/>
        <v>37</v>
      </c>
      <c r="K145" s="34">
        <v>1</v>
      </c>
      <c r="L145" s="34">
        <f ca="1">SUM($I$2:K145)</f>
        <v>16405</v>
      </c>
      <c r="M145" s="34" t="e">
        <f t="shared" si="29"/>
        <v>#N/A</v>
      </c>
      <c r="N145" s="34" t="e">
        <f t="shared" si="30"/>
        <v>#N/A</v>
      </c>
    </row>
    <row r="146" spans="1:14" ht="15" customHeight="1" x14ac:dyDescent="0.3">
      <c r="A146" s="33">
        <v>45436</v>
      </c>
      <c r="B146" s="3">
        <f t="shared" si="23"/>
        <v>21</v>
      </c>
      <c r="C146" s="3">
        <f t="shared" si="24"/>
        <v>5</v>
      </c>
      <c r="D146" s="34">
        <f t="shared" ca="1" si="25"/>
        <v>11</v>
      </c>
      <c r="E146" s="3" t="e">
        <f t="shared" si="33"/>
        <v>#N/A</v>
      </c>
      <c r="F146" s="34">
        <f t="shared" ca="1" si="26"/>
        <v>163</v>
      </c>
      <c r="G146" s="34" t="e">
        <f t="shared" si="31"/>
        <v>#N/A</v>
      </c>
      <c r="H146" s="34" t="e">
        <f t="shared" si="32"/>
        <v>#N/A</v>
      </c>
      <c r="I146" s="34">
        <f t="shared" ca="1" si="27"/>
        <v>29</v>
      </c>
      <c r="J146" s="34">
        <f t="shared" ca="1" si="28"/>
        <v>91</v>
      </c>
      <c r="K146" s="34">
        <v>4</v>
      </c>
      <c r="L146" s="34">
        <f ca="1">SUM($I$2:K146)</f>
        <v>16529</v>
      </c>
      <c r="M146" s="34" t="e">
        <f t="shared" si="29"/>
        <v>#N/A</v>
      </c>
      <c r="N146" s="34" t="e">
        <f t="shared" si="30"/>
        <v>#N/A</v>
      </c>
    </row>
    <row r="147" spans="1:14" ht="15" customHeight="1" x14ac:dyDescent="0.3">
      <c r="A147" s="33">
        <v>45437</v>
      </c>
      <c r="B147" s="3">
        <f t="shared" si="23"/>
        <v>21</v>
      </c>
      <c r="C147" s="3">
        <f t="shared" si="24"/>
        <v>6</v>
      </c>
      <c r="D147" s="34">
        <f t="shared" ca="1" si="25"/>
        <v>13</v>
      </c>
      <c r="E147" s="3" t="e">
        <f t="shared" si="33"/>
        <v>#N/A</v>
      </c>
      <c r="F147" s="34">
        <f t="shared" ca="1" si="26"/>
        <v>107</v>
      </c>
      <c r="G147" s="34" t="e">
        <f t="shared" si="31"/>
        <v>#N/A</v>
      </c>
      <c r="H147" s="34" t="e">
        <f t="shared" si="32"/>
        <v>#N/A</v>
      </c>
      <c r="I147" s="34">
        <f t="shared" ca="1" si="27"/>
        <v>38</v>
      </c>
      <c r="J147" s="34">
        <f t="shared" ca="1" si="28"/>
        <v>67</v>
      </c>
      <c r="K147" s="34">
        <v>4</v>
      </c>
      <c r="L147" s="34">
        <f ca="1">SUM($I$2:K147)</f>
        <v>16638</v>
      </c>
      <c r="M147" s="34" t="e">
        <f t="shared" si="29"/>
        <v>#N/A</v>
      </c>
      <c r="N147" s="34" t="e">
        <f t="shared" si="30"/>
        <v>#N/A</v>
      </c>
    </row>
    <row r="148" spans="1:14" ht="15" customHeight="1" x14ac:dyDescent="0.3">
      <c r="A148" s="33">
        <v>45438</v>
      </c>
      <c r="B148" s="3">
        <f t="shared" si="23"/>
        <v>21</v>
      </c>
      <c r="C148" s="3">
        <f t="shared" si="24"/>
        <v>7</v>
      </c>
      <c r="D148" s="34">
        <f t="shared" ca="1" si="25"/>
        <v>1</v>
      </c>
      <c r="E148" s="3">
        <f t="shared" ca="1" si="33"/>
        <v>94</v>
      </c>
      <c r="F148" s="34">
        <f t="shared" ca="1" si="26"/>
        <v>438</v>
      </c>
      <c r="G148" s="34">
        <f t="shared" ca="1" si="31"/>
        <v>1283</v>
      </c>
      <c r="H148" s="34">
        <f t="shared" ca="1" si="32"/>
        <v>1980</v>
      </c>
      <c r="I148" s="34">
        <f t="shared" ca="1" si="27"/>
        <v>43</v>
      </c>
      <c r="J148" s="34">
        <f t="shared" ca="1" si="28"/>
        <v>80</v>
      </c>
      <c r="K148" s="34">
        <v>6</v>
      </c>
      <c r="L148" s="34">
        <f ca="1">SUM($I$2:K148)</f>
        <v>16767</v>
      </c>
      <c r="M148" s="34" t="e">
        <f t="shared" si="29"/>
        <v>#N/A</v>
      </c>
      <c r="N148" s="34" t="e">
        <f t="shared" si="30"/>
        <v>#N/A</v>
      </c>
    </row>
    <row r="149" spans="1:14" ht="15" customHeight="1" x14ac:dyDescent="0.3">
      <c r="A149" s="33">
        <v>45439</v>
      </c>
      <c r="B149" s="3">
        <f t="shared" si="23"/>
        <v>22</v>
      </c>
      <c r="C149" s="3">
        <f t="shared" si="24"/>
        <v>1</v>
      </c>
      <c r="D149" s="34">
        <f t="shared" ca="1" si="25"/>
        <v>5</v>
      </c>
      <c r="E149" s="3" t="e">
        <f t="shared" si="33"/>
        <v>#N/A</v>
      </c>
      <c r="F149" s="34">
        <f t="shared" ca="1" si="26"/>
        <v>150</v>
      </c>
      <c r="G149" s="34" t="e">
        <f t="shared" si="31"/>
        <v>#N/A</v>
      </c>
      <c r="H149" s="34" t="e">
        <f t="shared" si="32"/>
        <v>#N/A</v>
      </c>
      <c r="I149" s="34">
        <f t="shared" ca="1" si="27"/>
        <v>45</v>
      </c>
      <c r="J149" s="34">
        <f t="shared" ca="1" si="28"/>
        <v>15</v>
      </c>
      <c r="K149" s="34">
        <v>2</v>
      </c>
      <c r="L149" s="34">
        <f ca="1">SUM($I$2:K149)</f>
        <v>16829</v>
      </c>
      <c r="M149" s="34" t="e">
        <f t="shared" si="29"/>
        <v>#N/A</v>
      </c>
      <c r="N149" s="34" t="e">
        <f t="shared" si="30"/>
        <v>#N/A</v>
      </c>
    </row>
    <row r="150" spans="1:14" ht="15" customHeight="1" x14ac:dyDescent="0.3">
      <c r="A150" s="33">
        <v>45440</v>
      </c>
      <c r="B150" s="3">
        <f t="shared" si="23"/>
        <v>22</v>
      </c>
      <c r="C150" s="3">
        <f t="shared" si="24"/>
        <v>2</v>
      </c>
      <c r="D150" s="34">
        <f t="shared" ca="1" si="25"/>
        <v>2</v>
      </c>
      <c r="E150" s="3" t="e">
        <f t="shared" si="33"/>
        <v>#N/A</v>
      </c>
      <c r="F150" s="34">
        <f t="shared" ca="1" si="26"/>
        <v>496</v>
      </c>
      <c r="G150" s="34" t="e">
        <f t="shared" si="31"/>
        <v>#N/A</v>
      </c>
      <c r="H150" s="34" t="e">
        <f t="shared" si="32"/>
        <v>#N/A</v>
      </c>
      <c r="I150" s="34">
        <f t="shared" ca="1" si="27"/>
        <v>41</v>
      </c>
      <c r="J150" s="34">
        <f t="shared" ca="1" si="28"/>
        <v>68</v>
      </c>
      <c r="K150" s="34">
        <v>5</v>
      </c>
      <c r="L150" s="34">
        <f ca="1">SUM($I$2:K150)</f>
        <v>16943</v>
      </c>
      <c r="M150" s="34" t="e">
        <f t="shared" si="29"/>
        <v>#N/A</v>
      </c>
      <c r="N150" s="34" t="e">
        <f t="shared" si="30"/>
        <v>#N/A</v>
      </c>
    </row>
    <row r="151" spans="1:14" ht="15" customHeight="1" x14ac:dyDescent="0.3">
      <c r="A151" s="33">
        <v>45441</v>
      </c>
      <c r="B151" s="3">
        <f t="shared" si="23"/>
        <v>22</v>
      </c>
      <c r="C151" s="3">
        <f t="shared" si="24"/>
        <v>3</v>
      </c>
      <c r="D151" s="34">
        <f t="shared" ca="1" si="25"/>
        <v>20</v>
      </c>
      <c r="E151" s="3" t="e">
        <f t="shared" si="33"/>
        <v>#N/A</v>
      </c>
      <c r="F151" s="34">
        <f t="shared" ca="1" si="26"/>
        <v>232</v>
      </c>
      <c r="G151" s="34" t="e">
        <f t="shared" si="31"/>
        <v>#N/A</v>
      </c>
      <c r="H151" s="34" t="e">
        <f t="shared" si="32"/>
        <v>#N/A</v>
      </c>
      <c r="I151" s="34">
        <f t="shared" ca="1" si="27"/>
        <v>68</v>
      </c>
      <c r="J151" s="34">
        <f t="shared" ca="1" si="28"/>
        <v>82</v>
      </c>
      <c r="K151" s="34">
        <v>3</v>
      </c>
      <c r="L151" s="34">
        <f ca="1">SUM($I$2:K151)</f>
        <v>17096</v>
      </c>
      <c r="M151" s="34" t="e">
        <f t="shared" si="29"/>
        <v>#N/A</v>
      </c>
      <c r="N151" s="34" t="e">
        <f t="shared" si="30"/>
        <v>#N/A</v>
      </c>
    </row>
    <row r="152" spans="1:14" ht="15" customHeight="1" x14ac:dyDescent="0.3">
      <c r="A152" s="33">
        <v>45442</v>
      </c>
      <c r="B152" s="3">
        <f t="shared" si="23"/>
        <v>22</v>
      </c>
      <c r="C152" s="3">
        <f t="shared" si="24"/>
        <v>4</v>
      </c>
      <c r="D152" s="34">
        <f t="shared" ca="1" si="25"/>
        <v>15</v>
      </c>
      <c r="E152" s="3" t="e">
        <f t="shared" si="33"/>
        <v>#N/A</v>
      </c>
      <c r="F152" s="34">
        <f t="shared" ca="1" si="26"/>
        <v>309</v>
      </c>
      <c r="G152" s="34" t="e">
        <f t="shared" si="31"/>
        <v>#N/A</v>
      </c>
      <c r="H152" s="34" t="e">
        <f t="shared" si="32"/>
        <v>#N/A</v>
      </c>
      <c r="I152" s="34">
        <f t="shared" ca="1" si="27"/>
        <v>46</v>
      </c>
      <c r="J152" s="34">
        <f t="shared" ca="1" si="28"/>
        <v>68</v>
      </c>
      <c r="K152" s="34">
        <v>2</v>
      </c>
      <c r="L152" s="34">
        <f ca="1">SUM($I$2:K152)</f>
        <v>17212</v>
      </c>
      <c r="M152" s="34" t="e">
        <f t="shared" si="29"/>
        <v>#N/A</v>
      </c>
      <c r="N152" s="34" t="e">
        <f t="shared" si="30"/>
        <v>#N/A</v>
      </c>
    </row>
    <row r="153" spans="1:14" ht="15" customHeight="1" x14ac:dyDescent="0.3">
      <c r="A153" s="33">
        <v>45443</v>
      </c>
      <c r="B153" s="3">
        <f t="shared" si="23"/>
        <v>22</v>
      </c>
      <c r="C153" s="3">
        <f t="shared" si="24"/>
        <v>5</v>
      </c>
      <c r="D153" s="34">
        <f t="shared" ca="1" si="25"/>
        <v>8</v>
      </c>
      <c r="E153" s="3" t="e">
        <f t="shared" si="33"/>
        <v>#N/A</v>
      </c>
      <c r="F153" s="34">
        <f t="shared" ca="1" si="26"/>
        <v>231</v>
      </c>
      <c r="G153" s="34" t="e">
        <f t="shared" si="31"/>
        <v>#N/A</v>
      </c>
      <c r="H153" s="34" t="e">
        <f t="shared" si="32"/>
        <v>#N/A</v>
      </c>
      <c r="I153" s="34">
        <f t="shared" ca="1" si="27"/>
        <v>44</v>
      </c>
      <c r="J153" s="34">
        <f t="shared" ca="1" si="28"/>
        <v>58</v>
      </c>
      <c r="K153" s="34">
        <v>2</v>
      </c>
      <c r="L153" s="34">
        <f ca="1">SUM($I$2:K153)</f>
        <v>17316</v>
      </c>
      <c r="M153" s="34" t="e">
        <f t="shared" si="29"/>
        <v>#N/A</v>
      </c>
      <c r="N153" s="34" t="e">
        <f t="shared" si="30"/>
        <v>#N/A</v>
      </c>
    </row>
    <row r="154" spans="1:14" ht="15" customHeight="1" x14ac:dyDescent="0.3">
      <c r="A154" s="33">
        <v>45444</v>
      </c>
      <c r="B154" s="3">
        <f t="shared" si="23"/>
        <v>22</v>
      </c>
      <c r="C154" s="3">
        <f t="shared" si="24"/>
        <v>6</v>
      </c>
      <c r="D154" s="34">
        <f t="shared" ca="1" si="25"/>
        <v>19</v>
      </c>
      <c r="E154" s="3" t="e">
        <f t="shared" si="33"/>
        <v>#N/A</v>
      </c>
      <c r="F154" s="34">
        <f t="shared" ca="1" si="26"/>
        <v>84</v>
      </c>
      <c r="G154" s="34" t="e">
        <f t="shared" si="31"/>
        <v>#N/A</v>
      </c>
      <c r="H154" s="34" t="e">
        <f t="shared" si="32"/>
        <v>#N/A</v>
      </c>
      <c r="I154" s="34">
        <f t="shared" ca="1" si="27"/>
        <v>83</v>
      </c>
      <c r="J154" s="34">
        <f t="shared" ca="1" si="28"/>
        <v>18</v>
      </c>
      <c r="K154" s="34">
        <v>6</v>
      </c>
      <c r="L154" s="34">
        <f ca="1">SUM($I$2:K154)</f>
        <v>17423</v>
      </c>
      <c r="M154" s="34" t="e">
        <f t="shared" si="29"/>
        <v>#N/A</v>
      </c>
      <c r="N154" s="34" t="e">
        <f t="shared" si="30"/>
        <v>#N/A</v>
      </c>
    </row>
    <row r="155" spans="1:14" ht="15" customHeight="1" x14ac:dyDescent="0.3">
      <c r="A155" s="33">
        <v>45445</v>
      </c>
      <c r="B155" s="3">
        <f t="shared" si="23"/>
        <v>22</v>
      </c>
      <c r="C155" s="3">
        <f t="shared" si="24"/>
        <v>7</v>
      </c>
      <c r="D155" s="34">
        <f t="shared" ca="1" si="25"/>
        <v>18</v>
      </c>
      <c r="E155" s="3">
        <f t="shared" ca="1" si="33"/>
        <v>87</v>
      </c>
      <c r="F155" s="34">
        <f t="shared" ca="1" si="26"/>
        <v>271</v>
      </c>
      <c r="G155" s="34">
        <f t="shared" ca="1" si="31"/>
        <v>1127</v>
      </c>
      <c r="H155" s="34">
        <f t="shared" ca="1" si="32"/>
        <v>1773</v>
      </c>
      <c r="I155" s="34">
        <f t="shared" ca="1" si="27"/>
        <v>84</v>
      </c>
      <c r="J155" s="34">
        <f t="shared" ca="1" si="28"/>
        <v>73</v>
      </c>
      <c r="K155" s="34">
        <v>3</v>
      </c>
      <c r="L155" s="34">
        <f ca="1">SUM($I$2:K155)</f>
        <v>17583</v>
      </c>
      <c r="M155" s="34" t="e">
        <f t="shared" si="29"/>
        <v>#N/A</v>
      </c>
      <c r="N155" s="34" t="e">
        <f t="shared" si="30"/>
        <v>#N/A</v>
      </c>
    </row>
    <row r="156" spans="1:14" ht="15" customHeight="1" x14ac:dyDescent="0.3">
      <c r="A156" s="33">
        <v>45446</v>
      </c>
      <c r="B156" s="3">
        <f t="shared" si="23"/>
        <v>23</v>
      </c>
      <c r="C156" s="3">
        <f t="shared" si="24"/>
        <v>1</v>
      </c>
      <c r="D156" s="34">
        <f t="shared" ca="1" si="25"/>
        <v>5</v>
      </c>
      <c r="E156" s="3" t="e">
        <f t="shared" si="33"/>
        <v>#N/A</v>
      </c>
      <c r="F156" s="34">
        <f t="shared" ca="1" si="26"/>
        <v>405</v>
      </c>
      <c r="G156" s="34" t="e">
        <f t="shared" si="31"/>
        <v>#N/A</v>
      </c>
      <c r="H156" s="34" t="e">
        <f t="shared" si="32"/>
        <v>#N/A</v>
      </c>
      <c r="I156" s="34">
        <f t="shared" ca="1" si="27"/>
        <v>86</v>
      </c>
      <c r="J156" s="34">
        <f t="shared" ca="1" si="28"/>
        <v>66</v>
      </c>
      <c r="K156" s="34">
        <v>4</v>
      </c>
      <c r="L156" s="34">
        <f ca="1">SUM($I$2:K156)</f>
        <v>17739</v>
      </c>
      <c r="M156" s="34" t="e">
        <f t="shared" si="29"/>
        <v>#N/A</v>
      </c>
      <c r="N156" s="34" t="e">
        <f t="shared" si="30"/>
        <v>#N/A</v>
      </c>
    </row>
    <row r="157" spans="1:14" ht="15" customHeight="1" x14ac:dyDescent="0.3">
      <c r="A157" s="33">
        <v>45447</v>
      </c>
      <c r="B157" s="3">
        <f t="shared" si="23"/>
        <v>23</v>
      </c>
      <c r="C157" s="3">
        <f t="shared" si="24"/>
        <v>2</v>
      </c>
      <c r="D157" s="34">
        <f t="shared" ca="1" si="25"/>
        <v>5</v>
      </c>
      <c r="E157" s="3" t="e">
        <f t="shared" si="33"/>
        <v>#N/A</v>
      </c>
      <c r="F157" s="34">
        <f t="shared" ca="1" si="26"/>
        <v>407</v>
      </c>
      <c r="G157" s="34" t="e">
        <f t="shared" si="31"/>
        <v>#N/A</v>
      </c>
      <c r="H157" s="34" t="e">
        <f t="shared" si="32"/>
        <v>#N/A</v>
      </c>
      <c r="I157" s="34">
        <f t="shared" ca="1" si="27"/>
        <v>70</v>
      </c>
      <c r="J157" s="34">
        <f t="shared" ca="1" si="28"/>
        <v>57</v>
      </c>
      <c r="K157" s="34">
        <v>4</v>
      </c>
      <c r="L157" s="34">
        <f ca="1">SUM($I$2:K157)</f>
        <v>17870</v>
      </c>
      <c r="M157" s="34" t="e">
        <f t="shared" si="29"/>
        <v>#N/A</v>
      </c>
      <c r="N157" s="34" t="e">
        <f t="shared" si="30"/>
        <v>#N/A</v>
      </c>
    </row>
    <row r="158" spans="1:14" ht="15" customHeight="1" x14ac:dyDescent="0.3">
      <c r="A158" s="33">
        <v>45448</v>
      </c>
      <c r="B158" s="3">
        <f t="shared" si="23"/>
        <v>23</v>
      </c>
      <c r="C158" s="3">
        <f t="shared" si="24"/>
        <v>3</v>
      </c>
      <c r="D158" s="34">
        <f t="shared" ca="1" si="25"/>
        <v>5</v>
      </c>
      <c r="E158" s="3" t="e">
        <f t="shared" si="33"/>
        <v>#N/A</v>
      </c>
      <c r="F158" s="34">
        <f t="shared" ca="1" si="26"/>
        <v>65</v>
      </c>
      <c r="G158" s="34" t="e">
        <f t="shared" si="31"/>
        <v>#N/A</v>
      </c>
      <c r="H158" s="34" t="e">
        <f t="shared" si="32"/>
        <v>#N/A</v>
      </c>
      <c r="I158" s="34">
        <f t="shared" ca="1" si="27"/>
        <v>75</v>
      </c>
      <c r="J158" s="34">
        <f t="shared" ca="1" si="28"/>
        <v>6</v>
      </c>
      <c r="K158" s="34">
        <v>5</v>
      </c>
      <c r="L158" s="34">
        <f ca="1">SUM($I$2:K158)</f>
        <v>17956</v>
      </c>
      <c r="M158" s="34" t="e">
        <f t="shared" si="29"/>
        <v>#N/A</v>
      </c>
      <c r="N158" s="34" t="e">
        <f t="shared" si="30"/>
        <v>#N/A</v>
      </c>
    </row>
    <row r="159" spans="1:14" ht="15" customHeight="1" x14ac:dyDescent="0.3">
      <c r="A159" s="33">
        <v>45449</v>
      </c>
      <c r="B159" s="3">
        <f t="shared" si="23"/>
        <v>23</v>
      </c>
      <c r="C159" s="3">
        <f t="shared" si="24"/>
        <v>4</v>
      </c>
      <c r="D159" s="34">
        <f t="shared" ca="1" si="25"/>
        <v>12</v>
      </c>
      <c r="E159" s="3" t="e">
        <f t="shared" si="33"/>
        <v>#N/A</v>
      </c>
      <c r="F159" s="34">
        <f t="shared" ca="1" si="26"/>
        <v>70</v>
      </c>
      <c r="G159" s="34" t="e">
        <f t="shared" si="31"/>
        <v>#N/A</v>
      </c>
      <c r="H159" s="34" t="e">
        <f t="shared" si="32"/>
        <v>#N/A</v>
      </c>
      <c r="I159" s="34">
        <f t="shared" ca="1" si="27"/>
        <v>40</v>
      </c>
      <c r="J159" s="34">
        <f t="shared" ca="1" si="28"/>
        <v>49</v>
      </c>
      <c r="K159" s="34">
        <v>1</v>
      </c>
      <c r="L159" s="34">
        <f ca="1">SUM($I$2:K159)</f>
        <v>18046</v>
      </c>
      <c r="M159" s="34" t="e">
        <f t="shared" si="29"/>
        <v>#N/A</v>
      </c>
      <c r="N159" s="34" t="e">
        <f t="shared" si="30"/>
        <v>#N/A</v>
      </c>
    </row>
    <row r="160" spans="1:14" ht="15" customHeight="1" x14ac:dyDescent="0.3">
      <c r="A160" s="33">
        <v>45450</v>
      </c>
      <c r="B160" s="3">
        <f t="shared" si="23"/>
        <v>23</v>
      </c>
      <c r="C160" s="3">
        <f t="shared" si="24"/>
        <v>5</v>
      </c>
      <c r="D160" s="34">
        <f t="shared" ca="1" si="25"/>
        <v>12</v>
      </c>
      <c r="E160" s="3" t="e">
        <f t="shared" si="33"/>
        <v>#N/A</v>
      </c>
      <c r="F160" s="34">
        <f t="shared" ca="1" si="26"/>
        <v>339</v>
      </c>
      <c r="G160" s="34" t="e">
        <f t="shared" si="31"/>
        <v>#N/A</v>
      </c>
      <c r="H160" s="34" t="e">
        <f t="shared" si="32"/>
        <v>#N/A</v>
      </c>
      <c r="I160" s="34">
        <f t="shared" ca="1" si="27"/>
        <v>88</v>
      </c>
      <c r="J160" s="34">
        <f t="shared" ca="1" si="28"/>
        <v>51</v>
      </c>
      <c r="K160" s="34">
        <v>4</v>
      </c>
      <c r="L160" s="34">
        <f ca="1">SUM($I$2:K160)</f>
        <v>18189</v>
      </c>
      <c r="M160" s="34" t="e">
        <f t="shared" si="29"/>
        <v>#N/A</v>
      </c>
      <c r="N160" s="34" t="e">
        <f t="shared" si="30"/>
        <v>#N/A</v>
      </c>
    </row>
    <row r="161" spans="1:14" ht="15" customHeight="1" x14ac:dyDescent="0.3">
      <c r="A161" s="33">
        <v>45451</v>
      </c>
      <c r="B161" s="3">
        <f t="shared" si="23"/>
        <v>23</v>
      </c>
      <c r="C161" s="3">
        <f t="shared" si="24"/>
        <v>6</v>
      </c>
      <c r="D161" s="34">
        <f t="shared" ca="1" si="25"/>
        <v>14</v>
      </c>
      <c r="E161" s="3" t="e">
        <f t="shared" si="33"/>
        <v>#N/A</v>
      </c>
      <c r="F161" s="34">
        <f t="shared" ca="1" si="26"/>
        <v>434</v>
      </c>
      <c r="G161" s="34" t="e">
        <f t="shared" si="31"/>
        <v>#N/A</v>
      </c>
      <c r="H161" s="34" t="e">
        <f t="shared" si="32"/>
        <v>#N/A</v>
      </c>
      <c r="I161" s="34">
        <f t="shared" ca="1" si="27"/>
        <v>61</v>
      </c>
      <c r="J161" s="34">
        <f t="shared" ca="1" si="28"/>
        <v>29</v>
      </c>
      <c r="K161" s="34">
        <v>6</v>
      </c>
      <c r="L161" s="34">
        <f ca="1">SUM($I$2:K161)</f>
        <v>18285</v>
      </c>
      <c r="M161" s="34" t="e">
        <f t="shared" si="29"/>
        <v>#N/A</v>
      </c>
      <c r="N161" s="34" t="e">
        <f t="shared" si="30"/>
        <v>#N/A</v>
      </c>
    </row>
    <row r="162" spans="1:14" ht="15" customHeight="1" x14ac:dyDescent="0.3">
      <c r="A162" s="33">
        <v>45452</v>
      </c>
      <c r="B162" s="3">
        <f t="shared" si="23"/>
        <v>23</v>
      </c>
      <c r="C162" s="3">
        <f t="shared" si="24"/>
        <v>7</v>
      </c>
      <c r="D162" s="34">
        <f t="shared" ca="1" si="25"/>
        <v>7</v>
      </c>
      <c r="E162" s="3">
        <f t="shared" ca="1" si="33"/>
        <v>60</v>
      </c>
      <c r="F162" s="34">
        <f t="shared" ca="1" si="26"/>
        <v>113</v>
      </c>
      <c r="G162" s="34">
        <f t="shared" ca="1" si="31"/>
        <v>1021</v>
      </c>
      <c r="H162" s="34">
        <f t="shared" ca="1" si="32"/>
        <v>1833</v>
      </c>
      <c r="I162" s="34">
        <f t="shared" ca="1" si="27"/>
        <v>83</v>
      </c>
      <c r="J162" s="34">
        <f t="shared" ca="1" si="28"/>
        <v>92</v>
      </c>
      <c r="K162" s="34">
        <v>2</v>
      </c>
      <c r="L162" s="34">
        <f ca="1">SUM($I$2:K162)</f>
        <v>18462</v>
      </c>
      <c r="M162" s="34" t="e">
        <f t="shared" si="29"/>
        <v>#N/A</v>
      </c>
      <c r="N162" s="34" t="e">
        <f t="shared" si="30"/>
        <v>#N/A</v>
      </c>
    </row>
    <row r="163" spans="1:14" ht="15" customHeight="1" x14ac:dyDescent="0.3">
      <c r="A163" s="33">
        <v>45453</v>
      </c>
      <c r="B163" s="3">
        <f t="shared" si="23"/>
        <v>24</v>
      </c>
      <c r="C163" s="3">
        <f t="shared" si="24"/>
        <v>1</v>
      </c>
      <c r="D163" s="34">
        <f t="shared" ca="1" si="25"/>
        <v>9</v>
      </c>
      <c r="E163" s="3" t="e">
        <f t="shared" si="33"/>
        <v>#N/A</v>
      </c>
      <c r="F163" s="34">
        <f t="shared" ca="1" si="26"/>
        <v>311</v>
      </c>
      <c r="G163" s="34" t="e">
        <f t="shared" si="31"/>
        <v>#N/A</v>
      </c>
      <c r="H163" s="34" t="e">
        <f t="shared" si="32"/>
        <v>#N/A</v>
      </c>
      <c r="I163" s="34">
        <f t="shared" ca="1" si="27"/>
        <v>84</v>
      </c>
      <c r="J163" s="34">
        <f t="shared" ca="1" si="28"/>
        <v>54</v>
      </c>
      <c r="K163" s="34">
        <v>5</v>
      </c>
      <c r="L163" s="34">
        <f ca="1">SUM($I$2:K163)</f>
        <v>18605</v>
      </c>
      <c r="M163" s="34" t="e">
        <f t="shared" si="29"/>
        <v>#N/A</v>
      </c>
      <c r="N163" s="34" t="e">
        <f t="shared" si="30"/>
        <v>#N/A</v>
      </c>
    </row>
    <row r="164" spans="1:14" ht="15" customHeight="1" x14ac:dyDescent="0.3">
      <c r="A164" s="33">
        <v>45454</v>
      </c>
      <c r="B164" s="3">
        <f t="shared" si="23"/>
        <v>24</v>
      </c>
      <c r="C164" s="3">
        <f t="shared" si="24"/>
        <v>2</v>
      </c>
      <c r="D164" s="34">
        <f t="shared" ca="1" si="25"/>
        <v>9</v>
      </c>
      <c r="E164" s="3" t="e">
        <f t="shared" si="33"/>
        <v>#N/A</v>
      </c>
      <c r="F164" s="34">
        <f t="shared" ca="1" si="26"/>
        <v>287</v>
      </c>
      <c r="G164" s="34" t="e">
        <f t="shared" si="31"/>
        <v>#N/A</v>
      </c>
      <c r="H164" s="34" t="e">
        <f t="shared" si="32"/>
        <v>#N/A</v>
      </c>
      <c r="I164" s="34">
        <f t="shared" ca="1" si="27"/>
        <v>48</v>
      </c>
      <c r="J164" s="34">
        <f t="shared" ca="1" si="28"/>
        <v>52</v>
      </c>
      <c r="K164" s="34">
        <v>3</v>
      </c>
      <c r="L164" s="34">
        <f ca="1">SUM($I$2:K164)</f>
        <v>18708</v>
      </c>
      <c r="M164" s="34" t="e">
        <f t="shared" si="29"/>
        <v>#N/A</v>
      </c>
      <c r="N164" s="34" t="e">
        <f t="shared" si="30"/>
        <v>#N/A</v>
      </c>
    </row>
    <row r="165" spans="1:14" ht="15" customHeight="1" x14ac:dyDescent="0.3">
      <c r="A165" s="33">
        <v>45455</v>
      </c>
      <c r="B165" s="3">
        <f t="shared" si="23"/>
        <v>24</v>
      </c>
      <c r="C165" s="3">
        <f t="shared" si="24"/>
        <v>3</v>
      </c>
      <c r="D165" s="34">
        <f t="shared" ca="1" si="25"/>
        <v>8</v>
      </c>
      <c r="E165" s="3" t="e">
        <f t="shared" si="33"/>
        <v>#N/A</v>
      </c>
      <c r="F165" s="34">
        <f t="shared" ca="1" si="26"/>
        <v>440</v>
      </c>
      <c r="G165" s="34" t="e">
        <f t="shared" si="31"/>
        <v>#N/A</v>
      </c>
      <c r="H165" s="34" t="e">
        <f t="shared" si="32"/>
        <v>#N/A</v>
      </c>
      <c r="I165" s="34">
        <f t="shared" ca="1" si="27"/>
        <v>59</v>
      </c>
      <c r="J165" s="34">
        <f t="shared" ca="1" si="28"/>
        <v>72</v>
      </c>
      <c r="K165" s="34">
        <v>6</v>
      </c>
      <c r="L165" s="34">
        <f ca="1">SUM($I$2:K165)</f>
        <v>18845</v>
      </c>
      <c r="M165" s="34" t="e">
        <f t="shared" si="29"/>
        <v>#N/A</v>
      </c>
      <c r="N165" s="34" t="e">
        <f t="shared" si="30"/>
        <v>#N/A</v>
      </c>
    </row>
    <row r="166" spans="1:14" ht="15" customHeight="1" x14ac:dyDescent="0.3">
      <c r="A166" s="33">
        <v>45456</v>
      </c>
      <c r="B166" s="3">
        <f t="shared" si="23"/>
        <v>24</v>
      </c>
      <c r="C166" s="3">
        <f t="shared" si="24"/>
        <v>4</v>
      </c>
      <c r="D166" s="34">
        <f t="shared" ca="1" si="25"/>
        <v>2</v>
      </c>
      <c r="E166" s="3" t="e">
        <f t="shared" si="33"/>
        <v>#N/A</v>
      </c>
      <c r="F166" s="34">
        <f t="shared" ca="1" si="26"/>
        <v>64</v>
      </c>
      <c r="G166" s="34" t="e">
        <f t="shared" si="31"/>
        <v>#N/A</v>
      </c>
      <c r="H166" s="34" t="e">
        <f t="shared" si="32"/>
        <v>#N/A</v>
      </c>
      <c r="I166" s="34">
        <f t="shared" ca="1" si="27"/>
        <v>34</v>
      </c>
      <c r="J166" s="34">
        <f t="shared" ca="1" si="28"/>
        <v>80</v>
      </c>
      <c r="K166" s="34">
        <v>2</v>
      </c>
      <c r="L166" s="34">
        <f ca="1">SUM($I$2:K166)</f>
        <v>18961</v>
      </c>
      <c r="M166" s="34" t="e">
        <f t="shared" si="29"/>
        <v>#N/A</v>
      </c>
      <c r="N166" s="34" t="e">
        <f t="shared" si="30"/>
        <v>#N/A</v>
      </c>
    </row>
    <row r="167" spans="1:14" ht="15" customHeight="1" x14ac:dyDescent="0.3">
      <c r="A167" s="33">
        <v>45457</v>
      </c>
      <c r="B167" s="3">
        <f t="shared" si="23"/>
        <v>24</v>
      </c>
      <c r="C167" s="3">
        <f t="shared" si="24"/>
        <v>5</v>
      </c>
      <c r="D167" s="34">
        <f t="shared" ca="1" si="25"/>
        <v>17</v>
      </c>
      <c r="E167" s="3" t="e">
        <f t="shared" si="33"/>
        <v>#N/A</v>
      </c>
      <c r="F167" s="34">
        <f t="shared" ca="1" si="26"/>
        <v>206</v>
      </c>
      <c r="G167" s="34" t="e">
        <f t="shared" si="31"/>
        <v>#N/A</v>
      </c>
      <c r="H167" s="34" t="e">
        <f t="shared" si="32"/>
        <v>#N/A</v>
      </c>
      <c r="I167" s="34">
        <f t="shared" ca="1" si="27"/>
        <v>90</v>
      </c>
      <c r="J167" s="34">
        <f t="shared" ca="1" si="28"/>
        <v>5</v>
      </c>
      <c r="K167" s="34">
        <v>1</v>
      </c>
      <c r="L167" s="34">
        <f ca="1">SUM($I$2:K167)</f>
        <v>19057</v>
      </c>
      <c r="M167" s="34" t="e">
        <f t="shared" si="29"/>
        <v>#N/A</v>
      </c>
      <c r="N167" s="34" t="e">
        <f t="shared" si="30"/>
        <v>#N/A</v>
      </c>
    </row>
    <row r="168" spans="1:14" ht="15" customHeight="1" x14ac:dyDescent="0.3">
      <c r="A168" s="33">
        <v>45458</v>
      </c>
      <c r="B168" s="3">
        <f t="shared" si="23"/>
        <v>24</v>
      </c>
      <c r="C168" s="3">
        <f t="shared" si="24"/>
        <v>6</v>
      </c>
      <c r="D168" s="34">
        <f t="shared" ca="1" si="25"/>
        <v>12</v>
      </c>
      <c r="E168" s="3" t="e">
        <f t="shared" si="33"/>
        <v>#N/A</v>
      </c>
      <c r="F168" s="34">
        <f t="shared" ca="1" si="26"/>
        <v>65</v>
      </c>
      <c r="G168" s="34" t="e">
        <f t="shared" si="31"/>
        <v>#N/A</v>
      </c>
      <c r="H168" s="34" t="e">
        <f t="shared" si="32"/>
        <v>#N/A</v>
      </c>
      <c r="I168" s="34">
        <f t="shared" ca="1" si="27"/>
        <v>76</v>
      </c>
      <c r="J168" s="34">
        <f t="shared" ca="1" si="28"/>
        <v>31</v>
      </c>
      <c r="K168" s="34">
        <v>3</v>
      </c>
      <c r="L168" s="34">
        <f ca="1">SUM($I$2:K168)</f>
        <v>19167</v>
      </c>
      <c r="M168" s="34">
        <f t="shared" si="29"/>
        <v>3</v>
      </c>
      <c r="N168" s="34" t="str">
        <f t="shared" si="30"/>
        <v>June</v>
      </c>
    </row>
    <row r="169" spans="1:14" ht="15" customHeight="1" x14ac:dyDescent="0.3">
      <c r="A169" s="33">
        <v>45459</v>
      </c>
      <c r="B169" s="3">
        <f t="shared" si="23"/>
        <v>24</v>
      </c>
      <c r="C169" s="3">
        <f t="shared" si="24"/>
        <v>7</v>
      </c>
      <c r="D169" s="34">
        <f t="shared" ca="1" si="25"/>
        <v>11</v>
      </c>
      <c r="E169" s="3">
        <f t="shared" ca="1" si="33"/>
        <v>68</v>
      </c>
      <c r="F169" s="34">
        <f t="shared" ca="1" si="26"/>
        <v>451</v>
      </c>
      <c r="G169" s="34">
        <f t="shared" ca="1" si="31"/>
        <v>1226</v>
      </c>
      <c r="H169" s="34">
        <f t="shared" ca="1" si="32"/>
        <v>1824</v>
      </c>
      <c r="I169" s="34">
        <f t="shared" ca="1" si="27"/>
        <v>39</v>
      </c>
      <c r="J169" s="34">
        <f t="shared" ca="1" si="28"/>
        <v>10</v>
      </c>
      <c r="K169" s="34">
        <v>5</v>
      </c>
      <c r="L169" s="34">
        <f ca="1">SUM($I$2:K169)</f>
        <v>19221</v>
      </c>
      <c r="M169" s="34" t="e">
        <f t="shared" si="29"/>
        <v>#N/A</v>
      </c>
      <c r="N169" s="34" t="e">
        <f t="shared" si="30"/>
        <v>#N/A</v>
      </c>
    </row>
    <row r="170" spans="1:14" ht="15" customHeight="1" x14ac:dyDescent="0.3">
      <c r="A170" s="33">
        <v>45460</v>
      </c>
      <c r="B170" s="3">
        <f t="shared" si="23"/>
        <v>25</v>
      </c>
      <c r="C170" s="3">
        <f t="shared" si="24"/>
        <v>1</v>
      </c>
      <c r="D170" s="34">
        <f t="shared" ca="1" si="25"/>
        <v>14</v>
      </c>
      <c r="E170" s="3" t="e">
        <f t="shared" si="33"/>
        <v>#N/A</v>
      </c>
      <c r="F170" s="34">
        <f t="shared" ca="1" si="26"/>
        <v>410</v>
      </c>
      <c r="G170" s="34" t="e">
        <f t="shared" si="31"/>
        <v>#N/A</v>
      </c>
      <c r="H170" s="34" t="e">
        <f t="shared" si="32"/>
        <v>#N/A</v>
      </c>
      <c r="I170" s="34">
        <f t="shared" ca="1" si="27"/>
        <v>27</v>
      </c>
      <c r="J170" s="34">
        <f t="shared" ca="1" si="28"/>
        <v>19</v>
      </c>
      <c r="K170" s="34">
        <v>5</v>
      </c>
      <c r="L170" s="34">
        <f ca="1">SUM($I$2:K170)</f>
        <v>19272</v>
      </c>
      <c r="M170" s="34" t="e">
        <f t="shared" si="29"/>
        <v>#N/A</v>
      </c>
      <c r="N170" s="34" t="e">
        <f t="shared" si="30"/>
        <v>#N/A</v>
      </c>
    </row>
    <row r="171" spans="1:14" ht="15" customHeight="1" x14ac:dyDescent="0.3">
      <c r="A171" s="33">
        <v>45461</v>
      </c>
      <c r="B171" s="3">
        <f t="shared" si="23"/>
        <v>25</v>
      </c>
      <c r="C171" s="3">
        <f t="shared" si="24"/>
        <v>2</v>
      </c>
      <c r="D171" s="34">
        <f t="shared" ca="1" si="25"/>
        <v>10</v>
      </c>
      <c r="E171" s="3" t="e">
        <f t="shared" si="33"/>
        <v>#N/A</v>
      </c>
      <c r="F171" s="34">
        <f t="shared" ca="1" si="26"/>
        <v>465</v>
      </c>
      <c r="G171" s="34" t="e">
        <f t="shared" si="31"/>
        <v>#N/A</v>
      </c>
      <c r="H171" s="34" t="e">
        <f t="shared" si="32"/>
        <v>#N/A</v>
      </c>
      <c r="I171" s="34">
        <f t="shared" ca="1" si="27"/>
        <v>31</v>
      </c>
      <c r="J171" s="34">
        <f t="shared" ca="1" si="28"/>
        <v>74</v>
      </c>
      <c r="K171" s="34">
        <v>3</v>
      </c>
      <c r="L171" s="34">
        <f ca="1">SUM($I$2:K171)</f>
        <v>19380</v>
      </c>
      <c r="M171" s="34" t="e">
        <f t="shared" si="29"/>
        <v>#N/A</v>
      </c>
      <c r="N171" s="34" t="e">
        <f t="shared" si="30"/>
        <v>#N/A</v>
      </c>
    </row>
    <row r="172" spans="1:14" ht="15" customHeight="1" x14ac:dyDescent="0.3">
      <c r="A172" s="33">
        <v>45462</v>
      </c>
      <c r="B172" s="3">
        <f t="shared" si="23"/>
        <v>25</v>
      </c>
      <c r="C172" s="3">
        <f t="shared" si="24"/>
        <v>3</v>
      </c>
      <c r="D172" s="34">
        <f t="shared" ca="1" si="25"/>
        <v>13</v>
      </c>
      <c r="E172" s="3" t="e">
        <f t="shared" si="33"/>
        <v>#N/A</v>
      </c>
      <c r="F172" s="34">
        <f t="shared" ca="1" si="26"/>
        <v>292</v>
      </c>
      <c r="G172" s="34" t="e">
        <f t="shared" si="31"/>
        <v>#N/A</v>
      </c>
      <c r="H172" s="34" t="e">
        <f t="shared" si="32"/>
        <v>#N/A</v>
      </c>
      <c r="I172" s="34">
        <f t="shared" ca="1" si="27"/>
        <v>81</v>
      </c>
      <c r="J172" s="34">
        <f t="shared" ca="1" si="28"/>
        <v>87</v>
      </c>
      <c r="K172" s="34">
        <v>1</v>
      </c>
      <c r="L172" s="34">
        <f ca="1">SUM($I$2:K172)</f>
        <v>19549</v>
      </c>
      <c r="M172" s="34" t="e">
        <f t="shared" si="29"/>
        <v>#N/A</v>
      </c>
      <c r="N172" s="34" t="e">
        <f t="shared" si="30"/>
        <v>#N/A</v>
      </c>
    </row>
    <row r="173" spans="1:14" ht="15" customHeight="1" x14ac:dyDescent="0.3">
      <c r="A173" s="33">
        <v>45463</v>
      </c>
      <c r="B173" s="3">
        <f t="shared" si="23"/>
        <v>25</v>
      </c>
      <c r="C173" s="3">
        <f t="shared" si="24"/>
        <v>4</v>
      </c>
      <c r="D173" s="34">
        <f t="shared" ca="1" si="25"/>
        <v>3</v>
      </c>
      <c r="E173" s="3" t="e">
        <f t="shared" si="33"/>
        <v>#N/A</v>
      </c>
      <c r="F173" s="34">
        <f t="shared" ca="1" si="26"/>
        <v>92</v>
      </c>
      <c r="G173" s="34" t="e">
        <f t="shared" si="31"/>
        <v>#N/A</v>
      </c>
      <c r="H173" s="34" t="e">
        <f t="shared" si="32"/>
        <v>#N/A</v>
      </c>
      <c r="I173" s="34">
        <f t="shared" ca="1" si="27"/>
        <v>100</v>
      </c>
      <c r="J173" s="34">
        <f t="shared" ca="1" si="28"/>
        <v>84</v>
      </c>
      <c r="K173" s="34">
        <v>4</v>
      </c>
      <c r="L173" s="34">
        <f ca="1">SUM($I$2:K173)</f>
        <v>19737</v>
      </c>
      <c r="M173" s="34" t="e">
        <f t="shared" si="29"/>
        <v>#N/A</v>
      </c>
      <c r="N173" s="34" t="e">
        <f t="shared" si="30"/>
        <v>#N/A</v>
      </c>
    </row>
    <row r="174" spans="1:14" ht="15" customHeight="1" x14ac:dyDescent="0.3">
      <c r="A174" s="33">
        <v>45464</v>
      </c>
      <c r="B174" s="3">
        <f t="shared" si="23"/>
        <v>25</v>
      </c>
      <c r="C174" s="3">
        <f t="shared" si="24"/>
        <v>5</v>
      </c>
      <c r="D174" s="34">
        <f t="shared" ca="1" si="25"/>
        <v>4</v>
      </c>
      <c r="E174" s="3" t="e">
        <f t="shared" si="33"/>
        <v>#N/A</v>
      </c>
      <c r="F174" s="34">
        <f t="shared" ca="1" si="26"/>
        <v>410</v>
      </c>
      <c r="G174" s="34" t="e">
        <f t="shared" si="31"/>
        <v>#N/A</v>
      </c>
      <c r="H174" s="34" t="e">
        <f t="shared" si="32"/>
        <v>#N/A</v>
      </c>
      <c r="I174" s="34">
        <f t="shared" ca="1" si="27"/>
        <v>91</v>
      </c>
      <c r="J174" s="34">
        <f t="shared" ca="1" si="28"/>
        <v>24</v>
      </c>
      <c r="K174" s="34">
        <v>5</v>
      </c>
      <c r="L174" s="34">
        <f ca="1">SUM($I$2:K174)</f>
        <v>19857</v>
      </c>
      <c r="M174" s="34" t="e">
        <f t="shared" si="29"/>
        <v>#N/A</v>
      </c>
      <c r="N174" s="34" t="e">
        <f t="shared" si="30"/>
        <v>#N/A</v>
      </c>
    </row>
    <row r="175" spans="1:14" ht="15" customHeight="1" x14ac:dyDescent="0.3">
      <c r="A175" s="33">
        <v>45465</v>
      </c>
      <c r="B175" s="3">
        <f t="shared" si="23"/>
        <v>25</v>
      </c>
      <c r="C175" s="3">
        <f t="shared" si="24"/>
        <v>6</v>
      </c>
      <c r="D175" s="34">
        <f t="shared" ca="1" si="25"/>
        <v>14</v>
      </c>
      <c r="E175" s="3" t="e">
        <f t="shared" si="33"/>
        <v>#N/A</v>
      </c>
      <c r="F175" s="34">
        <f t="shared" ca="1" si="26"/>
        <v>219</v>
      </c>
      <c r="G175" s="34" t="e">
        <f t="shared" si="31"/>
        <v>#N/A</v>
      </c>
      <c r="H175" s="34" t="e">
        <f t="shared" si="32"/>
        <v>#N/A</v>
      </c>
      <c r="I175" s="34">
        <f t="shared" ca="1" si="27"/>
        <v>56</v>
      </c>
      <c r="J175" s="34">
        <f t="shared" ca="1" si="28"/>
        <v>65</v>
      </c>
      <c r="K175" s="34">
        <v>6</v>
      </c>
      <c r="L175" s="34">
        <f ca="1">SUM($I$2:K175)</f>
        <v>19984</v>
      </c>
      <c r="M175" s="34" t="e">
        <f t="shared" si="29"/>
        <v>#N/A</v>
      </c>
      <c r="N175" s="34" t="e">
        <f t="shared" si="30"/>
        <v>#N/A</v>
      </c>
    </row>
    <row r="176" spans="1:14" ht="15" customHeight="1" x14ac:dyDescent="0.3">
      <c r="A176" s="33">
        <v>45466</v>
      </c>
      <c r="B176" s="3">
        <f t="shared" si="23"/>
        <v>25</v>
      </c>
      <c r="C176" s="3">
        <f t="shared" si="24"/>
        <v>7</v>
      </c>
      <c r="D176" s="34">
        <f t="shared" ca="1" si="25"/>
        <v>16</v>
      </c>
      <c r="E176" s="3">
        <f t="shared" ca="1" si="33"/>
        <v>74</v>
      </c>
      <c r="F176" s="34">
        <f t="shared" ca="1" si="26"/>
        <v>214</v>
      </c>
      <c r="G176" s="34">
        <f t="shared" ca="1" si="31"/>
        <v>1227</v>
      </c>
      <c r="H176" s="34">
        <f t="shared" ca="1" si="32"/>
        <v>2102</v>
      </c>
      <c r="I176" s="34">
        <f t="shared" ca="1" si="27"/>
        <v>38</v>
      </c>
      <c r="J176" s="34">
        <f t="shared" ca="1" si="28"/>
        <v>68</v>
      </c>
      <c r="K176" s="34">
        <v>3</v>
      </c>
      <c r="L176" s="34">
        <f ca="1">SUM($I$2:K176)</f>
        <v>20093</v>
      </c>
      <c r="M176" s="34" t="e">
        <f t="shared" si="29"/>
        <v>#N/A</v>
      </c>
      <c r="N176" s="34" t="e">
        <f t="shared" si="30"/>
        <v>#N/A</v>
      </c>
    </row>
    <row r="177" spans="1:14" ht="15" customHeight="1" x14ac:dyDescent="0.3">
      <c r="A177" s="33">
        <v>45467</v>
      </c>
      <c r="B177" s="3">
        <f t="shared" si="23"/>
        <v>26</v>
      </c>
      <c r="C177" s="3">
        <f t="shared" si="24"/>
        <v>1</v>
      </c>
      <c r="D177" s="34">
        <f t="shared" ca="1" si="25"/>
        <v>2</v>
      </c>
      <c r="E177" s="3" t="e">
        <f t="shared" si="33"/>
        <v>#N/A</v>
      </c>
      <c r="F177" s="34">
        <f t="shared" ca="1" si="26"/>
        <v>194</v>
      </c>
      <c r="G177" s="34" t="e">
        <f t="shared" si="31"/>
        <v>#N/A</v>
      </c>
      <c r="H177" s="34" t="e">
        <f t="shared" si="32"/>
        <v>#N/A</v>
      </c>
      <c r="I177" s="34">
        <f t="shared" ca="1" si="27"/>
        <v>88</v>
      </c>
      <c r="J177" s="34">
        <f t="shared" ca="1" si="28"/>
        <v>86</v>
      </c>
      <c r="K177" s="34">
        <v>3</v>
      </c>
      <c r="L177" s="34">
        <f ca="1">SUM($I$2:K177)</f>
        <v>20270</v>
      </c>
      <c r="M177" s="34" t="e">
        <f t="shared" si="29"/>
        <v>#N/A</v>
      </c>
      <c r="N177" s="34" t="e">
        <f t="shared" si="30"/>
        <v>#N/A</v>
      </c>
    </row>
    <row r="178" spans="1:14" ht="15" customHeight="1" x14ac:dyDescent="0.3">
      <c r="A178" s="33">
        <v>45468</v>
      </c>
      <c r="B178" s="3">
        <f t="shared" si="23"/>
        <v>26</v>
      </c>
      <c r="C178" s="3">
        <f t="shared" si="24"/>
        <v>2</v>
      </c>
      <c r="D178" s="34">
        <f t="shared" ca="1" si="25"/>
        <v>10</v>
      </c>
      <c r="E178" s="3" t="e">
        <f t="shared" si="33"/>
        <v>#N/A</v>
      </c>
      <c r="F178" s="34">
        <f t="shared" ca="1" si="26"/>
        <v>297</v>
      </c>
      <c r="G178" s="34" t="e">
        <f t="shared" si="31"/>
        <v>#N/A</v>
      </c>
      <c r="H178" s="34" t="e">
        <f t="shared" si="32"/>
        <v>#N/A</v>
      </c>
      <c r="I178" s="34">
        <f t="shared" ca="1" si="27"/>
        <v>84</v>
      </c>
      <c r="J178" s="34">
        <f t="shared" ca="1" si="28"/>
        <v>8</v>
      </c>
      <c r="K178" s="34">
        <v>5</v>
      </c>
      <c r="L178" s="34">
        <f ca="1">SUM($I$2:K178)</f>
        <v>20367</v>
      </c>
      <c r="M178" s="34" t="e">
        <f t="shared" si="29"/>
        <v>#N/A</v>
      </c>
      <c r="N178" s="34" t="e">
        <f t="shared" si="30"/>
        <v>#N/A</v>
      </c>
    </row>
    <row r="179" spans="1:14" ht="15" customHeight="1" x14ac:dyDescent="0.3">
      <c r="A179" s="33">
        <v>45469</v>
      </c>
      <c r="B179" s="3">
        <f t="shared" si="23"/>
        <v>26</v>
      </c>
      <c r="C179" s="3">
        <f t="shared" si="24"/>
        <v>3</v>
      </c>
      <c r="D179" s="34">
        <f t="shared" ca="1" si="25"/>
        <v>15</v>
      </c>
      <c r="E179" s="3" t="e">
        <f t="shared" si="33"/>
        <v>#N/A</v>
      </c>
      <c r="F179" s="34">
        <f t="shared" ca="1" si="26"/>
        <v>224</v>
      </c>
      <c r="G179" s="34" t="e">
        <f t="shared" si="31"/>
        <v>#N/A</v>
      </c>
      <c r="H179" s="34" t="e">
        <f t="shared" si="32"/>
        <v>#N/A</v>
      </c>
      <c r="I179" s="34">
        <f t="shared" ca="1" si="27"/>
        <v>78</v>
      </c>
      <c r="J179" s="34">
        <f t="shared" ca="1" si="28"/>
        <v>6</v>
      </c>
      <c r="K179" s="34">
        <v>4</v>
      </c>
      <c r="L179" s="34">
        <f ca="1">SUM($I$2:K179)</f>
        <v>20455</v>
      </c>
      <c r="M179" s="34" t="e">
        <f t="shared" si="29"/>
        <v>#N/A</v>
      </c>
      <c r="N179" s="34" t="e">
        <f t="shared" si="30"/>
        <v>#N/A</v>
      </c>
    </row>
    <row r="180" spans="1:14" ht="15" customHeight="1" x14ac:dyDescent="0.3">
      <c r="A180" s="33">
        <v>45470</v>
      </c>
      <c r="B180" s="3">
        <f t="shared" si="23"/>
        <v>26</v>
      </c>
      <c r="C180" s="3">
        <f t="shared" si="24"/>
        <v>4</v>
      </c>
      <c r="D180" s="34">
        <f t="shared" ca="1" si="25"/>
        <v>16</v>
      </c>
      <c r="E180" s="3" t="e">
        <f t="shared" si="33"/>
        <v>#N/A</v>
      </c>
      <c r="F180" s="34">
        <f t="shared" ca="1" si="26"/>
        <v>147</v>
      </c>
      <c r="G180" s="34" t="e">
        <f t="shared" si="31"/>
        <v>#N/A</v>
      </c>
      <c r="H180" s="34" t="e">
        <f t="shared" si="32"/>
        <v>#N/A</v>
      </c>
      <c r="I180" s="34">
        <f t="shared" ca="1" si="27"/>
        <v>53</v>
      </c>
      <c r="J180" s="34">
        <f t="shared" ca="1" si="28"/>
        <v>31</v>
      </c>
      <c r="K180" s="34">
        <v>1</v>
      </c>
      <c r="L180" s="34">
        <f ca="1">SUM($I$2:K180)</f>
        <v>20540</v>
      </c>
      <c r="M180" s="34" t="e">
        <f t="shared" si="29"/>
        <v>#N/A</v>
      </c>
      <c r="N180" s="34" t="e">
        <f t="shared" si="30"/>
        <v>#N/A</v>
      </c>
    </row>
    <row r="181" spans="1:14" ht="15" customHeight="1" x14ac:dyDescent="0.3">
      <c r="A181" s="33">
        <v>45471</v>
      </c>
      <c r="B181" s="3">
        <f t="shared" si="23"/>
        <v>26</v>
      </c>
      <c r="C181" s="3">
        <f t="shared" si="24"/>
        <v>5</v>
      </c>
      <c r="D181" s="34">
        <f t="shared" ca="1" si="25"/>
        <v>1</v>
      </c>
      <c r="E181" s="3" t="e">
        <f t="shared" si="33"/>
        <v>#N/A</v>
      </c>
      <c r="F181" s="34">
        <f t="shared" ca="1" si="26"/>
        <v>245</v>
      </c>
      <c r="G181" s="34" t="e">
        <f t="shared" si="31"/>
        <v>#N/A</v>
      </c>
      <c r="H181" s="34" t="e">
        <f t="shared" si="32"/>
        <v>#N/A</v>
      </c>
      <c r="I181" s="34">
        <f t="shared" ca="1" si="27"/>
        <v>25</v>
      </c>
      <c r="J181" s="34">
        <f t="shared" ca="1" si="28"/>
        <v>17</v>
      </c>
      <c r="K181" s="34">
        <v>5</v>
      </c>
      <c r="L181" s="34">
        <f ca="1">SUM($I$2:K181)</f>
        <v>20587</v>
      </c>
      <c r="M181" s="34" t="e">
        <f t="shared" si="29"/>
        <v>#N/A</v>
      </c>
      <c r="N181" s="34" t="e">
        <f t="shared" si="30"/>
        <v>#N/A</v>
      </c>
    </row>
    <row r="182" spans="1:14" ht="15" customHeight="1" x14ac:dyDescent="0.3">
      <c r="A182" s="33">
        <v>45472</v>
      </c>
      <c r="B182" s="3">
        <f t="shared" si="23"/>
        <v>26</v>
      </c>
      <c r="C182" s="3">
        <f t="shared" si="24"/>
        <v>6</v>
      </c>
      <c r="D182" s="34">
        <f t="shared" ca="1" si="25"/>
        <v>15</v>
      </c>
      <c r="E182" s="3" t="e">
        <f t="shared" si="33"/>
        <v>#N/A</v>
      </c>
      <c r="F182" s="34">
        <f t="shared" ca="1" si="26"/>
        <v>155</v>
      </c>
      <c r="G182" s="34" t="e">
        <f t="shared" si="31"/>
        <v>#N/A</v>
      </c>
      <c r="H182" s="34" t="e">
        <f t="shared" si="32"/>
        <v>#N/A</v>
      </c>
      <c r="I182" s="34">
        <f t="shared" ca="1" si="27"/>
        <v>69</v>
      </c>
      <c r="J182" s="34">
        <f t="shared" ca="1" si="28"/>
        <v>36</v>
      </c>
      <c r="K182" s="34">
        <v>1</v>
      </c>
      <c r="L182" s="34">
        <f ca="1">SUM($I$2:K182)</f>
        <v>20693</v>
      </c>
      <c r="M182" s="34" t="e">
        <f t="shared" si="29"/>
        <v>#N/A</v>
      </c>
      <c r="N182" s="34" t="e">
        <f t="shared" si="30"/>
        <v>#N/A</v>
      </c>
    </row>
    <row r="183" spans="1:14" ht="15" customHeight="1" x14ac:dyDescent="0.3">
      <c r="A183" s="33">
        <v>45473</v>
      </c>
      <c r="B183" s="3">
        <f t="shared" si="23"/>
        <v>26</v>
      </c>
      <c r="C183" s="3">
        <f t="shared" si="24"/>
        <v>7</v>
      </c>
      <c r="D183" s="34">
        <f t="shared" ca="1" si="25"/>
        <v>1</v>
      </c>
      <c r="E183" s="3">
        <f t="shared" ca="1" si="33"/>
        <v>60</v>
      </c>
      <c r="F183" s="34">
        <f t="shared" ca="1" si="26"/>
        <v>151</v>
      </c>
      <c r="G183" s="34">
        <f t="shared" ca="1" si="31"/>
        <v>922</v>
      </c>
      <c r="H183" s="34">
        <f t="shared" ca="1" si="32"/>
        <v>1413</v>
      </c>
      <c r="I183" s="34">
        <f t="shared" ca="1" si="27"/>
        <v>59</v>
      </c>
      <c r="J183" s="34">
        <f t="shared" ca="1" si="28"/>
        <v>4</v>
      </c>
      <c r="K183" s="34">
        <v>4</v>
      </c>
      <c r="L183" s="34">
        <f ca="1">SUM($I$2:K183)</f>
        <v>20760</v>
      </c>
      <c r="M183" s="34" t="e">
        <f t="shared" si="29"/>
        <v>#N/A</v>
      </c>
      <c r="N183" s="34" t="e">
        <f t="shared" si="30"/>
        <v>#N/A</v>
      </c>
    </row>
    <row r="184" spans="1:14" ht="15" customHeight="1" x14ac:dyDescent="0.3">
      <c r="A184" s="33">
        <v>45474</v>
      </c>
      <c r="B184" s="3">
        <f t="shared" si="23"/>
        <v>27</v>
      </c>
      <c r="C184" s="3">
        <f t="shared" si="24"/>
        <v>1</v>
      </c>
      <c r="D184" s="34">
        <f t="shared" ca="1" si="25"/>
        <v>16</v>
      </c>
      <c r="E184" s="3" t="e">
        <f t="shared" si="33"/>
        <v>#N/A</v>
      </c>
      <c r="F184" s="34">
        <f t="shared" ca="1" si="26"/>
        <v>133</v>
      </c>
      <c r="G184" s="34" t="e">
        <f t="shared" si="31"/>
        <v>#N/A</v>
      </c>
      <c r="H184" s="34" t="e">
        <f t="shared" si="32"/>
        <v>#N/A</v>
      </c>
      <c r="I184" s="34">
        <f t="shared" ca="1" si="27"/>
        <v>67</v>
      </c>
      <c r="J184" s="34">
        <f t="shared" ca="1" si="28"/>
        <v>83</v>
      </c>
      <c r="K184" s="34">
        <v>2</v>
      </c>
      <c r="L184" s="34">
        <f ca="1">SUM($I$2:K184)</f>
        <v>20912</v>
      </c>
      <c r="M184" s="34" t="e">
        <f t="shared" si="29"/>
        <v>#N/A</v>
      </c>
      <c r="N184" s="34" t="e">
        <f t="shared" si="30"/>
        <v>#N/A</v>
      </c>
    </row>
    <row r="185" spans="1:14" ht="15" customHeight="1" x14ac:dyDescent="0.3">
      <c r="A185" s="33">
        <v>45475</v>
      </c>
      <c r="B185" s="3">
        <f t="shared" si="23"/>
        <v>27</v>
      </c>
      <c r="C185" s="3">
        <f t="shared" si="24"/>
        <v>2</v>
      </c>
      <c r="D185" s="34">
        <f t="shared" ca="1" si="25"/>
        <v>5</v>
      </c>
      <c r="E185" s="3" t="e">
        <f t="shared" si="33"/>
        <v>#N/A</v>
      </c>
      <c r="F185" s="34">
        <f t="shared" ca="1" si="26"/>
        <v>464</v>
      </c>
      <c r="G185" s="34" t="e">
        <f t="shared" si="31"/>
        <v>#N/A</v>
      </c>
      <c r="H185" s="34" t="e">
        <f t="shared" si="32"/>
        <v>#N/A</v>
      </c>
      <c r="I185" s="34">
        <f t="shared" ca="1" si="27"/>
        <v>37</v>
      </c>
      <c r="J185" s="34">
        <f t="shared" ca="1" si="28"/>
        <v>65</v>
      </c>
      <c r="K185" s="34">
        <v>2</v>
      </c>
      <c r="L185" s="34">
        <f ca="1">SUM($I$2:K185)</f>
        <v>21016</v>
      </c>
      <c r="M185" s="34" t="e">
        <f t="shared" si="29"/>
        <v>#N/A</v>
      </c>
      <c r="N185" s="34" t="e">
        <f t="shared" si="30"/>
        <v>#N/A</v>
      </c>
    </row>
    <row r="186" spans="1:14" ht="15" customHeight="1" x14ac:dyDescent="0.3">
      <c r="A186" s="33">
        <v>45476</v>
      </c>
      <c r="B186" s="3">
        <f t="shared" si="23"/>
        <v>27</v>
      </c>
      <c r="C186" s="3">
        <f t="shared" si="24"/>
        <v>3</v>
      </c>
      <c r="D186" s="34">
        <f t="shared" ca="1" si="25"/>
        <v>7</v>
      </c>
      <c r="E186" s="3" t="e">
        <f t="shared" si="33"/>
        <v>#N/A</v>
      </c>
      <c r="F186" s="34">
        <f t="shared" ca="1" si="26"/>
        <v>272</v>
      </c>
      <c r="G186" s="34" t="e">
        <f t="shared" si="31"/>
        <v>#N/A</v>
      </c>
      <c r="H186" s="34" t="e">
        <f t="shared" si="32"/>
        <v>#N/A</v>
      </c>
      <c r="I186" s="34">
        <f t="shared" ca="1" si="27"/>
        <v>80</v>
      </c>
      <c r="J186" s="34">
        <f t="shared" ca="1" si="28"/>
        <v>64</v>
      </c>
      <c r="K186" s="34">
        <v>5</v>
      </c>
      <c r="L186" s="34">
        <f ca="1">SUM($I$2:K186)</f>
        <v>21165</v>
      </c>
      <c r="M186" s="34" t="e">
        <f t="shared" si="29"/>
        <v>#N/A</v>
      </c>
      <c r="N186" s="34" t="e">
        <f t="shared" si="30"/>
        <v>#N/A</v>
      </c>
    </row>
    <row r="187" spans="1:14" ht="15" customHeight="1" x14ac:dyDescent="0.3">
      <c r="A187" s="33">
        <v>45477</v>
      </c>
      <c r="B187" s="3">
        <f t="shared" si="23"/>
        <v>27</v>
      </c>
      <c r="C187" s="3">
        <f t="shared" si="24"/>
        <v>4</v>
      </c>
      <c r="D187" s="34">
        <f t="shared" ca="1" si="25"/>
        <v>8</v>
      </c>
      <c r="E187" s="3" t="e">
        <f t="shared" si="33"/>
        <v>#N/A</v>
      </c>
      <c r="F187" s="34">
        <f t="shared" ca="1" si="26"/>
        <v>298</v>
      </c>
      <c r="G187" s="34" t="e">
        <f t="shared" si="31"/>
        <v>#N/A</v>
      </c>
      <c r="H187" s="34" t="e">
        <f t="shared" si="32"/>
        <v>#N/A</v>
      </c>
      <c r="I187" s="34">
        <f t="shared" ca="1" si="27"/>
        <v>48</v>
      </c>
      <c r="J187" s="34">
        <f t="shared" ca="1" si="28"/>
        <v>54</v>
      </c>
      <c r="K187" s="34">
        <v>4</v>
      </c>
      <c r="L187" s="34">
        <f ca="1">SUM($I$2:K187)</f>
        <v>21271</v>
      </c>
      <c r="M187" s="34" t="e">
        <f t="shared" si="29"/>
        <v>#N/A</v>
      </c>
      <c r="N187" s="34" t="e">
        <f t="shared" si="30"/>
        <v>#N/A</v>
      </c>
    </row>
    <row r="188" spans="1:14" ht="15" customHeight="1" x14ac:dyDescent="0.3">
      <c r="A188" s="33">
        <v>45478</v>
      </c>
      <c r="B188" s="3">
        <f t="shared" si="23"/>
        <v>27</v>
      </c>
      <c r="C188" s="3">
        <f t="shared" si="24"/>
        <v>5</v>
      </c>
      <c r="D188" s="34">
        <f t="shared" ca="1" si="25"/>
        <v>9</v>
      </c>
      <c r="E188" s="3" t="e">
        <f t="shared" si="33"/>
        <v>#N/A</v>
      </c>
      <c r="F188" s="34">
        <f t="shared" ca="1" si="26"/>
        <v>476</v>
      </c>
      <c r="G188" s="34" t="e">
        <f t="shared" si="31"/>
        <v>#N/A</v>
      </c>
      <c r="H188" s="34" t="e">
        <f t="shared" si="32"/>
        <v>#N/A</v>
      </c>
      <c r="I188" s="34">
        <f t="shared" ca="1" si="27"/>
        <v>33</v>
      </c>
      <c r="J188" s="34">
        <f t="shared" ca="1" si="28"/>
        <v>5</v>
      </c>
      <c r="K188" s="34">
        <v>2</v>
      </c>
      <c r="L188" s="34">
        <f ca="1">SUM($I$2:K188)</f>
        <v>21311</v>
      </c>
      <c r="M188" s="34" t="e">
        <f t="shared" si="29"/>
        <v>#N/A</v>
      </c>
      <c r="N188" s="34" t="e">
        <f t="shared" si="30"/>
        <v>#N/A</v>
      </c>
    </row>
    <row r="189" spans="1:14" ht="15" customHeight="1" x14ac:dyDescent="0.3">
      <c r="A189" s="33">
        <v>45479</v>
      </c>
      <c r="B189" s="3">
        <f t="shared" si="23"/>
        <v>27</v>
      </c>
      <c r="C189" s="3">
        <f t="shared" si="24"/>
        <v>6</v>
      </c>
      <c r="D189" s="34">
        <f t="shared" ca="1" si="25"/>
        <v>14</v>
      </c>
      <c r="E189" s="3" t="e">
        <f t="shared" si="33"/>
        <v>#N/A</v>
      </c>
      <c r="F189" s="34">
        <f t="shared" ca="1" si="26"/>
        <v>494</v>
      </c>
      <c r="G189" s="34" t="e">
        <f t="shared" si="31"/>
        <v>#N/A</v>
      </c>
      <c r="H189" s="34" t="e">
        <f t="shared" si="32"/>
        <v>#N/A</v>
      </c>
      <c r="I189" s="34">
        <f t="shared" ca="1" si="27"/>
        <v>43</v>
      </c>
      <c r="J189" s="34">
        <f t="shared" ca="1" si="28"/>
        <v>19</v>
      </c>
      <c r="K189" s="34">
        <v>2</v>
      </c>
      <c r="L189" s="34">
        <f ca="1">SUM($I$2:K189)</f>
        <v>21375</v>
      </c>
      <c r="M189" s="34" t="e">
        <f t="shared" si="29"/>
        <v>#N/A</v>
      </c>
      <c r="N189" s="34" t="e">
        <f t="shared" si="30"/>
        <v>#N/A</v>
      </c>
    </row>
    <row r="190" spans="1:14" ht="15" customHeight="1" x14ac:dyDescent="0.3">
      <c r="A190" s="33">
        <v>45480</v>
      </c>
      <c r="B190" s="3">
        <f t="shared" si="23"/>
        <v>27</v>
      </c>
      <c r="C190" s="3">
        <f t="shared" si="24"/>
        <v>7</v>
      </c>
      <c r="D190" s="34">
        <f t="shared" ca="1" si="25"/>
        <v>4</v>
      </c>
      <c r="E190" s="3">
        <f t="shared" ca="1" si="33"/>
        <v>63</v>
      </c>
      <c r="F190" s="34">
        <f t="shared" ca="1" si="26"/>
        <v>408</v>
      </c>
      <c r="G190" s="34">
        <f t="shared" ca="1" si="31"/>
        <v>1948</v>
      </c>
      <c r="H190" s="34">
        <f t="shared" ca="1" si="32"/>
        <v>2545</v>
      </c>
      <c r="I190" s="34">
        <f t="shared" ca="1" si="27"/>
        <v>32</v>
      </c>
      <c r="J190" s="34">
        <f t="shared" ca="1" si="28"/>
        <v>29</v>
      </c>
      <c r="K190" s="34">
        <v>5</v>
      </c>
      <c r="L190" s="34">
        <f ca="1">SUM($I$2:K190)</f>
        <v>21441</v>
      </c>
      <c r="M190" s="34" t="e">
        <f t="shared" si="29"/>
        <v>#N/A</v>
      </c>
      <c r="N190" s="34" t="e">
        <f t="shared" si="30"/>
        <v>#N/A</v>
      </c>
    </row>
    <row r="191" spans="1:14" ht="15" customHeight="1" x14ac:dyDescent="0.3">
      <c r="A191" s="33">
        <v>45481</v>
      </c>
      <c r="B191" s="3">
        <f t="shared" si="23"/>
        <v>28</v>
      </c>
      <c r="C191" s="3">
        <f t="shared" si="24"/>
        <v>1</v>
      </c>
      <c r="D191" s="34">
        <f t="shared" ca="1" si="25"/>
        <v>18</v>
      </c>
      <c r="E191" s="3" t="e">
        <f t="shared" si="33"/>
        <v>#N/A</v>
      </c>
      <c r="F191" s="34">
        <f t="shared" ca="1" si="26"/>
        <v>141</v>
      </c>
      <c r="G191" s="34" t="e">
        <f t="shared" si="31"/>
        <v>#N/A</v>
      </c>
      <c r="H191" s="34" t="e">
        <f t="shared" si="32"/>
        <v>#N/A</v>
      </c>
      <c r="I191" s="34">
        <f t="shared" ca="1" si="27"/>
        <v>88</v>
      </c>
      <c r="J191" s="34">
        <f t="shared" ca="1" si="28"/>
        <v>40</v>
      </c>
      <c r="K191" s="34">
        <v>2</v>
      </c>
      <c r="L191" s="34">
        <f ca="1">SUM($I$2:K191)</f>
        <v>21571</v>
      </c>
      <c r="M191" s="34" t="e">
        <f t="shared" si="29"/>
        <v>#N/A</v>
      </c>
      <c r="N191" s="34" t="e">
        <f t="shared" si="30"/>
        <v>#N/A</v>
      </c>
    </row>
    <row r="192" spans="1:14" ht="15" customHeight="1" x14ac:dyDescent="0.3">
      <c r="A192" s="33">
        <v>45482</v>
      </c>
      <c r="B192" s="3">
        <f t="shared" si="23"/>
        <v>28</v>
      </c>
      <c r="C192" s="3">
        <f t="shared" si="24"/>
        <v>2</v>
      </c>
      <c r="D192" s="34">
        <f t="shared" ca="1" si="25"/>
        <v>7</v>
      </c>
      <c r="E192" s="3" t="e">
        <f t="shared" si="33"/>
        <v>#N/A</v>
      </c>
      <c r="F192" s="34">
        <f t="shared" ca="1" si="26"/>
        <v>129</v>
      </c>
      <c r="G192" s="34" t="e">
        <f t="shared" si="31"/>
        <v>#N/A</v>
      </c>
      <c r="H192" s="34" t="e">
        <f t="shared" si="32"/>
        <v>#N/A</v>
      </c>
      <c r="I192" s="34">
        <f t="shared" ca="1" si="27"/>
        <v>98</v>
      </c>
      <c r="J192" s="34">
        <f t="shared" ca="1" si="28"/>
        <v>24</v>
      </c>
      <c r="K192" s="34">
        <v>3</v>
      </c>
      <c r="L192" s="34">
        <f ca="1">SUM($I$2:K192)</f>
        <v>21696</v>
      </c>
      <c r="M192" s="34" t="e">
        <f t="shared" si="29"/>
        <v>#N/A</v>
      </c>
      <c r="N192" s="34" t="e">
        <f t="shared" si="30"/>
        <v>#N/A</v>
      </c>
    </row>
    <row r="193" spans="1:14" ht="15" customHeight="1" x14ac:dyDescent="0.3">
      <c r="A193" s="33">
        <v>45483</v>
      </c>
      <c r="B193" s="3">
        <f t="shared" si="23"/>
        <v>28</v>
      </c>
      <c r="C193" s="3">
        <f t="shared" si="24"/>
        <v>3</v>
      </c>
      <c r="D193" s="34">
        <f t="shared" ca="1" si="25"/>
        <v>10</v>
      </c>
      <c r="E193" s="3" t="e">
        <f t="shared" si="33"/>
        <v>#N/A</v>
      </c>
      <c r="F193" s="34">
        <f t="shared" ca="1" si="26"/>
        <v>77</v>
      </c>
      <c r="G193" s="34" t="e">
        <f t="shared" si="31"/>
        <v>#N/A</v>
      </c>
      <c r="H193" s="34" t="e">
        <f t="shared" si="32"/>
        <v>#N/A</v>
      </c>
      <c r="I193" s="34">
        <f t="shared" ca="1" si="27"/>
        <v>82</v>
      </c>
      <c r="J193" s="34">
        <f t="shared" ca="1" si="28"/>
        <v>43</v>
      </c>
      <c r="K193" s="34">
        <v>5</v>
      </c>
      <c r="L193" s="34">
        <f ca="1">SUM($I$2:K193)</f>
        <v>21826</v>
      </c>
      <c r="M193" s="34" t="e">
        <f t="shared" si="29"/>
        <v>#N/A</v>
      </c>
      <c r="N193" s="34" t="e">
        <f t="shared" si="30"/>
        <v>#N/A</v>
      </c>
    </row>
    <row r="194" spans="1:14" ht="15" customHeight="1" x14ac:dyDescent="0.3">
      <c r="A194" s="33">
        <v>45484</v>
      </c>
      <c r="B194" s="3">
        <f t="shared" ref="B194:B257" si="34">WEEKNUM(A194,2)</f>
        <v>28</v>
      </c>
      <c r="C194" s="3">
        <f t="shared" si="24"/>
        <v>4</v>
      </c>
      <c r="D194" s="34">
        <f t="shared" ca="1" si="25"/>
        <v>20</v>
      </c>
      <c r="E194" s="3" t="e">
        <f t="shared" si="33"/>
        <v>#N/A</v>
      </c>
      <c r="F194" s="34">
        <f t="shared" ca="1" si="26"/>
        <v>118</v>
      </c>
      <c r="G194" s="34" t="e">
        <f t="shared" si="31"/>
        <v>#N/A</v>
      </c>
      <c r="H194" s="34" t="e">
        <f t="shared" si="32"/>
        <v>#N/A</v>
      </c>
      <c r="I194" s="34">
        <f t="shared" ca="1" si="27"/>
        <v>25</v>
      </c>
      <c r="J194" s="34">
        <f t="shared" ca="1" si="28"/>
        <v>62</v>
      </c>
      <c r="K194" s="34">
        <v>5</v>
      </c>
      <c r="L194" s="34">
        <f ca="1">SUM($I$2:K194)</f>
        <v>21918</v>
      </c>
      <c r="M194" s="34" t="e">
        <f t="shared" si="29"/>
        <v>#N/A</v>
      </c>
      <c r="N194" s="34" t="e">
        <f t="shared" si="30"/>
        <v>#N/A</v>
      </c>
    </row>
    <row r="195" spans="1:14" ht="15" customHeight="1" x14ac:dyDescent="0.3">
      <c r="A195" s="33">
        <v>45485</v>
      </c>
      <c r="B195" s="3">
        <f t="shared" si="34"/>
        <v>28</v>
      </c>
      <c r="C195" s="3">
        <f t="shared" ref="C195:C258" si="35">WEEKDAY(A195,2)</f>
        <v>5</v>
      </c>
      <c r="D195" s="34">
        <f t="shared" ref="D195:D258" ca="1" si="36">RANDBETWEEN(1,20)</f>
        <v>17</v>
      </c>
      <c r="E195" s="3" t="e">
        <f t="shared" si="33"/>
        <v>#N/A</v>
      </c>
      <c r="F195" s="34">
        <f t="shared" ref="F195:F258" ca="1" si="37">RANDBETWEEN(50,500)</f>
        <v>319</v>
      </c>
      <c r="G195" s="34" t="e">
        <f t="shared" si="31"/>
        <v>#N/A</v>
      </c>
      <c r="H195" s="34" t="e">
        <f t="shared" si="32"/>
        <v>#N/A</v>
      </c>
      <c r="I195" s="34">
        <f t="shared" ref="I195:I258" ca="1" si="38">RANDBETWEEN(20,100)</f>
        <v>75</v>
      </c>
      <c r="J195" s="34">
        <f t="shared" ref="J195:J258" ca="1" si="39">RANDBETWEEN(1,100)</f>
        <v>61</v>
      </c>
      <c r="K195" s="34">
        <v>5</v>
      </c>
      <c r="L195" s="34">
        <f ca="1">SUM($I$2:K195)</f>
        <v>22059</v>
      </c>
      <c r="M195" s="34" t="e">
        <f t="shared" ref="M195:M258" si="40">IF(DAY(A195)=15,$O$1,NA())</f>
        <v>#N/A</v>
      </c>
      <c r="N195" s="34" t="e">
        <f t="shared" ref="N195:N258" si="41">IF(DAY(A195)=15,CHOOSE(MONTH(A195),"January", "February", "March", "April", "May", "June", "July", "August", "September", "October", "November", "December"),NA())</f>
        <v>#N/A</v>
      </c>
    </row>
    <row r="196" spans="1:14" ht="15" customHeight="1" x14ac:dyDescent="0.3">
      <c r="A196" s="33">
        <v>45486</v>
      </c>
      <c r="B196" s="3">
        <f t="shared" si="34"/>
        <v>28</v>
      </c>
      <c r="C196" s="3">
        <f t="shared" si="35"/>
        <v>6</v>
      </c>
      <c r="D196" s="34">
        <f t="shared" ca="1" si="36"/>
        <v>9</v>
      </c>
      <c r="E196" s="3" t="e">
        <f t="shared" si="33"/>
        <v>#N/A</v>
      </c>
      <c r="F196" s="34">
        <f t="shared" ca="1" si="37"/>
        <v>277</v>
      </c>
      <c r="G196" s="34" t="e">
        <f t="shared" si="31"/>
        <v>#N/A</v>
      </c>
      <c r="H196" s="34" t="e">
        <f t="shared" si="32"/>
        <v>#N/A</v>
      </c>
      <c r="I196" s="34">
        <f t="shared" ca="1" si="38"/>
        <v>80</v>
      </c>
      <c r="J196" s="34">
        <f t="shared" ca="1" si="39"/>
        <v>39</v>
      </c>
      <c r="K196" s="34">
        <v>6</v>
      </c>
      <c r="L196" s="34">
        <f ca="1">SUM($I$2:K196)</f>
        <v>22184</v>
      </c>
      <c r="M196" s="34" t="e">
        <f t="shared" si="40"/>
        <v>#N/A</v>
      </c>
      <c r="N196" s="34" t="e">
        <f t="shared" si="41"/>
        <v>#N/A</v>
      </c>
    </row>
    <row r="197" spans="1:14" ht="15" customHeight="1" x14ac:dyDescent="0.3">
      <c r="A197" s="33">
        <v>45487</v>
      </c>
      <c r="B197" s="3">
        <f t="shared" si="34"/>
        <v>28</v>
      </c>
      <c r="C197" s="3">
        <f t="shared" si="35"/>
        <v>7</v>
      </c>
      <c r="D197" s="34">
        <f t="shared" ca="1" si="36"/>
        <v>12</v>
      </c>
      <c r="E197" s="3">
        <f t="shared" ca="1" si="33"/>
        <v>93</v>
      </c>
      <c r="F197" s="34">
        <f t="shared" ca="1" si="37"/>
        <v>82</v>
      </c>
      <c r="G197" s="34">
        <f t="shared" ca="1" si="31"/>
        <v>873</v>
      </c>
      <c r="H197" s="34">
        <f t="shared" ca="1" si="32"/>
        <v>1143</v>
      </c>
      <c r="I197" s="34">
        <f t="shared" ca="1" si="38"/>
        <v>66</v>
      </c>
      <c r="J197" s="34">
        <f t="shared" ca="1" si="39"/>
        <v>49</v>
      </c>
      <c r="K197" s="34">
        <v>6</v>
      </c>
      <c r="L197" s="34">
        <f ca="1">SUM($I$2:K197)</f>
        <v>22305</v>
      </c>
      <c r="M197" s="34" t="e">
        <f t="shared" si="40"/>
        <v>#N/A</v>
      </c>
      <c r="N197" s="34" t="e">
        <f t="shared" si="41"/>
        <v>#N/A</v>
      </c>
    </row>
    <row r="198" spans="1:14" ht="15" customHeight="1" x14ac:dyDescent="0.3">
      <c r="A198" s="33">
        <v>45488</v>
      </c>
      <c r="B198" s="3">
        <f t="shared" si="34"/>
        <v>29</v>
      </c>
      <c r="C198" s="3">
        <f t="shared" si="35"/>
        <v>1</v>
      </c>
      <c r="D198" s="34">
        <f t="shared" ca="1" si="36"/>
        <v>10</v>
      </c>
      <c r="E198" s="3" t="e">
        <f t="shared" si="33"/>
        <v>#N/A</v>
      </c>
      <c r="F198" s="34">
        <f t="shared" ca="1" si="37"/>
        <v>260</v>
      </c>
      <c r="G198" s="34" t="e">
        <f t="shared" si="31"/>
        <v>#N/A</v>
      </c>
      <c r="H198" s="34" t="e">
        <f t="shared" si="32"/>
        <v>#N/A</v>
      </c>
      <c r="I198" s="34">
        <f t="shared" ca="1" si="38"/>
        <v>76</v>
      </c>
      <c r="J198" s="34">
        <f t="shared" ca="1" si="39"/>
        <v>39</v>
      </c>
      <c r="K198" s="34">
        <v>4</v>
      </c>
      <c r="L198" s="34">
        <f ca="1">SUM($I$2:K198)</f>
        <v>22424</v>
      </c>
      <c r="M198" s="34">
        <f t="shared" si="40"/>
        <v>3</v>
      </c>
      <c r="N198" s="34" t="str">
        <f t="shared" si="41"/>
        <v>July</v>
      </c>
    </row>
    <row r="199" spans="1:14" ht="15" customHeight="1" x14ac:dyDescent="0.3">
      <c r="A199" s="33">
        <v>45489</v>
      </c>
      <c r="B199" s="3">
        <f t="shared" si="34"/>
        <v>29</v>
      </c>
      <c r="C199" s="3">
        <f t="shared" si="35"/>
        <v>2</v>
      </c>
      <c r="D199" s="34">
        <f t="shared" ca="1" si="36"/>
        <v>2</v>
      </c>
      <c r="E199" s="3" t="e">
        <f t="shared" si="33"/>
        <v>#N/A</v>
      </c>
      <c r="F199" s="34">
        <f t="shared" ca="1" si="37"/>
        <v>200</v>
      </c>
      <c r="G199" s="34" t="e">
        <f t="shared" ref="G199:G262" si="42">IF(B200&gt;B199,SUM(F195:F199),NA())</f>
        <v>#N/A</v>
      </c>
      <c r="H199" s="34" t="e">
        <f t="shared" si="32"/>
        <v>#N/A</v>
      </c>
      <c r="I199" s="34">
        <f t="shared" ca="1" si="38"/>
        <v>54</v>
      </c>
      <c r="J199" s="34">
        <f t="shared" ca="1" si="39"/>
        <v>2</v>
      </c>
      <c r="K199" s="34">
        <v>5</v>
      </c>
      <c r="L199" s="34">
        <f ca="1">SUM($I$2:K199)</f>
        <v>22485</v>
      </c>
      <c r="M199" s="34" t="e">
        <f t="shared" si="40"/>
        <v>#N/A</v>
      </c>
      <c r="N199" s="34" t="e">
        <f t="shared" si="41"/>
        <v>#N/A</v>
      </c>
    </row>
    <row r="200" spans="1:14" ht="15" customHeight="1" x14ac:dyDescent="0.3">
      <c r="A200" s="33">
        <v>45490</v>
      </c>
      <c r="B200" s="3">
        <f t="shared" si="34"/>
        <v>29</v>
      </c>
      <c r="C200" s="3">
        <f t="shared" si="35"/>
        <v>3</v>
      </c>
      <c r="D200" s="34">
        <f t="shared" ca="1" si="36"/>
        <v>19</v>
      </c>
      <c r="E200" s="3" t="e">
        <f t="shared" si="33"/>
        <v>#N/A</v>
      </c>
      <c r="F200" s="34">
        <f t="shared" ca="1" si="37"/>
        <v>381</v>
      </c>
      <c r="G200" s="34" t="e">
        <f t="shared" si="42"/>
        <v>#N/A</v>
      </c>
      <c r="H200" s="34" t="e">
        <f t="shared" ref="H200:H263" si="43">IF(B201&gt;B200,SUM(F194:F200),NA())</f>
        <v>#N/A</v>
      </c>
      <c r="I200" s="34">
        <f t="shared" ca="1" si="38"/>
        <v>20</v>
      </c>
      <c r="J200" s="34">
        <f t="shared" ca="1" si="39"/>
        <v>24</v>
      </c>
      <c r="K200" s="34">
        <v>5</v>
      </c>
      <c r="L200" s="34">
        <f ca="1">SUM($I$2:K200)</f>
        <v>22534</v>
      </c>
      <c r="M200" s="34" t="e">
        <f t="shared" si="40"/>
        <v>#N/A</v>
      </c>
      <c r="N200" s="34" t="e">
        <f t="shared" si="41"/>
        <v>#N/A</v>
      </c>
    </row>
    <row r="201" spans="1:14" ht="15" customHeight="1" x14ac:dyDescent="0.3">
      <c r="A201" s="33">
        <v>45491</v>
      </c>
      <c r="B201" s="3">
        <f t="shared" si="34"/>
        <v>29</v>
      </c>
      <c r="C201" s="3">
        <f t="shared" si="35"/>
        <v>4</v>
      </c>
      <c r="D201" s="34">
        <f t="shared" ca="1" si="36"/>
        <v>17</v>
      </c>
      <c r="E201" s="3" t="e">
        <f t="shared" ref="E201:E264" si="44">IF(B202&gt;B201,SUM(D195:D201),NA())</f>
        <v>#N/A</v>
      </c>
      <c r="F201" s="34">
        <f t="shared" ca="1" si="37"/>
        <v>315</v>
      </c>
      <c r="G201" s="34" t="e">
        <f t="shared" si="42"/>
        <v>#N/A</v>
      </c>
      <c r="H201" s="34" t="e">
        <f t="shared" si="43"/>
        <v>#N/A</v>
      </c>
      <c r="I201" s="34">
        <f t="shared" ca="1" si="38"/>
        <v>25</v>
      </c>
      <c r="J201" s="34">
        <f t="shared" ca="1" si="39"/>
        <v>19</v>
      </c>
      <c r="K201" s="34">
        <v>1</v>
      </c>
      <c r="L201" s="34">
        <f ca="1">SUM($I$2:K201)</f>
        <v>22579</v>
      </c>
      <c r="M201" s="34" t="e">
        <f t="shared" si="40"/>
        <v>#N/A</v>
      </c>
      <c r="N201" s="34" t="e">
        <f t="shared" si="41"/>
        <v>#N/A</v>
      </c>
    </row>
    <row r="202" spans="1:14" ht="15" customHeight="1" x14ac:dyDescent="0.3">
      <c r="A202" s="33">
        <v>45492</v>
      </c>
      <c r="B202" s="3">
        <f t="shared" si="34"/>
        <v>29</v>
      </c>
      <c r="C202" s="3">
        <f t="shared" si="35"/>
        <v>5</v>
      </c>
      <c r="D202" s="34">
        <f t="shared" ca="1" si="36"/>
        <v>2</v>
      </c>
      <c r="E202" s="3" t="e">
        <f t="shared" si="44"/>
        <v>#N/A</v>
      </c>
      <c r="F202" s="34">
        <f t="shared" ca="1" si="37"/>
        <v>456</v>
      </c>
      <c r="G202" s="34" t="e">
        <f t="shared" si="42"/>
        <v>#N/A</v>
      </c>
      <c r="H202" s="34" t="e">
        <f t="shared" si="43"/>
        <v>#N/A</v>
      </c>
      <c r="I202" s="34">
        <f t="shared" ca="1" si="38"/>
        <v>90</v>
      </c>
      <c r="J202" s="34">
        <f t="shared" ca="1" si="39"/>
        <v>64</v>
      </c>
      <c r="K202" s="34">
        <v>4</v>
      </c>
      <c r="L202" s="34">
        <f ca="1">SUM($I$2:K202)</f>
        <v>22737</v>
      </c>
      <c r="M202" s="34" t="e">
        <f t="shared" si="40"/>
        <v>#N/A</v>
      </c>
      <c r="N202" s="34" t="e">
        <f t="shared" si="41"/>
        <v>#N/A</v>
      </c>
    </row>
    <row r="203" spans="1:14" ht="15" customHeight="1" x14ac:dyDescent="0.3">
      <c r="A203" s="33">
        <v>45493</v>
      </c>
      <c r="B203" s="3">
        <f t="shared" si="34"/>
        <v>29</v>
      </c>
      <c r="C203" s="3">
        <f t="shared" si="35"/>
        <v>6</v>
      </c>
      <c r="D203" s="34">
        <f t="shared" ca="1" si="36"/>
        <v>4</v>
      </c>
      <c r="E203" s="3" t="e">
        <f t="shared" si="44"/>
        <v>#N/A</v>
      </c>
      <c r="F203" s="34">
        <f t="shared" ca="1" si="37"/>
        <v>149</v>
      </c>
      <c r="G203" s="34" t="e">
        <f t="shared" si="42"/>
        <v>#N/A</v>
      </c>
      <c r="H203" s="34" t="e">
        <f t="shared" si="43"/>
        <v>#N/A</v>
      </c>
      <c r="I203" s="34">
        <f t="shared" ca="1" si="38"/>
        <v>100</v>
      </c>
      <c r="J203" s="34">
        <f t="shared" ca="1" si="39"/>
        <v>28</v>
      </c>
      <c r="K203" s="34">
        <v>1</v>
      </c>
      <c r="L203" s="34">
        <f ca="1">SUM($I$2:K203)</f>
        <v>22866</v>
      </c>
      <c r="M203" s="34" t="e">
        <f t="shared" si="40"/>
        <v>#N/A</v>
      </c>
      <c r="N203" s="34" t="e">
        <f t="shared" si="41"/>
        <v>#N/A</v>
      </c>
    </row>
    <row r="204" spans="1:14" ht="15" customHeight="1" x14ac:dyDescent="0.3">
      <c r="A204" s="33">
        <v>45494</v>
      </c>
      <c r="B204" s="3">
        <f t="shared" si="34"/>
        <v>29</v>
      </c>
      <c r="C204" s="3">
        <f t="shared" si="35"/>
        <v>7</v>
      </c>
      <c r="D204" s="34">
        <f t="shared" ca="1" si="36"/>
        <v>5</v>
      </c>
      <c r="E204" s="3">
        <f t="shared" ca="1" si="44"/>
        <v>59</v>
      </c>
      <c r="F204" s="34">
        <f t="shared" ca="1" si="37"/>
        <v>166</v>
      </c>
      <c r="G204" s="34">
        <f t="shared" ca="1" si="42"/>
        <v>1467</v>
      </c>
      <c r="H204" s="34">
        <f t="shared" ca="1" si="43"/>
        <v>1927</v>
      </c>
      <c r="I204" s="34">
        <f t="shared" ca="1" si="38"/>
        <v>51</v>
      </c>
      <c r="J204" s="34">
        <f t="shared" ca="1" si="39"/>
        <v>95</v>
      </c>
      <c r="K204" s="34">
        <v>4</v>
      </c>
      <c r="L204" s="34">
        <f ca="1">SUM($I$2:K204)</f>
        <v>23016</v>
      </c>
      <c r="M204" s="34" t="e">
        <f t="shared" si="40"/>
        <v>#N/A</v>
      </c>
      <c r="N204" s="34" t="e">
        <f t="shared" si="41"/>
        <v>#N/A</v>
      </c>
    </row>
    <row r="205" spans="1:14" ht="15" customHeight="1" x14ac:dyDescent="0.3">
      <c r="A205" s="33">
        <v>45495</v>
      </c>
      <c r="B205" s="3">
        <f t="shared" si="34"/>
        <v>30</v>
      </c>
      <c r="C205" s="3">
        <f t="shared" si="35"/>
        <v>1</v>
      </c>
      <c r="D205" s="34">
        <f t="shared" ca="1" si="36"/>
        <v>11</v>
      </c>
      <c r="E205" s="3" t="e">
        <f t="shared" si="44"/>
        <v>#N/A</v>
      </c>
      <c r="F205" s="34">
        <f t="shared" ca="1" si="37"/>
        <v>462</v>
      </c>
      <c r="G205" s="34" t="e">
        <f t="shared" si="42"/>
        <v>#N/A</v>
      </c>
      <c r="H205" s="34" t="e">
        <f t="shared" si="43"/>
        <v>#N/A</v>
      </c>
      <c r="I205" s="34">
        <f t="shared" ca="1" si="38"/>
        <v>96</v>
      </c>
      <c r="J205" s="34">
        <f t="shared" ca="1" si="39"/>
        <v>57</v>
      </c>
      <c r="K205" s="34">
        <v>1</v>
      </c>
      <c r="L205" s="34">
        <f ca="1">SUM($I$2:K205)</f>
        <v>23170</v>
      </c>
      <c r="M205" s="34" t="e">
        <f t="shared" si="40"/>
        <v>#N/A</v>
      </c>
      <c r="N205" s="34" t="e">
        <f t="shared" si="41"/>
        <v>#N/A</v>
      </c>
    </row>
    <row r="206" spans="1:14" ht="15" customHeight="1" x14ac:dyDescent="0.3">
      <c r="A206" s="33">
        <v>45496</v>
      </c>
      <c r="B206" s="3">
        <f t="shared" si="34"/>
        <v>30</v>
      </c>
      <c r="C206" s="3">
        <f t="shared" si="35"/>
        <v>2</v>
      </c>
      <c r="D206" s="34">
        <f t="shared" ca="1" si="36"/>
        <v>14</v>
      </c>
      <c r="E206" s="3" t="e">
        <f t="shared" si="44"/>
        <v>#N/A</v>
      </c>
      <c r="F206" s="34">
        <f t="shared" ca="1" si="37"/>
        <v>319</v>
      </c>
      <c r="G206" s="34" t="e">
        <f t="shared" si="42"/>
        <v>#N/A</v>
      </c>
      <c r="H206" s="34" t="e">
        <f t="shared" si="43"/>
        <v>#N/A</v>
      </c>
      <c r="I206" s="34">
        <f t="shared" ca="1" si="38"/>
        <v>44</v>
      </c>
      <c r="J206" s="34">
        <f t="shared" ca="1" si="39"/>
        <v>20</v>
      </c>
      <c r="K206" s="34">
        <v>3</v>
      </c>
      <c r="L206" s="34">
        <f ca="1">SUM($I$2:K206)</f>
        <v>23237</v>
      </c>
      <c r="M206" s="34" t="e">
        <f t="shared" si="40"/>
        <v>#N/A</v>
      </c>
      <c r="N206" s="34" t="e">
        <f t="shared" si="41"/>
        <v>#N/A</v>
      </c>
    </row>
    <row r="207" spans="1:14" ht="15" customHeight="1" x14ac:dyDescent="0.3">
      <c r="A207" s="33">
        <v>45497</v>
      </c>
      <c r="B207" s="3">
        <f t="shared" si="34"/>
        <v>30</v>
      </c>
      <c r="C207" s="3">
        <f t="shared" si="35"/>
        <v>3</v>
      </c>
      <c r="D207" s="34">
        <f t="shared" ca="1" si="36"/>
        <v>18</v>
      </c>
      <c r="E207" s="3" t="e">
        <f t="shared" si="44"/>
        <v>#N/A</v>
      </c>
      <c r="F207" s="34">
        <f t="shared" ca="1" si="37"/>
        <v>460</v>
      </c>
      <c r="G207" s="34" t="e">
        <f t="shared" si="42"/>
        <v>#N/A</v>
      </c>
      <c r="H207" s="34" t="e">
        <f t="shared" si="43"/>
        <v>#N/A</v>
      </c>
      <c r="I207" s="34">
        <f t="shared" ca="1" si="38"/>
        <v>55</v>
      </c>
      <c r="J207" s="34">
        <f t="shared" ca="1" si="39"/>
        <v>36</v>
      </c>
      <c r="K207" s="34">
        <v>2</v>
      </c>
      <c r="L207" s="34">
        <f ca="1">SUM($I$2:K207)</f>
        <v>23330</v>
      </c>
      <c r="M207" s="34" t="e">
        <f t="shared" si="40"/>
        <v>#N/A</v>
      </c>
      <c r="N207" s="34" t="e">
        <f t="shared" si="41"/>
        <v>#N/A</v>
      </c>
    </row>
    <row r="208" spans="1:14" ht="15" customHeight="1" x14ac:dyDescent="0.3">
      <c r="A208" s="33">
        <v>45498</v>
      </c>
      <c r="B208" s="3">
        <f t="shared" si="34"/>
        <v>30</v>
      </c>
      <c r="C208" s="3">
        <f t="shared" si="35"/>
        <v>4</v>
      </c>
      <c r="D208" s="34">
        <f t="shared" ca="1" si="36"/>
        <v>4</v>
      </c>
      <c r="E208" s="3" t="e">
        <f t="shared" si="44"/>
        <v>#N/A</v>
      </c>
      <c r="F208" s="34">
        <f t="shared" ca="1" si="37"/>
        <v>231</v>
      </c>
      <c r="G208" s="34" t="e">
        <f t="shared" si="42"/>
        <v>#N/A</v>
      </c>
      <c r="H208" s="34" t="e">
        <f t="shared" si="43"/>
        <v>#N/A</v>
      </c>
      <c r="I208" s="34">
        <f t="shared" ca="1" si="38"/>
        <v>32</v>
      </c>
      <c r="J208" s="34">
        <f t="shared" ca="1" si="39"/>
        <v>49</v>
      </c>
      <c r="K208" s="34">
        <v>4</v>
      </c>
      <c r="L208" s="34">
        <f ca="1">SUM($I$2:K208)</f>
        <v>23415</v>
      </c>
      <c r="M208" s="34" t="e">
        <f t="shared" si="40"/>
        <v>#N/A</v>
      </c>
      <c r="N208" s="34" t="e">
        <f t="shared" si="41"/>
        <v>#N/A</v>
      </c>
    </row>
    <row r="209" spans="1:14" ht="15" customHeight="1" x14ac:dyDescent="0.3">
      <c r="A209" s="33">
        <v>45499</v>
      </c>
      <c r="B209" s="3">
        <f t="shared" si="34"/>
        <v>30</v>
      </c>
      <c r="C209" s="3">
        <f t="shared" si="35"/>
        <v>5</v>
      </c>
      <c r="D209" s="34">
        <f t="shared" ca="1" si="36"/>
        <v>3</v>
      </c>
      <c r="E209" s="3" t="e">
        <f t="shared" si="44"/>
        <v>#N/A</v>
      </c>
      <c r="F209" s="34">
        <f t="shared" ca="1" si="37"/>
        <v>222</v>
      </c>
      <c r="G209" s="34" t="e">
        <f t="shared" si="42"/>
        <v>#N/A</v>
      </c>
      <c r="H209" s="34" t="e">
        <f t="shared" si="43"/>
        <v>#N/A</v>
      </c>
      <c r="I209" s="34">
        <f t="shared" ca="1" si="38"/>
        <v>58</v>
      </c>
      <c r="J209" s="34">
        <f t="shared" ca="1" si="39"/>
        <v>39</v>
      </c>
      <c r="K209" s="34">
        <v>2</v>
      </c>
      <c r="L209" s="34">
        <f ca="1">SUM($I$2:K209)</f>
        <v>23514</v>
      </c>
      <c r="M209" s="34" t="e">
        <f t="shared" si="40"/>
        <v>#N/A</v>
      </c>
      <c r="N209" s="34" t="e">
        <f t="shared" si="41"/>
        <v>#N/A</v>
      </c>
    </row>
    <row r="210" spans="1:14" ht="15" customHeight="1" x14ac:dyDescent="0.3">
      <c r="A210" s="33">
        <v>45500</v>
      </c>
      <c r="B210" s="3">
        <f t="shared" si="34"/>
        <v>30</v>
      </c>
      <c r="C210" s="3">
        <f t="shared" si="35"/>
        <v>6</v>
      </c>
      <c r="D210" s="34">
        <f t="shared" ca="1" si="36"/>
        <v>7</v>
      </c>
      <c r="E210" s="3" t="e">
        <f t="shared" si="44"/>
        <v>#N/A</v>
      </c>
      <c r="F210" s="34">
        <f t="shared" ca="1" si="37"/>
        <v>165</v>
      </c>
      <c r="G210" s="34" t="e">
        <f t="shared" si="42"/>
        <v>#N/A</v>
      </c>
      <c r="H210" s="34" t="e">
        <f t="shared" si="43"/>
        <v>#N/A</v>
      </c>
      <c r="I210" s="34">
        <f t="shared" ca="1" si="38"/>
        <v>91</v>
      </c>
      <c r="J210" s="34">
        <f t="shared" ca="1" si="39"/>
        <v>71</v>
      </c>
      <c r="K210" s="34">
        <v>3</v>
      </c>
      <c r="L210" s="34">
        <f ca="1">SUM($I$2:K210)</f>
        <v>23679</v>
      </c>
      <c r="M210" s="34" t="e">
        <f t="shared" si="40"/>
        <v>#N/A</v>
      </c>
      <c r="N210" s="34" t="e">
        <f t="shared" si="41"/>
        <v>#N/A</v>
      </c>
    </row>
    <row r="211" spans="1:14" ht="15" customHeight="1" x14ac:dyDescent="0.3">
      <c r="A211" s="33">
        <v>45501</v>
      </c>
      <c r="B211" s="3">
        <f t="shared" si="34"/>
        <v>30</v>
      </c>
      <c r="C211" s="3">
        <f t="shared" si="35"/>
        <v>7</v>
      </c>
      <c r="D211" s="34">
        <f t="shared" ca="1" si="36"/>
        <v>11</v>
      </c>
      <c r="E211" s="3">
        <f t="shared" ca="1" si="44"/>
        <v>68</v>
      </c>
      <c r="F211" s="34">
        <f t="shared" ca="1" si="37"/>
        <v>453</v>
      </c>
      <c r="G211" s="34">
        <f t="shared" ca="1" si="42"/>
        <v>1531</v>
      </c>
      <c r="H211" s="34">
        <f t="shared" ca="1" si="43"/>
        <v>2312</v>
      </c>
      <c r="I211" s="34">
        <f t="shared" ca="1" si="38"/>
        <v>50</v>
      </c>
      <c r="J211" s="34">
        <f t="shared" ca="1" si="39"/>
        <v>39</v>
      </c>
      <c r="K211" s="34">
        <v>4</v>
      </c>
      <c r="L211" s="34">
        <f ca="1">SUM($I$2:K211)</f>
        <v>23772</v>
      </c>
      <c r="M211" s="34" t="e">
        <f t="shared" si="40"/>
        <v>#N/A</v>
      </c>
      <c r="N211" s="34" t="e">
        <f t="shared" si="41"/>
        <v>#N/A</v>
      </c>
    </row>
    <row r="212" spans="1:14" ht="15" customHeight="1" x14ac:dyDescent="0.3">
      <c r="A212" s="33">
        <v>45502</v>
      </c>
      <c r="B212" s="3">
        <f t="shared" si="34"/>
        <v>31</v>
      </c>
      <c r="C212" s="3">
        <f t="shared" si="35"/>
        <v>1</v>
      </c>
      <c r="D212" s="34">
        <f t="shared" ca="1" si="36"/>
        <v>18</v>
      </c>
      <c r="E212" s="3" t="e">
        <f t="shared" si="44"/>
        <v>#N/A</v>
      </c>
      <c r="F212" s="34">
        <f t="shared" ca="1" si="37"/>
        <v>361</v>
      </c>
      <c r="G212" s="34" t="e">
        <f t="shared" si="42"/>
        <v>#N/A</v>
      </c>
      <c r="H212" s="34" t="e">
        <f t="shared" si="43"/>
        <v>#N/A</v>
      </c>
      <c r="I212" s="34">
        <f t="shared" ca="1" si="38"/>
        <v>56</v>
      </c>
      <c r="J212" s="34">
        <f t="shared" ca="1" si="39"/>
        <v>5</v>
      </c>
      <c r="K212" s="34">
        <v>2</v>
      </c>
      <c r="L212" s="34">
        <f ca="1">SUM($I$2:K212)</f>
        <v>23835</v>
      </c>
      <c r="M212" s="34" t="e">
        <f t="shared" si="40"/>
        <v>#N/A</v>
      </c>
      <c r="N212" s="34" t="e">
        <f t="shared" si="41"/>
        <v>#N/A</v>
      </c>
    </row>
    <row r="213" spans="1:14" ht="15" customHeight="1" x14ac:dyDescent="0.3">
      <c r="A213" s="33">
        <v>45503</v>
      </c>
      <c r="B213" s="3">
        <f t="shared" si="34"/>
        <v>31</v>
      </c>
      <c r="C213" s="3">
        <f t="shared" si="35"/>
        <v>2</v>
      </c>
      <c r="D213" s="34">
        <f t="shared" ca="1" si="36"/>
        <v>17</v>
      </c>
      <c r="E213" s="3" t="e">
        <f t="shared" si="44"/>
        <v>#N/A</v>
      </c>
      <c r="F213" s="34">
        <f t="shared" ca="1" si="37"/>
        <v>284</v>
      </c>
      <c r="G213" s="34" t="e">
        <f t="shared" si="42"/>
        <v>#N/A</v>
      </c>
      <c r="H213" s="34" t="e">
        <f t="shared" si="43"/>
        <v>#N/A</v>
      </c>
      <c r="I213" s="34">
        <f t="shared" ca="1" si="38"/>
        <v>78</v>
      </c>
      <c r="J213" s="34">
        <f t="shared" ca="1" si="39"/>
        <v>54</v>
      </c>
      <c r="K213" s="34">
        <v>1</v>
      </c>
      <c r="L213" s="34">
        <f ca="1">SUM($I$2:K213)</f>
        <v>23968</v>
      </c>
      <c r="M213" s="34" t="e">
        <f t="shared" si="40"/>
        <v>#N/A</v>
      </c>
      <c r="N213" s="34" t="e">
        <f t="shared" si="41"/>
        <v>#N/A</v>
      </c>
    </row>
    <row r="214" spans="1:14" ht="15" customHeight="1" x14ac:dyDescent="0.3">
      <c r="A214" s="33">
        <v>45504</v>
      </c>
      <c r="B214" s="3">
        <f t="shared" si="34"/>
        <v>31</v>
      </c>
      <c r="C214" s="3">
        <f t="shared" si="35"/>
        <v>3</v>
      </c>
      <c r="D214" s="34">
        <f t="shared" ca="1" si="36"/>
        <v>9</v>
      </c>
      <c r="E214" s="3" t="e">
        <f t="shared" si="44"/>
        <v>#N/A</v>
      </c>
      <c r="F214" s="34">
        <f t="shared" ca="1" si="37"/>
        <v>336</v>
      </c>
      <c r="G214" s="34" t="e">
        <f t="shared" si="42"/>
        <v>#N/A</v>
      </c>
      <c r="H214" s="34" t="e">
        <f t="shared" si="43"/>
        <v>#N/A</v>
      </c>
      <c r="I214" s="34">
        <f t="shared" ca="1" si="38"/>
        <v>51</v>
      </c>
      <c r="J214" s="34">
        <f t="shared" ca="1" si="39"/>
        <v>62</v>
      </c>
      <c r="K214" s="34">
        <v>1</v>
      </c>
      <c r="L214" s="34">
        <f ca="1">SUM($I$2:K214)</f>
        <v>24082</v>
      </c>
      <c r="M214" s="34" t="e">
        <f t="shared" si="40"/>
        <v>#N/A</v>
      </c>
      <c r="N214" s="34" t="e">
        <f t="shared" si="41"/>
        <v>#N/A</v>
      </c>
    </row>
    <row r="215" spans="1:14" ht="15" customHeight="1" x14ac:dyDescent="0.3">
      <c r="A215" s="33">
        <v>45505</v>
      </c>
      <c r="B215" s="3">
        <f t="shared" si="34"/>
        <v>31</v>
      </c>
      <c r="C215" s="3">
        <f t="shared" si="35"/>
        <v>4</v>
      </c>
      <c r="D215" s="34">
        <f t="shared" ca="1" si="36"/>
        <v>1</v>
      </c>
      <c r="E215" s="3" t="e">
        <f t="shared" si="44"/>
        <v>#N/A</v>
      </c>
      <c r="F215" s="34">
        <f t="shared" ca="1" si="37"/>
        <v>301</v>
      </c>
      <c r="G215" s="34" t="e">
        <f t="shared" si="42"/>
        <v>#N/A</v>
      </c>
      <c r="H215" s="34" t="e">
        <f t="shared" si="43"/>
        <v>#N/A</v>
      </c>
      <c r="I215" s="34">
        <f t="shared" ca="1" si="38"/>
        <v>62</v>
      </c>
      <c r="J215" s="34">
        <f t="shared" ca="1" si="39"/>
        <v>14</v>
      </c>
      <c r="K215" s="34">
        <v>1</v>
      </c>
      <c r="L215" s="34">
        <f ca="1">SUM($I$2:K215)</f>
        <v>24159</v>
      </c>
      <c r="M215" s="34" t="e">
        <f t="shared" si="40"/>
        <v>#N/A</v>
      </c>
      <c r="N215" s="34" t="e">
        <f t="shared" si="41"/>
        <v>#N/A</v>
      </c>
    </row>
    <row r="216" spans="1:14" ht="15" customHeight="1" x14ac:dyDescent="0.3">
      <c r="A216" s="33">
        <v>45506</v>
      </c>
      <c r="B216" s="3">
        <f t="shared" si="34"/>
        <v>31</v>
      </c>
      <c r="C216" s="3">
        <f t="shared" si="35"/>
        <v>5</v>
      </c>
      <c r="D216" s="34">
        <f t="shared" ca="1" si="36"/>
        <v>13</v>
      </c>
      <c r="E216" s="3" t="e">
        <f t="shared" si="44"/>
        <v>#N/A</v>
      </c>
      <c r="F216" s="34">
        <f t="shared" ca="1" si="37"/>
        <v>120</v>
      </c>
      <c r="G216" s="34" t="e">
        <f t="shared" si="42"/>
        <v>#N/A</v>
      </c>
      <c r="H216" s="34" t="e">
        <f t="shared" si="43"/>
        <v>#N/A</v>
      </c>
      <c r="I216" s="34">
        <f t="shared" ca="1" si="38"/>
        <v>80</v>
      </c>
      <c r="J216" s="34">
        <f t="shared" ca="1" si="39"/>
        <v>27</v>
      </c>
      <c r="K216" s="34">
        <v>2</v>
      </c>
      <c r="L216" s="34">
        <f ca="1">SUM($I$2:K216)</f>
        <v>24268</v>
      </c>
      <c r="M216" s="34" t="e">
        <f t="shared" si="40"/>
        <v>#N/A</v>
      </c>
      <c r="N216" s="34" t="e">
        <f t="shared" si="41"/>
        <v>#N/A</v>
      </c>
    </row>
    <row r="217" spans="1:14" ht="15" customHeight="1" x14ac:dyDescent="0.3">
      <c r="A217" s="33">
        <v>45507</v>
      </c>
      <c r="B217" s="3">
        <f t="shared" si="34"/>
        <v>31</v>
      </c>
      <c r="C217" s="3">
        <f t="shared" si="35"/>
        <v>6</v>
      </c>
      <c r="D217" s="34">
        <f t="shared" ca="1" si="36"/>
        <v>1</v>
      </c>
      <c r="E217" s="3" t="e">
        <f t="shared" si="44"/>
        <v>#N/A</v>
      </c>
      <c r="F217" s="34">
        <f t="shared" ca="1" si="37"/>
        <v>370</v>
      </c>
      <c r="G217" s="34" t="e">
        <f t="shared" si="42"/>
        <v>#N/A</v>
      </c>
      <c r="H217" s="34" t="e">
        <f t="shared" si="43"/>
        <v>#N/A</v>
      </c>
      <c r="I217" s="34">
        <f t="shared" ca="1" si="38"/>
        <v>94</v>
      </c>
      <c r="J217" s="34">
        <f t="shared" ca="1" si="39"/>
        <v>77</v>
      </c>
      <c r="K217" s="34">
        <v>1</v>
      </c>
      <c r="L217" s="34">
        <f ca="1">SUM($I$2:K217)</f>
        <v>24440</v>
      </c>
      <c r="M217" s="34" t="e">
        <f t="shared" si="40"/>
        <v>#N/A</v>
      </c>
      <c r="N217" s="34" t="e">
        <f t="shared" si="41"/>
        <v>#N/A</v>
      </c>
    </row>
    <row r="218" spans="1:14" ht="15" customHeight="1" x14ac:dyDescent="0.3">
      <c r="A218" s="33">
        <v>45508</v>
      </c>
      <c r="B218" s="3">
        <f t="shared" si="34"/>
        <v>31</v>
      </c>
      <c r="C218" s="3">
        <f t="shared" si="35"/>
        <v>7</v>
      </c>
      <c r="D218" s="34">
        <f t="shared" ca="1" si="36"/>
        <v>19</v>
      </c>
      <c r="E218" s="3">
        <f t="shared" ca="1" si="44"/>
        <v>78</v>
      </c>
      <c r="F218" s="34">
        <f t="shared" ca="1" si="37"/>
        <v>372</v>
      </c>
      <c r="G218" s="34">
        <f t="shared" ca="1" si="42"/>
        <v>1499</v>
      </c>
      <c r="H218" s="34">
        <f t="shared" ca="1" si="43"/>
        <v>2144</v>
      </c>
      <c r="I218" s="34">
        <f t="shared" ca="1" si="38"/>
        <v>62</v>
      </c>
      <c r="J218" s="34">
        <f t="shared" ca="1" si="39"/>
        <v>15</v>
      </c>
      <c r="K218" s="34">
        <v>1</v>
      </c>
      <c r="L218" s="34">
        <f ca="1">SUM($I$2:K218)</f>
        <v>24518</v>
      </c>
      <c r="M218" s="34" t="e">
        <f t="shared" si="40"/>
        <v>#N/A</v>
      </c>
      <c r="N218" s="34" t="e">
        <f t="shared" si="41"/>
        <v>#N/A</v>
      </c>
    </row>
    <row r="219" spans="1:14" ht="15" customHeight="1" x14ac:dyDescent="0.3">
      <c r="A219" s="33">
        <v>45509</v>
      </c>
      <c r="B219" s="3">
        <f t="shared" si="34"/>
        <v>32</v>
      </c>
      <c r="C219" s="3">
        <f t="shared" si="35"/>
        <v>1</v>
      </c>
      <c r="D219" s="34">
        <f t="shared" ca="1" si="36"/>
        <v>12</v>
      </c>
      <c r="E219" s="3" t="e">
        <f t="shared" si="44"/>
        <v>#N/A</v>
      </c>
      <c r="F219" s="34">
        <f t="shared" ca="1" si="37"/>
        <v>143</v>
      </c>
      <c r="G219" s="34" t="e">
        <f t="shared" si="42"/>
        <v>#N/A</v>
      </c>
      <c r="H219" s="34" t="e">
        <f t="shared" si="43"/>
        <v>#N/A</v>
      </c>
      <c r="I219" s="34">
        <f t="shared" ca="1" si="38"/>
        <v>84</v>
      </c>
      <c r="J219" s="34">
        <f t="shared" ca="1" si="39"/>
        <v>8</v>
      </c>
      <c r="K219" s="34">
        <v>3</v>
      </c>
      <c r="L219" s="34">
        <f ca="1">SUM($I$2:K219)</f>
        <v>24613</v>
      </c>
      <c r="M219" s="34" t="e">
        <f t="shared" si="40"/>
        <v>#N/A</v>
      </c>
      <c r="N219" s="34" t="e">
        <f t="shared" si="41"/>
        <v>#N/A</v>
      </c>
    </row>
    <row r="220" spans="1:14" ht="15" customHeight="1" x14ac:dyDescent="0.3">
      <c r="A220" s="33">
        <v>45510</v>
      </c>
      <c r="B220" s="3">
        <f t="shared" si="34"/>
        <v>32</v>
      </c>
      <c r="C220" s="3">
        <f t="shared" si="35"/>
        <v>2</v>
      </c>
      <c r="D220" s="34">
        <f t="shared" ca="1" si="36"/>
        <v>1</v>
      </c>
      <c r="E220" s="3" t="e">
        <f t="shared" si="44"/>
        <v>#N/A</v>
      </c>
      <c r="F220" s="34">
        <f t="shared" ca="1" si="37"/>
        <v>223</v>
      </c>
      <c r="G220" s="34" t="e">
        <f t="shared" si="42"/>
        <v>#N/A</v>
      </c>
      <c r="H220" s="34" t="e">
        <f t="shared" si="43"/>
        <v>#N/A</v>
      </c>
      <c r="I220" s="34">
        <f t="shared" ca="1" si="38"/>
        <v>91</v>
      </c>
      <c r="J220" s="34">
        <f t="shared" ca="1" si="39"/>
        <v>23</v>
      </c>
      <c r="K220" s="34">
        <v>1</v>
      </c>
      <c r="L220" s="34">
        <f ca="1">SUM($I$2:K220)</f>
        <v>24728</v>
      </c>
      <c r="M220" s="34" t="e">
        <f t="shared" si="40"/>
        <v>#N/A</v>
      </c>
      <c r="N220" s="34" t="e">
        <f t="shared" si="41"/>
        <v>#N/A</v>
      </c>
    </row>
    <row r="221" spans="1:14" ht="15" customHeight="1" x14ac:dyDescent="0.3">
      <c r="A221" s="33">
        <v>45511</v>
      </c>
      <c r="B221" s="3">
        <f t="shared" si="34"/>
        <v>32</v>
      </c>
      <c r="C221" s="3">
        <f t="shared" si="35"/>
        <v>3</v>
      </c>
      <c r="D221" s="34">
        <f t="shared" ca="1" si="36"/>
        <v>11</v>
      </c>
      <c r="E221" s="3" t="e">
        <f t="shared" si="44"/>
        <v>#N/A</v>
      </c>
      <c r="F221" s="34">
        <f t="shared" ca="1" si="37"/>
        <v>180</v>
      </c>
      <c r="G221" s="34" t="e">
        <f t="shared" si="42"/>
        <v>#N/A</v>
      </c>
      <c r="H221" s="34" t="e">
        <f t="shared" si="43"/>
        <v>#N/A</v>
      </c>
      <c r="I221" s="34">
        <f t="shared" ca="1" si="38"/>
        <v>77</v>
      </c>
      <c r="J221" s="34">
        <f t="shared" ca="1" si="39"/>
        <v>15</v>
      </c>
      <c r="K221" s="34">
        <v>4</v>
      </c>
      <c r="L221" s="34">
        <f ca="1">SUM($I$2:K221)</f>
        <v>24824</v>
      </c>
      <c r="M221" s="34" t="e">
        <f t="shared" si="40"/>
        <v>#N/A</v>
      </c>
      <c r="N221" s="34" t="e">
        <f t="shared" si="41"/>
        <v>#N/A</v>
      </c>
    </row>
    <row r="222" spans="1:14" ht="15" customHeight="1" x14ac:dyDescent="0.3">
      <c r="A222" s="33">
        <v>45512</v>
      </c>
      <c r="B222" s="3">
        <f t="shared" si="34"/>
        <v>32</v>
      </c>
      <c r="C222" s="3">
        <f t="shared" si="35"/>
        <v>4</v>
      </c>
      <c r="D222" s="34">
        <f t="shared" ca="1" si="36"/>
        <v>19</v>
      </c>
      <c r="E222" s="3" t="e">
        <f t="shared" si="44"/>
        <v>#N/A</v>
      </c>
      <c r="F222" s="34">
        <f t="shared" ca="1" si="37"/>
        <v>107</v>
      </c>
      <c r="G222" s="34" t="e">
        <f t="shared" si="42"/>
        <v>#N/A</v>
      </c>
      <c r="H222" s="34" t="e">
        <f t="shared" si="43"/>
        <v>#N/A</v>
      </c>
      <c r="I222" s="34">
        <f t="shared" ca="1" si="38"/>
        <v>34</v>
      </c>
      <c r="J222" s="34">
        <f t="shared" ca="1" si="39"/>
        <v>27</v>
      </c>
      <c r="K222" s="34">
        <v>2</v>
      </c>
      <c r="L222" s="34">
        <f ca="1">SUM($I$2:K222)</f>
        <v>24887</v>
      </c>
      <c r="M222" s="34" t="e">
        <f t="shared" si="40"/>
        <v>#N/A</v>
      </c>
      <c r="N222" s="34" t="e">
        <f t="shared" si="41"/>
        <v>#N/A</v>
      </c>
    </row>
    <row r="223" spans="1:14" ht="15" customHeight="1" x14ac:dyDescent="0.3">
      <c r="A223" s="33">
        <v>45513</v>
      </c>
      <c r="B223" s="3">
        <f t="shared" si="34"/>
        <v>32</v>
      </c>
      <c r="C223" s="3">
        <f t="shared" si="35"/>
        <v>5</v>
      </c>
      <c r="D223" s="34">
        <f t="shared" ca="1" si="36"/>
        <v>20</v>
      </c>
      <c r="E223" s="3" t="e">
        <f t="shared" si="44"/>
        <v>#N/A</v>
      </c>
      <c r="F223" s="34">
        <f t="shared" ca="1" si="37"/>
        <v>462</v>
      </c>
      <c r="G223" s="34" t="e">
        <f t="shared" si="42"/>
        <v>#N/A</v>
      </c>
      <c r="H223" s="34" t="e">
        <f t="shared" si="43"/>
        <v>#N/A</v>
      </c>
      <c r="I223" s="34">
        <f t="shared" ca="1" si="38"/>
        <v>59</v>
      </c>
      <c r="J223" s="34">
        <f t="shared" ca="1" si="39"/>
        <v>100</v>
      </c>
      <c r="K223" s="34">
        <v>2</v>
      </c>
      <c r="L223" s="34">
        <f ca="1">SUM($I$2:K223)</f>
        <v>25048</v>
      </c>
      <c r="M223" s="34" t="e">
        <f t="shared" si="40"/>
        <v>#N/A</v>
      </c>
      <c r="N223" s="34" t="e">
        <f t="shared" si="41"/>
        <v>#N/A</v>
      </c>
    </row>
    <row r="224" spans="1:14" ht="15" customHeight="1" x14ac:dyDescent="0.3">
      <c r="A224" s="33">
        <v>45514</v>
      </c>
      <c r="B224" s="3">
        <f t="shared" si="34"/>
        <v>32</v>
      </c>
      <c r="C224" s="3">
        <f t="shared" si="35"/>
        <v>6</v>
      </c>
      <c r="D224" s="34">
        <f t="shared" ca="1" si="36"/>
        <v>20</v>
      </c>
      <c r="E224" s="3" t="e">
        <f t="shared" si="44"/>
        <v>#N/A</v>
      </c>
      <c r="F224" s="34">
        <f t="shared" ca="1" si="37"/>
        <v>437</v>
      </c>
      <c r="G224" s="34" t="e">
        <f t="shared" si="42"/>
        <v>#N/A</v>
      </c>
      <c r="H224" s="34" t="e">
        <f t="shared" si="43"/>
        <v>#N/A</v>
      </c>
      <c r="I224" s="34">
        <f t="shared" ca="1" si="38"/>
        <v>28</v>
      </c>
      <c r="J224" s="34">
        <f t="shared" ca="1" si="39"/>
        <v>52</v>
      </c>
      <c r="K224" s="34">
        <v>3</v>
      </c>
      <c r="L224" s="34">
        <f ca="1">SUM($I$2:K224)</f>
        <v>25131</v>
      </c>
      <c r="M224" s="34" t="e">
        <f t="shared" si="40"/>
        <v>#N/A</v>
      </c>
      <c r="N224" s="34" t="e">
        <f t="shared" si="41"/>
        <v>#N/A</v>
      </c>
    </row>
    <row r="225" spans="1:14" ht="15" customHeight="1" x14ac:dyDescent="0.3">
      <c r="A225" s="33">
        <v>45515</v>
      </c>
      <c r="B225" s="3">
        <f t="shared" si="34"/>
        <v>32</v>
      </c>
      <c r="C225" s="3">
        <f t="shared" si="35"/>
        <v>7</v>
      </c>
      <c r="D225" s="34">
        <f t="shared" ca="1" si="36"/>
        <v>5</v>
      </c>
      <c r="E225" s="3">
        <f t="shared" ca="1" si="44"/>
        <v>88</v>
      </c>
      <c r="F225" s="34">
        <f t="shared" ca="1" si="37"/>
        <v>172</v>
      </c>
      <c r="G225" s="34">
        <f t="shared" ca="1" si="42"/>
        <v>1358</v>
      </c>
      <c r="H225" s="34">
        <f t="shared" ca="1" si="43"/>
        <v>1724</v>
      </c>
      <c r="I225" s="34">
        <f t="shared" ca="1" si="38"/>
        <v>97</v>
      </c>
      <c r="J225" s="34">
        <f t="shared" ca="1" si="39"/>
        <v>90</v>
      </c>
      <c r="K225" s="34">
        <v>5</v>
      </c>
      <c r="L225" s="34">
        <f ca="1">SUM($I$2:K225)</f>
        <v>25323</v>
      </c>
      <c r="M225" s="34" t="e">
        <f t="shared" si="40"/>
        <v>#N/A</v>
      </c>
      <c r="N225" s="34" t="e">
        <f t="shared" si="41"/>
        <v>#N/A</v>
      </c>
    </row>
    <row r="226" spans="1:14" ht="15" customHeight="1" x14ac:dyDescent="0.3">
      <c r="A226" s="33">
        <v>45516</v>
      </c>
      <c r="B226" s="3">
        <f t="shared" si="34"/>
        <v>33</v>
      </c>
      <c r="C226" s="3">
        <f t="shared" si="35"/>
        <v>1</v>
      </c>
      <c r="D226" s="34">
        <f t="shared" ca="1" si="36"/>
        <v>4</v>
      </c>
      <c r="E226" s="3" t="e">
        <f t="shared" si="44"/>
        <v>#N/A</v>
      </c>
      <c r="F226" s="34">
        <f t="shared" ca="1" si="37"/>
        <v>257</v>
      </c>
      <c r="G226" s="34" t="e">
        <f t="shared" si="42"/>
        <v>#N/A</v>
      </c>
      <c r="H226" s="34" t="e">
        <f t="shared" si="43"/>
        <v>#N/A</v>
      </c>
      <c r="I226" s="34">
        <f t="shared" ca="1" si="38"/>
        <v>97</v>
      </c>
      <c r="J226" s="34">
        <f t="shared" ca="1" si="39"/>
        <v>2</v>
      </c>
      <c r="K226" s="34">
        <v>1</v>
      </c>
      <c r="L226" s="34">
        <f ca="1">SUM($I$2:K226)</f>
        <v>25423</v>
      </c>
      <c r="M226" s="34" t="e">
        <f t="shared" si="40"/>
        <v>#N/A</v>
      </c>
      <c r="N226" s="34" t="e">
        <f t="shared" si="41"/>
        <v>#N/A</v>
      </c>
    </row>
    <row r="227" spans="1:14" ht="15" customHeight="1" x14ac:dyDescent="0.3">
      <c r="A227" s="33">
        <v>45517</v>
      </c>
      <c r="B227" s="3">
        <f t="shared" si="34"/>
        <v>33</v>
      </c>
      <c r="C227" s="3">
        <f t="shared" si="35"/>
        <v>2</v>
      </c>
      <c r="D227" s="34">
        <f t="shared" ca="1" si="36"/>
        <v>13</v>
      </c>
      <c r="E227" s="3" t="e">
        <f t="shared" si="44"/>
        <v>#N/A</v>
      </c>
      <c r="F227" s="34">
        <f t="shared" ca="1" si="37"/>
        <v>498</v>
      </c>
      <c r="G227" s="34" t="e">
        <f t="shared" si="42"/>
        <v>#N/A</v>
      </c>
      <c r="H227" s="34" t="e">
        <f t="shared" si="43"/>
        <v>#N/A</v>
      </c>
      <c r="I227" s="34">
        <f t="shared" ca="1" si="38"/>
        <v>30</v>
      </c>
      <c r="J227" s="34">
        <f t="shared" ca="1" si="39"/>
        <v>83</v>
      </c>
      <c r="K227" s="34">
        <v>6</v>
      </c>
      <c r="L227" s="34">
        <f ca="1">SUM($I$2:K227)</f>
        <v>25542</v>
      </c>
      <c r="M227" s="34" t="e">
        <f t="shared" si="40"/>
        <v>#N/A</v>
      </c>
      <c r="N227" s="34" t="e">
        <f t="shared" si="41"/>
        <v>#N/A</v>
      </c>
    </row>
    <row r="228" spans="1:14" ht="15" customHeight="1" x14ac:dyDescent="0.3">
      <c r="A228" s="33">
        <v>45518</v>
      </c>
      <c r="B228" s="3">
        <f t="shared" si="34"/>
        <v>33</v>
      </c>
      <c r="C228" s="3">
        <f t="shared" si="35"/>
        <v>3</v>
      </c>
      <c r="D228" s="34">
        <f t="shared" ca="1" si="36"/>
        <v>12</v>
      </c>
      <c r="E228" s="3" t="e">
        <f t="shared" si="44"/>
        <v>#N/A</v>
      </c>
      <c r="F228" s="34">
        <f t="shared" ca="1" si="37"/>
        <v>271</v>
      </c>
      <c r="G228" s="34" t="e">
        <f t="shared" si="42"/>
        <v>#N/A</v>
      </c>
      <c r="H228" s="34" t="e">
        <f t="shared" si="43"/>
        <v>#N/A</v>
      </c>
      <c r="I228" s="34">
        <f t="shared" ca="1" si="38"/>
        <v>39</v>
      </c>
      <c r="J228" s="34">
        <f t="shared" ca="1" si="39"/>
        <v>18</v>
      </c>
      <c r="K228" s="34">
        <v>6</v>
      </c>
      <c r="L228" s="34">
        <f ca="1">SUM($I$2:K228)</f>
        <v>25605</v>
      </c>
      <c r="M228" s="34" t="e">
        <f t="shared" si="40"/>
        <v>#N/A</v>
      </c>
      <c r="N228" s="34" t="e">
        <f t="shared" si="41"/>
        <v>#N/A</v>
      </c>
    </row>
    <row r="229" spans="1:14" ht="15" customHeight="1" x14ac:dyDescent="0.3">
      <c r="A229" s="33">
        <v>45519</v>
      </c>
      <c r="B229" s="3">
        <f t="shared" si="34"/>
        <v>33</v>
      </c>
      <c r="C229" s="3">
        <f t="shared" si="35"/>
        <v>4</v>
      </c>
      <c r="D229" s="34">
        <f t="shared" ca="1" si="36"/>
        <v>14</v>
      </c>
      <c r="E229" s="3" t="e">
        <f t="shared" si="44"/>
        <v>#N/A</v>
      </c>
      <c r="F229" s="34">
        <f t="shared" ca="1" si="37"/>
        <v>264</v>
      </c>
      <c r="G229" s="34" t="e">
        <f t="shared" si="42"/>
        <v>#N/A</v>
      </c>
      <c r="H229" s="34" t="e">
        <f t="shared" si="43"/>
        <v>#N/A</v>
      </c>
      <c r="I229" s="34">
        <f t="shared" ca="1" si="38"/>
        <v>97</v>
      </c>
      <c r="J229" s="34">
        <f t="shared" ca="1" si="39"/>
        <v>97</v>
      </c>
      <c r="K229" s="34">
        <v>1</v>
      </c>
      <c r="L229" s="34">
        <f ca="1">SUM($I$2:K229)</f>
        <v>25800</v>
      </c>
      <c r="M229" s="34">
        <f t="shared" si="40"/>
        <v>3</v>
      </c>
      <c r="N229" s="34" t="str">
        <f t="shared" si="41"/>
        <v>August</v>
      </c>
    </row>
    <row r="230" spans="1:14" ht="15" customHeight="1" x14ac:dyDescent="0.3">
      <c r="A230" s="33">
        <v>45520</v>
      </c>
      <c r="B230" s="3">
        <f t="shared" si="34"/>
        <v>33</v>
      </c>
      <c r="C230" s="3">
        <f t="shared" si="35"/>
        <v>5</v>
      </c>
      <c r="D230" s="34">
        <f t="shared" ca="1" si="36"/>
        <v>2</v>
      </c>
      <c r="E230" s="3" t="e">
        <f t="shared" si="44"/>
        <v>#N/A</v>
      </c>
      <c r="F230" s="34">
        <f t="shared" ca="1" si="37"/>
        <v>228</v>
      </c>
      <c r="G230" s="34" t="e">
        <f t="shared" si="42"/>
        <v>#N/A</v>
      </c>
      <c r="H230" s="34" t="e">
        <f t="shared" si="43"/>
        <v>#N/A</v>
      </c>
      <c r="I230" s="34">
        <f t="shared" ca="1" si="38"/>
        <v>64</v>
      </c>
      <c r="J230" s="34">
        <f t="shared" ca="1" si="39"/>
        <v>4</v>
      </c>
      <c r="K230" s="34">
        <v>4</v>
      </c>
      <c r="L230" s="34">
        <f ca="1">SUM($I$2:K230)</f>
        <v>25872</v>
      </c>
      <c r="M230" s="34" t="e">
        <f t="shared" si="40"/>
        <v>#N/A</v>
      </c>
      <c r="N230" s="34" t="e">
        <f t="shared" si="41"/>
        <v>#N/A</v>
      </c>
    </row>
    <row r="231" spans="1:14" ht="15" customHeight="1" x14ac:dyDescent="0.3">
      <c r="A231" s="33">
        <v>45521</v>
      </c>
      <c r="B231" s="3">
        <f t="shared" si="34"/>
        <v>33</v>
      </c>
      <c r="C231" s="3">
        <f t="shared" si="35"/>
        <v>6</v>
      </c>
      <c r="D231" s="34">
        <f t="shared" ca="1" si="36"/>
        <v>16</v>
      </c>
      <c r="E231" s="3" t="e">
        <f t="shared" si="44"/>
        <v>#N/A</v>
      </c>
      <c r="F231" s="34">
        <f t="shared" ca="1" si="37"/>
        <v>147</v>
      </c>
      <c r="G231" s="34" t="e">
        <f t="shared" si="42"/>
        <v>#N/A</v>
      </c>
      <c r="H231" s="34" t="e">
        <f t="shared" si="43"/>
        <v>#N/A</v>
      </c>
      <c r="I231" s="34">
        <f t="shared" ca="1" si="38"/>
        <v>80</v>
      </c>
      <c r="J231" s="34">
        <f t="shared" ca="1" si="39"/>
        <v>20</v>
      </c>
      <c r="K231" s="34">
        <v>5</v>
      </c>
      <c r="L231" s="34">
        <f ca="1">SUM($I$2:K231)</f>
        <v>25977</v>
      </c>
      <c r="M231" s="34" t="e">
        <f t="shared" si="40"/>
        <v>#N/A</v>
      </c>
      <c r="N231" s="34" t="e">
        <f t="shared" si="41"/>
        <v>#N/A</v>
      </c>
    </row>
    <row r="232" spans="1:14" ht="15" customHeight="1" x14ac:dyDescent="0.3">
      <c r="A232" s="33">
        <v>45522</v>
      </c>
      <c r="B232" s="3">
        <f t="shared" si="34"/>
        <v>33</v>
      </c>
      <c r="C232" s="3">
        <f t="shared" si="35"/>
        <v>7</v>
      </c>
      <c r="D232" s="34">
        <f t="shared" ca="1" si="36"/>
        <v>9</v>
      </c>
      <c r="E232" s="3">
        <f t="shared" ca="1" si="44"/>
        <v>70</v>
      </c>
      <c r="F232" s="34">
        <f t="shared" ca="1" si="37"/>
        <v>222</v>
      </c>
      <c r="G232" s="34">
        <f t="shared" ca="1" si="42"/>
        <v>1132</v>
      </c>
      <c r="H232" s="34">
        <f t="shared" ca="1" si="43"/>
        <v>1887</v>
      </c>
      <c r="I232" s="34">
        <f t="shared" ca="1" si="38"/>
        <v>66</v>
      </c>
      <c r="J232" s="34">
        <f t="shared" ca="1" si="39"/>
        <v>89</v>
      </c>
      <c r="K232" s="34">
        <v>2</v>
      </c>
      <c r="L232" s="34">
        <f ca="1">SUM($I$2:K232)</f>
        <v>26134</v>
      </c>
      <c r="M232" s="34" t="e">
        <f t="shared" si="40"/>
        <v>#N/A</v>
      </c>
      <c r="N232" s="34" t="e">
        <f t="shared" si="41"/>
        <v>#N/A</v>
      </c>
    </row>
    <row r="233" spans="1:14" ht="15" customHeight="1" x14ac:dyDescent="0.3">
      <c r="A233" s="33">
        <v>45523</v>
      </c>
      <c r="B233" s="3">
        <f t="shared" si="34"/>
        <v>34</v>
      </c>
      <c r="C233" s="3">
        <f t="shared" si="35"/>
        <v>1</v>
      </c>
      <c r="D233" s="34">
        <f t="shared" ca="1" si="36"/>
        <v>17</v>
      </c>
      <c r="E233" s="3" t="e">
        <f t="shared" si="44"/>
        <v>#N/A</v>
      </c>
      <c r="F233" s="34">
        <f t="shared" ca="1" si="37"/>
        <v>484</v>
      </c>
      <c r="G233" s="34" t="e">
        <f t="shared" si="42"/>
        <v>#N/A</v>
      </c>
      <c r="H233" s="34" t="e">
        <f t="shared" si="43"/>
        <v>#N/A</v>
      </c>
      <c r="I233" s="34">
        <f t="shared" ca="1" si="38"/>
        <v>84</v>
      </c>
      <c r="J233" s="34">
        <f t="shared" ca="1" si="39"/>
        <v>45</v>
      </c>
      <c r="K233" s="34">
        <v>1</v>
      </c>
      <c r="L233" s="34">
        <f ca="1">SUM($I$2:K233)</f>
        <v>26264</v>
      </c>
      <c r="M233" s="34" t="e">
        <f t="shared" si="40"/>
        <v>#N/A</v>
      </c>
      <c r="N233" s="34" t="e">
        <f t="shared" si="41"/>
        <v>#N/A</v>
      </c>
    </row>
    <row r="234" spans="1:14" ht="15" customHeight="1" x14ac:dyDescent="0.3">
      <c r="A234" s="33">
        <v>45524</v>
      </c>
      <c r="B234" s="3">
        <f t="shared" si="34"/>
        <v>34</v>
      </c>
      <c r="C234" s="3">
        <f t="shared" si="35"/>
        <v>2</v>
      </c>
      <c r="D234" s="34">
        <f t="shared" ca="1" si="36"/>
        <v>17</v>
      </c>
      <c r="E234" s="3" t="e">
        <f t="shared" si="44"/>
        <v>#N/A</v>
      </c>
      <c r="F234" s="34">
        <f t="shared" ca="1" si="37"/>
        <v>131</v>
      </c>
      <c r="G234" s="34" t="e">
        <f t="shared" si="42"/>
        <v>#N/A</v>
      </c>
      <c r="H234" s="34" t="e">
        <f t="shared" si="43"/>
        <v>#N/A</v>
      </c>
      <c r="I234" s="34">
        <f t="shared" ca="1" si="38"/>
        <v>82</v>
      </c>
      <c r="J234" s="34">
        <f t="shared" ca="1" si="39"/>
        <v>92</v>
      </c>
      <c r="K234" s="34">
        <v>3</v>
      </c>
      <c r="L234" s="34">
        <f ca="1">SUM($I$2:K234)</f>
        <v>26441</v>
      </c>
      <c r="M234" s="34" t="e">
        <f t="shared" si="40"/>
        <v>#N/A</v>
      </c>
      <c r="N234" s="34" t="e">
        <f t="shared" si="41"/>
        <v>#N/A</v>
      </c>
    </row>
    <row r="235" spans="1:14" ht="15" customHeight="1" x14ac:dyDescent="0.3">
      <c r="A235" s="33">
        <v>45525</v>
      </c>
      <c r="B235" s="3">
        <f t="shared" si="34"/>
        <v>34</v>
      </c>
      <c r="C235" s="3">
        <f t="shared" si="35"/>
        <v>3</v>
      </c>
      <c r="D235" s="34">
        <f t="shared" ca="1" si="36"/>
        <v>15</v>
      </c>
      <c r="E235" s="3" t="e">
        <f t="shared" si="44"/>
        <v>#N/A</v>
      </c>
      <c r="F235" s="34">
        <f t="shared" ca="1" si="37"/>
        <v>425</v>
      </c>
      <c r="G235" s="34" t="e">
        <f t="shared" si="42"/>
        <v>#N/A</v>
      </c>
      <c r="H235" s="34" t="e">
        <f t="shared" si="43"/>
        <v>#N/A</v>
      </c>
      <c r="I235" s="34">
        <f t="shared" ca="1" si="38"/>
        <v>49</v>
      </c>
      <c r="J235" s="34">
        <f t="shared" ca="1" si="39"/>
        <v>1</v>
      </c>
      <c r="K235" s="34">
        <v>1</v>
      </c>
      <c r="L235" s="34">
        <f ca="1">SUM($I$2:K235)</f>
        <v>26492</v>
      </c>
      <c r="M235" s="34" t="e">
        <f t="shared" si="40"/>
        <v>#N/A</v>
      </c>
      <c r="N235" s="34" t="e">
        <f t="shared" si="41"/>
        <v>#N/A</v>
      </c>
    </row>
    <row r="236" spans="1:14" ht="15" customHeight="1" x14ac:dyDescent="0.3">
      <c r="A236" s="33">
        <v>45526</v>
      </c>
      <c r="B236" s="3">
        <f t="shared" si="34"/>
        <v>34</v>
      </c>
      <c r="C236" s="3">
        <f t="shared" si="35"/>
        <v>4</v>
      </c>
      <c r="D236" s="34">
        <f t="shared" ca="1" si="36"/>
        <v>6</v>
      </c>
      <c r="E236" s="3" t="e">
        <f t="shared" si="44"/>
        <v>#N/A</v>
      </c>
      <c r="F236" s="34">
        <f t="shared" ca="1" si="37"/>
        <v>214</v>
      </c>
      <c r="G236" s="34" t="e">
        <f t="shared" si="42"/>
        <v>#N/A</v>
      </c>
      <c r="H236" s="34" t="e">
        <f t="shared" si="43"/>
        <v>#N/A</v>
      </c>
      <c r="I236" s="34">
        <f t="shared" ca="1" si="38"/>
        <v>78</v>
      </c>
      <c r="J236" s="34">
        <f t="shared" ca="1" si="39"/>
        <v>89</v>
      </c>
      <c r="K236" s="34">
        <v>3</v>
      </c>
      <c r="L236" s="34">
        <f ca="1">SUM($I$2:K236)</f>
        <v>26662</v>
      </c>
      <c r="M236" s="34" t="e">
        <f t="shared" si="40"/>
        <v>#N/A</v>
      </c>
      <c r="N236" s="34" t="e">
        <f t="shared" si="41"/>
        <v>#N/A</v>
      </c>
    </row>
    <row r="237" spans="1:14" ht="15" customHeight="1" x14ac:dyDescent="0.3">
      <c r="A237" s="33">
        <v>45527</v>
      </c>
      <c r="B237" s="3">
        <f t="shared" si="34"/>
        <v>34</v>
      </c>
      <c r="C237" s="3">
        <f t="shared" si="35"/>
        <v>5</v>
      </c>
      <c r="D237" s="34">
        <f t="shared" ca="1" si="36"/>
        <v>6</v>
      </c>
      <c r="E237" s="3" t="e">
        <f t="shared" si="44"/>
        <v>#N/A</v>
      </c>
      <c r="F237" s="34">
        <f t="shared" ca="1" si="37"/>
        <v>259</v>
      </c>
      <c r="G237" s="34" t="e">
        <f t="shared" si="42"/>
        <v>#N/A</v>
      </c>
      <c r="H237" s="34" t="e">
        <f t="shared" si="43"/>
        <v>#N/A</v>
      </c>
      <c r="I237" s="34">
        <f t="shared" ca="1" si="38"/>
        <v>67</v>
      </c>
      <c r="J237" s="34">
        <f t="shared" ca="1" si="39"/>
        <v>3</v>
      </c>
      <c r="K237" s="34">
        <v>2</v>
      </c>
      <c r="L237" s="34">
        <f ca="1">SUM($I$2:K237)</f>
        <v>26734</v>
      </c>
      <c r="M237" s="34" t="e">
        <f t="shared" si="40"/>
        <v>#N/A</v>
      </c>
      <c r="N237" s="34" t="e">
        <f t="shared" si="41"/>
        <v>#N/A</v>
      </c>
    </row>
    <row r="238" spans="1:14" ht="15" customHeight="1" x14ac:dyDescent="0.3">
      <c r="A238" s="33">
        <v>45528</v>
      </c>
      <c r="B238" s="3">
        <f t="shared" si="34"/>
        <v>34</v>
      </c>
      <c r="C238" s="3">
        <f t="shared" si="35"/>
        <v>6</v>
      </c>
      <c r="D238" s="34">
        <f t="shared" ca="1" si="36"/>
        <v>7</v>
      </c>
      <c r="E238" s="3" t="e">
        <f t="shared" si="44"/>
        <v>#N/A</v>
      </c>
      <c r="F238" s="34">
        <f t="shared" ca="1" si="37"/>
        <v>196</v>
      </c>
      <c r="G238" s="34" t="e">
        <f t="shared" si="42"/>
        <v>#N/A</v>
      </c>
      <c r="H238" s="34" t="e">
        <f t="shared" si="43"/>
        <v>#N/A</v>
      </c>
      <c r="I238" s="34">
        <f t="shared" ca="1" si="38"/>
        <v>40</v>
      </c>
      <c r="J238" s="34">
        <f t="shared" ca="1" si="39"/>
        <v>67</v>
      </c>
      <c r="K238" s="34">
        <v>5</v>
      </c>
      <c r="L238" s="34">
        <f ca="1">SUM($I$2:K238)</f>
        <v>26846</v>
      </c>
      <c r="M238" s="34" t="e">
        <f t="shared" si="40"/>
        <v>#N/A</v>
      </c>
      <c r="N238" s="34" t="e">
        <f t="shared" si="41"/>
        <v>#N/A</v>
      </c>
    </row>
    <row r="239" spans="1:14" ht="15" customHeight="1" x14ac:dyDescent="0.3">
      <c r="A239" s="33">
        <v>45529</v>
      </c>
      <c r="B239" s="3">
        <f t="shared" si="34"/>
        <v>34</v>
      </c>
      <c r="C239" s="3">
        <f t="shared" si="35"/>
        <v>7</v>
      </c>
      <c r="D239" s="34">
        <f t="shared" ca="1" si="36"/>
        <v>15</v>
      </c>
      <c r="E239" s="3">
        <f t="shared" ca="1" si="44"/>
        <v>83</v>
      </c>
      <c r="F239" s="34">
        <f t="shared" ca="1" si="37"/>
        <v>237</v>
      </c>
      <c r="G239" s="34">
        <f t="shared" ca="1" si="42"/>
        <v>1331</v>
      </c>
      <c r="H239" s="34">
        <f t="shared" ca="1" si="43"/>
        <v>1946</v>
      </c>
      <c r="I239" s="34">
        <f t="shared" ca="1" si="38"/>
        <v>65</v>
      </c>
      <c r="J239" s="34">
        <f t="shared" ca="1" si="39"/>
        <v>99</v>
      </c>
      <c r="K239" s="34">
        <v>4</v>
      </c>
      <c r="L239" s="34">
        <f ca="1">SUM($I$2:K239)</f>
        <v>27014</v>
      </c>
      <c r="M239" s="34" t="e">
        <f t="shared" si="40"/>
        <v>#N/A</v>
      </c>
      <c r="N239" s="34" t="e">
        <f t="shared" si="41"/>
        <v>#N/A</v>
      </c>
    </row>
    <row r="240" spans="1:14" ht="15" customHeight="1" x14ac:dyDescent="0.3">
      <c r="A240" s="33">
        <v>45530</v>
      </c>
      <c r="B240" s="3">
        <f t="shared" si="34"/>
        <v>35</v>
      </c>
      <c r="C240" s="3">
        <f t="shared" si="35"/>
        <v>1</v>
      </c>
      <c r="D240" s="34">
        <f t="shared" ca="1" si="36"/>
        <v>18</v>
      </c>
      <c r="E240" s="3" t="e">
        <f t="shared" si="44"/>
        <v>#N/A</v>
      </c>
      <c r="F240" s="34">
        <f t="shared" ca="1" si="37"/>
        <v>53</v>
      </c>
      <c r="G240" s="34" t="e">
        <f t="shared" si="42"/>
        <v>#N/A</v>
      </c>
      <c r="H240" s="34" t="e">
        <f t="shared" si="43"/>
        <v>#N/A</v>
      </c>
      <c r="I240" s="34">
        <f t="shared" ca="1" si="38"/>
        <v>42</v>
      </c>
      <c r="J240" s="34">
        <f t="shared" ca="1" si="39"/>
        <v>26</v>
      </c>
      <c r="K240" s="34">
        <v>6</v>
      </c>
      <c r="L240" s="34">
        <f ca="1">SUM($I$2:K240)</f>
        <v>27088</v>
      </c>
      <c r="M240" s="34" t="e">
        <f t="shared" si="40"/>
        <v>#N/A</v>
      </c>
      <c r="N240" s="34" t="e">
        <f t="shared" si="41"/>
        <v>#N/A</v>
      </c>
    </row>
    <row r="241" spans="1:14" ht="15" customHeight="1" x14ac:dyDescent="0.3">
      <c r="A241" s="33">
        <v>45531</v>
      </c>
      <c r="B241" s="3">
        <f t="shared" si="34"/>
        <v>35</v>
      </c>
      <c r="C241" s="3">
        <f t="shared" si="35"/>
        <v>2</v>
      </c>
      <c r="D241" s="34">
        <f t="shared" ca="1" si="36"/>
        <v>13</v>
      </c>
      <c r="E241" s="3" t="e">
        <f t="shared" si="44"/>
        <v>#N/A</v>
      </c>
      <c r="F241" s="34">
        <f t="shared" ca="1" si="37"/>
        <v>348</v>
      </c>
      <c r="G241" s="34" t="e">
        <f t="shared" si="42"/>
        <v>#N/A</v>
      </c>
      <c r="H241" s="34" t="e">
        <f t="shared" si="43"/>
        <v>#N/A</v>
      </c>
      <c r="I241" s="34">
        <f t="shared" ca="1" si="38"/>
        <v>23</v>
      </c>
      <c r="J241" s="34">
        <f t="shared" ca="1" si="39"/>
        <v>29</v>
      </c>
      <c r="K241" s="34">
        <v>1</v>
      </c>
      <c r="L241" s="34">
        <f ca="1">SUM($I$2:K241)</f>
        <v>27141</v>
      </c>
      <c r="M241" s="34" t="e">
        <f t="shared" si="40"/>
        <v>#N/A</v>
      </c>
      <c r="N241" s="34" t="e">
        <f t="shared" si="41"/>
        <v>#N/A</v>
      </c>
    </row>
    <row r="242" spans="1:14" ht="15" customHeight="1" x14ac:dyDescent="0.3">
      <c r="A242" s="33">
        <v>45532</v>
      </c>
      <c r="B242" s="3">
        <f t="shared" si="34"/>
        <v>35</v>
      </c>
      <c r="C242" s="3">
        <f t="shared" si="35"/>
        <v>3</v>
      </c>
      <c r="D242" s="34">
        <f t="shared" ca="1" si="36"/>
        <v>4</v>
      </c>
      <c r="E242" s="3" t="e">
        <f t="shared" si="44"/>
        <v>#N/A</v>
      </c>
      <c r="F242" s="34">
        <f t="shared" ca="1" si="37"/>
        <v>460</v>
      </c>
      <c r="G242" s="34" t="e">
        <f t="shared" si="42"/>
        <v>#N/A</v>
      </c>
      <c r="H242" s="34" t="e">
        <f t="shared" si="43"/>
        <v>#N/A</v>
      </c>
      <c r="I242" s="34">
        <f t="shared" ca="1" si="38"/>
        <v>49</v>
      </c>
      <c r="J242" s="34">
        <f t="shared" ca="1" si="39"/>
        <v>32</v>
      </c>
      <c r="K242" s="34">
        <v>4</v>
      </c>
      <c r="L242" s="34">
        <f ca="1">SUM($I$2:K242)</f>
        <v>27226</v>
      </c>
      <c r="M242" s="34" t="e">
        <f t="shared" si="40"/>
        <v>#N/A</v>
      </c>
      <c r="N242" s="34" t="e">
        <f t="shared" si="41"/>
        <v>#N/A</v>
      </c>
    </row>
    <row r="243" spans="1:14" ht="15" customHeight="1" x14ac:dyDescent="0.3">
      <c r="A243" s="33">
        <v>45533</v>
      </c>
      <c r="B243" s="3">
        <f t="shared" si="34"/>
        <v>35</v>
      </c>
      <c r="C243" s="3">
        <f t="shared" si="35"/>
        <v>4</v>
      </c>
      <c r="D243" s="34">
        <f t="shared" ca="1" si="36"/>
        <v>3</v>
      </c>
      <c r="E243" s="3" t="e">
        <f t="shared" si="44"/>
        <v>#N/A</v>
      </c>
      <c r="F243" s="34">
        <f t="shared" ca="1" si="37"/>
        <v>88</v>
      </c>
      <c r="G243" s="34" t="e">
        <f t="shared" si="42"/>
        <v>#N/A</v>
      </c>
      <c r="H243" s="34" t="e">
        <f t="shared" si="43"/>
        <v>#N/A</v>
      </c>
      <c r="I243" s="34">
        <f t="shared" ca="1" si="38"/>
        <v>80</v>
      </c>
      <c r="J243" s="34">
        <f t="shared" ca="1" si="39"/>
        <v>26</v>
      </c>
      <c r="K243" s="34">
        <v>5</v>
      </c>
      <c r="L243" s="34">
        <f ca="1">SUM($I$2:K243)</f>
        <v>27337</v>
      </c>
      <c r="M243" s="34" t="e">
        <f t="shared" si="40"/>
        <v>#N/A</v>
      </c>
      <c r="N243" s="34" t="e">
        <f t="shared" si="41"/>
        <v>#N/A</v>
      </c>
    </row>
    <row r="244" spans="1:14" ht="15" customHeight="1" x14ac:dyDescent="0.3">
      <c r="A244" s="33">
        <v>45534</v>
      </c>
      <c r="B244" s="3">
        <f t="shared" si="34"/>
        <v>35</v>
      </c>
      <c r="C244" s="3">
        <f t="shared" si="35"/>
        <v>5</v>
      </c>
      <c r="D244" s="34">
        <f t="shared" ca="1" si="36"/>
        <v>20</v>
      </c>
      <c r="E244" s="3" t="e">
        <f t="shared" si="44"/>
        <v>#N/A</v>
      </c>
      <c r="F244" s="34">
        <f t="shared" ca="1" si="37"/>
        <v>170</v>
      </c>
      <c r="G244" s="34" t="e">
        <f t="shared" si="42"/>
        <v>#N/A</v>
      </c>
      <c r="H244" s="34" t="e">
        <f t="shared" si="43"/>
        <v>#N/A</v>
      </c>
      <c r="I244" s="34">
        <f t="shared" ca="1" si="38"/>
        <v>62</v>
      </c>
      <c r="J244" s="34">
        <f t="shared" ca="1" si="39"/>
        <v>39</v>
      </c>
      <c r="K244" s="34">
        <v>2</v>
      </c>
      <c r="L244" s="34">
        <f ca="1">SUM($I$2:K244)</f>
        <v>27440</v>
      </c>
      <c r="M244" s="34" t="e">
        <f t="shared" si="40"/>
        <v>#N/A</v>
      </c>
      <c r="N244" s="34" t="e">
        <f t="shared" si="41"/>
        <v>#N/A</v>
      </c>
    </row>
    <row r="245" spans="1:14" ht="15" customHeight="1" x14ac:dyDescent="0.3">
      <c r="A245" s="33">
        <v>45535</v>
      </c>
      <c r="B245" s="3">
        <f t="shared" si="34"/>
        <v>35</v>
      </c>
      <c r="C245" s="3">
        <f t="shared" si="35"/>
        <v>6</v>
      </c>
      <c r="D245" s="34">
        <f t="shared" ca="1" si="36"/>
        <v>10</v>
      </c>
      <c r="E245" s="3" t="e">
        <f t="shared" si="44"/>
        <v>#N/A</v>
      </c>
      <c r="F245" s="34">
        <f t="shared" ca="1" si="37"/>
        <v>432</v>
      </c>
      <c r="G245" s="34" t="e">
        <f t="shared" si="42"/>
        <v>#N/A</v>
      </c>
      <c r="H245" s="34" t="e">
        <f t="shared" si="43"/>
        <v>#N/A</v>
      </c>
      <c r="I245" s="34">
        <f t="shared" ca="1" si="38"/>
        <v>56</v>
      </c>
      <c r="J245" s="34">
        <f t="shared" ca="1" si="39"/>
        <v>39</v>
      </c>
      <c r="K245" s="34">
        <v>6</v>
      </c>
      <c r="L245" s="34">
        <f ca="1">SUM($I$2:K245)</f>
        <v>27541</v>
      </c>
      <c r="M245" s="34" t="e">
        <f t="shared" si="40"/>
        <v>#N/A</v>
      </c>
      <c r="N245" s="34" t="e">
        <f t="shared" si="41"/>
        <v>#N/A</v>
      </c>
    </row>
    <row r="246" spans="1:14" ht="15" customHeight="1" x14ac:dyDescent="0.3">
      <c r="A246" s="33">
        <v>45536</v>
      </c>
      <c r="B246" s="3">
        <f t="shared" si="34"/>
        <v>35</v>
      </c>
      <c r="C246" s="3">
        <f t="shared" si="35"/>
        <v>7</v>
      </c>
      <c r="D246" s="34">
        <f t="shared" ca="1" si="36"/>
        <v>9</v>
      </c>
      <c r="E246" s="3">
        <f t="shared" ca="1" si="44"/>
        <v>77</v>
      </c>
      <c r="F246" s="34">
        <f t="shared" ca="1" si="37"/>
        <v>194</v>
      </c>
      <c r="G246" s="34">
        <f t="shared" ca="1" si="42"/>
        <v>1344</v>
      </c>
      <c r="H246" s="34">
        <f t="shared" ca="1" si="43"/>
        <v>1745</v>
      </c>
      <c r="I246" s="34">
        <f t="shared" ca="1" si="38"/>
        <v>95</v>
      </c>
      <c r="J246" s="34">
        <f t="shared" ca="1" si="39"/>
        <v>83</v>
      </c>
      <c r="K246" s="34">
        <v>2</v>
      </c>
      <c r="L246" s="34">
        <f ca="1">SUM($I$2:K246)</f>
        <v>27721</v>
      </c>
      <c r="M246" s="34" t="e">
        <f t="shared" si="40"/>
        <v>#N/A</v>
      </c>
      <c r="N246" s="34" t="e">
        <f t="shared" si="41"/>
        <v>#N/A</v>
      </c>
    </row>
    <row r="247" spans="1:14" ht="15" customHeight="1" x14ac:dyDescent="0.3">
      <c r="A247" s="33">
        <v>45537</v>
      </c>
      <c r="B247" s="3">
        <f t="shared" si="34"/>
        <v>36</v>
      </c>
      <c r="C247" s="3">
        <f t="shared" si="35"/>
        <v>1</v>
      </c>
      <c r="D247" s="34">
        <f t="shared" ca="1" si="36"/>
        <v>7</v>
      </c>
      <c r="E247" s="3" t="e">
        <f t="shared" si="44"/>
        <v>#N/A</v>
      </c>
      <c r="F247" s="34">
        <f t="shared" ca="1" si="37"/>
        <v>284</v>
      </c>
      <c r="G247" s="34" t="e">
        <f t="shared" si="42"/>
        <v>#N/A</v>
      </c>
      <c r="H247" s="34" t="e">
        <f t="shared" si="43"/>
        <v>#N/A</v>
      </c>
      <c r="I247" s="34">
        <f t="shared" ca="1" si="38"/>
        <v>92</v>
      </c>
      <c r="J247" s="34">
        <f t="shared" ca="1" si="39"/>
        <v>59</v>
      </c>
      <c r="K247" s="34">
        <v>5</v>
      </c>
      <c r="L247" s="34">
        <f ca="1">SUM($I$2:K247)</f>
        <v>27877</v>
      </c>
      <c r="M247" s="34" t="e">
        <f t="shared" si="40"/>
        <v>#N/A</v>
      </c>
      <c r="N247" s="34" t="e">
        <f t="shared" si="41"/>
        <v>#N/A</v>
      </c>
    </row>
    <row r="248" spans="1:14" ht="15" customHeight="1" x14ac:dyDescent="0.3">
      <c r="A248" s="33">
        <v>45538</v>
      </c>
      <c r="B248" s="3">
        <f t="shared" si="34"/>
        <v>36</v>
      </c>
      <c r="C248" s="3">
        <f t="shared" si="35"/>
        <v>2</v>
      </c>
      <c r="D248" s="34">
        <f t="shared" ca="1" si="36"/>
        <v>16</v>
      </c>
      <c r="E248" s="3" t="e">
        <f t="shared" si="44"/>
        <v>#N/A</v>
      </c>
      <c r="F248" s="34">
        <f t="shared" ca="1" si="37"/>
        <v>236</v>
      </c>
      <c r="G248" s="34" t="e">
        <f t="shared" si="42"/>
        <v>#N/A</v>
      </c>
      <c r="H248" s="34" t="e">
        <f t="shared" si="43"/>
        <v>#N/A</v>
      </c>
      <c r="I248" s="34">
        <f t="shared" ca="1" si="38"/>
        <v>56</v>
      </c>
      <c r="J248" s="34">
        <f t="shared" ca="1" si="39"/>
        <v>55</v>
      </c>
      <c r="K248" s="34">
        <v>3</v>
      </c>
      <c r="L248" s="34">
        <f ca="1">SUM($I$2:K248)</f>
        <v>27991</v>
      </c>
      <c r="M248" s="34" t="e">
        <f t="shared" si="40"/>
        <v>#N/A</v>
      </c>
      <c r="N248" s="34" t="e">
        <f t="shared" si="41"/>
        <v>#N/A</v>
      </c>
    </row>
    <row r="249" spans="1:14" ht="15" customHeight="1" x14ac:dyDescent="0.3">
      <c r="A249" s="33">
        <v>45539</v>
      </c>
      <c r="B249" s="3">
        <f t="shared" si="34"/>
        <v>36</v>
      </c>
      <c r="C249" s="3">
        <f t="shared" si="35"/>
        <v>3</v>
      </c>
      <c r="D249" s="34">
        <f t="shared" ca="1" si="36"/>
        <v>16</v>
      </c>
      <c r="E249" s="3" t="e">
        <f t="shared" si="44"/>
        <v>#N/A</v>
      </c>
      <c r="F249" s="34">
        <f t="shared" ca="1" si="37"/>
        <v>148</v>
      </c>
      <c r="G249" s="34" t="e">
        <f t="shared" si="42"/>
        <v>#N/A</v>
      </c>
      <c r="H249" s="34" t="e">
        <f t="shared" si="43"/>
        <v>#N/A</v>
      </c>
      <c r="I249" s="34">
        <f t="shared" ca="1" si="38"/>
        <v>52</v>
      </c>
      <c r="J249" s="34">
        <f t="shared" ca="1" si="39"/>
        <v>48</v>
      </c>
      <c r="K249" s="34">
        <v>4</v>
      </c>
      <c r="L249" s="34">
        <f ca="1">SUM($I$2:K249)</f>
        <v>28095</v>
      </c>
      <c r="M249" s="34" t="e">
        <f t="shared" si="40"/>
        <v>#N/A</v>
      </c>
      <c r="N249" s="34" t="e">
        <f t="shared" si="41"/>
        <v>#N/A</v>
      </c>
    </row>
    <row r="250" spans="1:14" ht="15" customHeight="1" x14ac:dyDescent="0.3">
      <c r="A250" s="33">
        <v>45540</v>
      </c>
      <c r="B250" s="3">
        <f t="shared" si="34"/>
        <v>36</v>
      </c>
      <c r="C250" s="3">
        <f t="shared" si="35"/>
        <v>4</v>
      </c>
      <c r="D250" s="34">
        <f t="shared" ca="1" si="36"/>
        <v>4</v>
      </c>
      <c r="E250" s="3" t="e">
        <f t="shared" si="44"/>
        <v>#N/A</v>
      </c>
      <c r="F250" s="34">
        <f t="shared" ca="1" si="37"/>
        <v>239</v>
      </c>
      <c r="G250" s="34" t="e">
        <f t="shared" si="42"/>
        <v>#N/A</v>
      </c>
      <c r="H250" s="34" t="e">
        <f t="shared" si="43"/>
        <v>#N/A</v>
      </c>
      <c r="I250" s="34">
        <f t="shared" ca="1" si="38"/>
        <v>95</v>
      </c>
      <c r="J250" s="34">
        <f t="shared" ca="1" si="39"/>
        <v>46</v>
      </c>
      <c r="K250" s="34">
        <v>4</v>
      </c>
      <c r="L250" s="34">
        <f ca="1">SUM($I$2:K250)</f>
        <v>28240</v>
      </c>
      <c r="M250" s="34" t="e">
        <f t="shared" si="40"/>
        <v>#N/A</v>
      </c>
      <c r="N250" s="34" t="e">
        <f t="shared" si="41"/>
        <v>#N/A</v>
      </c>
    </row>
    <row r="251" spans="1:14" ht="15" customHeight="1" x14ac:dyDescent="0.3">
      <c r="A251" s="33">
        <v>45541</v>
      </c>
      <c r="B251" s="3">
        <f t="shared" si="34"/>
        <v>36</v>
      </c>
      <c r="C251" s="3">
        <f t="shared" si="35"/>
        <v>5</v>
      </c>
      <c r="D251" s="34">
        <f t="shared" ca="1" si="36"/>
        <v>15</v>
      </c>
      <c r="E251" s="3" t="e">
        <f t="shared" si="44"/>
        <v>#N/A</v>
      </c>
      <c r="F251" s="34">
        <f t="shared" ca="1" si="37"/>
        <v>106</v>
      </c>
      <c r="G251" s="34" t="e">
        <f t="shared" si="42"/>
        <v>#N/A</v>
      </c>
      <c r="H251" s="34" t="e">
        <f t="shared" si="43"/>
        <v>#N/A</v>
      </c>
      <c r="I251" s="34">
        <f t="shared" ca="1" si="38"/>
        <v>53</v>
      </c>
      <c r="J251" s="34">
        <f t="shared" ca="1" si="39"/>
        <v>80</v>
      </c>
      <c r="K251" s="34">
        <v>1</v>
      </c>
      <c r="L251" s="34">
        <f ca="1">SUM($I$2:K251)</f>
        <v>28374</v>
      </c>
      <c r="M251" s="34" t="e">
        <f t="shared" si="40"/>
        <v>#N/A</v>
      </c>
      <c r="N251" s="34" t="e">
        <f t="shared" si="41"/>
        <v>#N/A</v>
      </c>
    </row>
    <row r="252" spans="1:14" ht="15" customHeight="1" x14ac:dyDescent="0.3">
      <c r="A252" s="33">
        <v>45542</v>
      </c>
      <c r="B252" s="3">
        <f t="shared" si="34"/>
        <v>36</v>
      </c>
      <c r="C252" s="3">
        <f t="shared" si="35"/>
        <v>6</v>
      </c>
      <c r="D252" s="34">
        <f t="shared" ca="1" si="36"/>
        <v>14</v>
      </c>
      <c r="E252" s="3" t="e">
        <f t="shared" si="44"/>
        <v>#N/A</v>
      </c>
      <c r="F252" s="34">
        <f t="shared" ca="1" si="37"/>
        <v>478</v>
      </c>
      <c r="G252" s="34" t="e">
        <f t="shared" si="42"/>
        <v>#N/A</v>
      </c>
      <c r="H252" s="34" t="e">
        <f t="shared" si="43"/>
        <v>#N/A</v>
      </c>
      <c r="I252" s="34">
        <f t="shared" ca="1" si="38"/>
        <v>64</v>
      </c>
      <c r="J252" s="34">
        <f t="shared" ca="1" si="39"/>
        <v>61</v>
      </c>
      <c r="K252" s="34">
        <v>6</v>
      </c>
      <c r="L252" s="34">
        <f ca="1">SUM($I$2:K252)</f>
        <v>28505</v>
      </c>
      <c r="M252" s="34" t="e">
        <f t="shared" si="40"/>
        <v>#N/A</v>
      </c>
      <c r="N252" s="34" t="e">
        <f t="shared" si="41"/>
        <v>#N/A</v>
      </c>
    </row>
    <row r="253" spans="1:14" ht="15" customHeight="1" x14ac:dyDescent="0.3">
      <c r="A253" s="33">
        <v>45543</v>
      </c>
      <c r="B253" s="3">
        <f t="shared" si="34"/>
        <v>36</v>
      </c>
      <c r="C253" s="3">
        <f t="shared" si="35"/>
        <v>7</v>
      </c>
      <c r="D253" s="34">
        <f t="shared" ca="1" si="36"/>
        <v>14</v>
      </c>
      <c r="E253" s="3">
        <f t="shared" ca="1" si="44"/>
        <v>86</v>
      </c>
      <c r="F253" s="34">
        <f t="shared" ca="1" si="37"/>
        <v>166</v>
      </c>
      <c r="G253" s="34">
        <f t="shared" ca="1" si="42"/>
        <v>1137</v>
      </c>
      <c r="H253" s="34">
        <f t="shared" ca="1" si="43"/>
        <v>1657</v>
      </c>
      <c r="I253" s="34">
        <f t="shared" ca="1" si="38"/>
        <v>94</v>
      </c>
      <c r="J253" s="34">
        <f t="shared" ca="1" si="39"/>
        <v>48</v>
      </c>
      <c r="K253" s="34">
        <v>3</v>
      </c>
      <c r="L253" s="34">
        <f ca="1">SUM($I$2:K253)</f>
        <v>28650</v>
      </c>
      <c r="M253" s="34" t="e">
        <f t="shared" si="40"/>
        <v>#N/A</v>
      </c>
      <c r="N253" s="34" t="e">
        <f t="shared" si="41"/>
        <v>#N/A</v>
      </c>
    </row>
    <row r="254" spans="1:14" ht="15" customHeight="1" x14ac:dyDescent="0.3">
      <c r="A254" s="33">
        <v>45544</v>
      </c>
      <c r="B254" s="3">
        <f t="shared" si="34"/>
        <v>37</v>
      </c>
      <c r="C254" s="3">
        <f t="shared" si="35"/>
        <v>1</v>
      </c>
      <c r="D254" s="34">
        <f t="shared" ca="1" si="36"/>
        <v>3</v>
      </c>
      <c r="E254" s="3" t="e">
        <f t="shared" si="44"/>
        <v>#N/A</v>
      </c>
      <c r="F254" s="34">
        <f t="shared" ca="1" si="37"/>
        <v>414</v>
      </c>
      <c r="G254" s="34" t="e">
        <f t="shared" si="42"/>
        <v>#N/A</v>
      </c>
      <c r="H254" s="34" t="e">
        <f t="shared" si="43"/>
        <v>#N/A</v>
      </c>
      <c r="I254" s="34">
        <f t="shared" ca="1" si="38"/>
        <v>68</v>
      </c>
      <c r="J254" s="34">
        <f t="shared" ca="1" si="39"/>
        <v>98</v>
      </c>
      <c r="K254" s="34">
        <v>5</v>
      </c>
      <c r="L254" s="34">
        <f ca="1">SUM($I$2:K254)</f>
        <v>28821</v>
      </c>
      <c r="M254" s="34" t="e">
        <f t="shared" si="40"/>
        <v>#N/A</v>
      </c>
      <c r="N254" s="34" t="e">
        <f t="shared" si="41"/>
        <v>#N/A</v>
      </c>
    </row>
    <row r="255" spans="1:14" ht="15" customHeight="1" x14ac:dyDescent="0.3">
      <c r="A255" s="33">
        <v>45545</v>
      </c>
      <c r="B255" s="3">
        <f t="shared" si="34"/>
        <v>37</v>
      </c>
      <c r="C255" s="3">
        <f t="shared" si="35"/>
        <v>2</v>
      </c>
      <c r="D255" s="34">
        <f t="shared" ca="1" si="36"/>
        <v>13</v>
      </c>
      <c r="E255" s="3" t="e">
        <f t="shared" si="44"/>
        <v>#N/A</v>
      </c>
      <c r="F255" s="34">
        <f t="shared" ca="1" si="37"/>
        <v>129</v>
      </c>
      <c r="G255" s="34" t="e">
        <f t="shared" si="42"/>
        <v>#N/A</v>
      </c>
      <c r="H255" s="34" t="e">
        <f t="shared" si="43"/>
        <v>#N/A</v>
      </c>
      <c r="I255" s="34">
        <f t="shared" ca="1" si="38"/>
        <v>63</v>
      </c>
      <c r="J255" s="34">
        <f t="shared" ca="1" si="39"/>
        <v>78</v>
      </c>
      <c r="K255" s="34">
        <v>3</v>
      </c>
      <c r="L255" s="34">
        <f ca="1">SUM($I$2:K255)</f>
        <v>28965</v>
      </c>
      <c r="M255" s="34" t="e">
        <f t="shared" si="40"/>
        <v>#N/A</v>
      </c>
      <c r="N255" s="34" t="e">
        <f t="shared" si="41"/>
        <v>#N/A</v>
      </c>
    </row>
    <row r="256" spans="1:14" ht="15" customHeight="1" x14ac:dyDescent="0.3">
      <c r="A256" s="33">
        <v>45546</v>
      </c>
      <c r="B256" s="3">
        <f t="shared" si="34"/>
        <v>37</v>
      </c>
      <c r="C256" s="3">
        <f t="shared" si="35"/>
        <v>3</v>
      </c>
      <c r="D256" s="34">
        <f t="shared" ca="1" si="36"/>
        <v>12</v>
      </c>
      <c r="E256" s="3" t="e">
        <f t="shared" si="44"/>
        <v>#N/A</v>
      </c>
      <c r="F256" s="34">
        <f t="shared" ca="1" si="37"/>
        <v>313</v>
      </c>
      <c r="G256" s="34" t="e">
        <f t="shared" si="42"/>
        <v>#N/A</v>
      </c>
      <c r="H256" s="34" t="e">
        <f t="shared" si="43"/>
        <v>#N/A</v>
      </c>
      <c r="I256" s="34">
        <f t="shared" ca="1" si="38"/>
        <v>37</v>
      </c>
      <c r="J256" s="34">
        <f t="shared" ca="1" si="39"/>
        <v>24</v>
      </c>
      <c r="K256" s="34">
        <v>1</v>
      </c>
      <c r="L256" s="34">
        <f ca="1">SUM($I$2:K256)</f>
        <v>29027</v>
      </c>
      <c r="M256" s="34" t="e">
        <f t="shared" si="40"/>
        <v>#N/A</v>
      </c>
      <c r="N256" s="34" t="e">
        <f t="shared" si="41"/>
        <v>#N/A</v>
      </c>
    </row>
    <row r="257" spans="1:14" ht="15" customHeight="1" x14ac:dyDescent="0.3">
      <c r="A257" s="33">
        <v>45547</v>
      </c>
      <c r="B257" s="3">
        <f t="shared" si="34"/>
        <v>37</v>
      </c>
      <c r="C257" s="3">
        <f t="shared" si="35"/>
        <v>4</v>
      </c>
      <c r="D257" s="34">
        <f t="shared" ca="1" si="36"/>
        <v>2</v>
      </c>
      <c r="E257" s="3" t="e">
        <f t="shared" si="44"/>
        <v>#N/A</v>
      </c>
      <c r="F257" s="34">
        <f t="shared" ca="1" si="37"/>
        <v>235</v>
      </c>
      <c r="G257" s="34" t="e">
        <f t="shared" si="42"/>
        <v>#N/A</v>
      </c>
      <c r="H257" s="34" t="e">
        <f t="shared" si="43"/>
        <v>#N/A</v>
      </c>
      <c r="I257" s="34">
        <f t="shared" ca="1" si="38"/>
        <v>92</v>
      </c>
      <c r="J257" s="34">
        <f t="shared" ca="1" si="39"/>
        <v>18</v>
      </c>
      <c r="K257" s="34">
        <v>5</v>
      </c>
      <c r="L257" s="34">
        <f ca="1">SUM($I$2:K257)</f>
        <v>29142</v>
      </c>
      <c r="M257" s="34" t="e">
        <f t="shared" si="40"/>
        <v>#N/A</v>
      </c>
      <c r="N257" s="34" t="e">
        <f t="shared" si="41"/>
        <v>#N/A</v>
      </c>
    </row>
    <row r="258" spans="1:14" ht="15" customHeight="1" x14ac:dyDescent="0.3">
      <c r="A258" s="33">
        <v>45548</v>
      </c>
      <c r="B258" s="3">
        <f t="shared" ref="B258:B321" si="45">WEEKNUM(A258,2)</f>
        <v>37</v>
      </c>
      <c r="C258" s="3">
        <f t="shared" si="35"/>
        <v>5</v>
      </c>
      <c r="D258" s="34">
        <f t="shared" ca="1" si="36"/>
        <v>10</v>
      </c>
      <c r="E258" s="3" t="e">
        <f t="shared" si="44"/>
        <v>#N/A</v>
      </c>
      <c r="F258" s="34">
        <f t="shared" ca="1" si="37"/>
        <v>472</v>
      </c>
      <c r="G258" s="34" t="e">
        <f t="shared" si="42"/>
        <v>#N/A</v>
      </c>
      <c r="H258" s="34" t="e">
        <f t="shared" si="43"/>
        <v>#N/A</v>
      </c>
      <c r="I258" s="34">
        <f t="shared" ca="1" si="38"/>
        <v>25</v>
      </c>
      <c r="J258" s="34">
        <f t="shared" ca="1" si="39"/>
        <v>60</v>
      </c>
      <c r="K258" s="34">
        <v>1</v>
      </c>
      <c r="L258" s="34">
        <f ca="1">SUM($I$2:K258)</f>
        <v>29228</v>
      </c>
      <c r="M258" s="34" t="e">
        <f t="shared" si="40"/>
        <v>#N/A</v>
      </c>
      <c r="N258" s="34" t="e">
        <f t="shared" si="41"/>
        <v>#N/A</v>
      </c>
    </row>
    <row r="259" spans="1:14" ht="15" customHeight="1" x14ac:dyDescent="0.3">
      <c r="A259" s="33">
        <v>45549</v>
      </c>
      <c r="B259" s="3">
        <f t="shared" si="45"/>
        <v>37</v>
      </c>
      <c r="C259" s="3">
        <f t="shared" ref="C259:C322" si="46">WEEKDAY(A259,2)</f>
        <v>6</v>
      </c>
      <c r="D259" s="34">
        <f t="shared" ref="D259:D322" ca="1" si="47">RANDBETWEEN(1,20)</f>
        <v>13</v>
      </c>
      <c r="E259" s="3" t="e">
        <f t="shared" si="44"/>
        <v>#N/A</v>
      </c>
      <c r="F259" s="34">
        <f t="shared" ref="F259:F322" ca="1" si="48">RANDBETWEEN(50,500)</f>
        <v>397</v>
      </c>
      <c r="G259" s="34" t="e">
        <f t="shared" si="42"/>
        <v>#N/A</v>
      </c>
      <c r="H259" s="34" t="e">
        <f t="shared" si="43"/>
        <v>#N/A</v>
      </c>
      <c r="I259" s="34">
        <f t="shared" ref="I259:I322" ca="1" si="49">RANDBETWEEN(20,100)</f>
        <v>39</v>
      </c>
      <c r="J259" s="34">
        <f t="shared" ref="J259:J322" ca="1" si="50">RANDBETWEEN(1,100)</f>
        <v>74</v>
      </c>
      <c r="K259" s="34">
        <v>1</v>
      </c>
      <c r="L259" s="34">
        <f ca="1">SUM($I$2:K259)</f>
        <v>29342</v>
      </c>
      <c r="M259" s="34" t="e">
        <f t="shared" ref="M259:M322" si="51">IF(DAY(A259)=15,$O$1,NA())</f>
        <v>#N/A</v>
      </c>
      <c r="N259" s="34" t="e">
        <f t="shared" ref="N259:N322" si="52">IF(DAY(A259)=15,CHOOSE(MONTH(A259),"January", "February", "March", "April", "May", "June", "July", "August", "September", "October", "November", "December"),NA())</f>
        <v>#N/A</v>
      </c>
    </row>
    <row r="260" spans="1:14" ht="15" customHeight="1" x14ac:dyDescent="0.3">
      <c r="A260" s="33">
        <v>45550</v>
      </c>
      <c r="B260" s="3">
        <f t="shared" si="45"/>
        <v>37</v>
      </c>
      <c r="C260" s="3">
        <f t="shared" si="46"/>
        <v>7</v>
      </c>
      <c r="D260" s="34">
        <f t="shared" ca="1" si="47"/>
        <v>8</v>
      </c>
      <c r="E260" s="3">
        <f t="shared" ca="1" si="44"/>
        <v>61</v>
      </c>
      <c r="F260" s="34">
        <f t="shared" ca="1" si="48"/>
        <v>344</v>
      </c>
      <c r="G260" s="34">
        <f t="shared" ca="1" si="42"/>
        <v>1761</v>
      </c>
      <c r="H260" s="34">
        <f t="shared" ca="1" si="43"/>
        <v>2304</v>
      </c>
      <c r="I260" s="34">
        <f t="shared" ca="1" si="49"/>
        <v>20</v>
      </c>
      <c r="J260" s="34">
        <f t="shared" ca="1" si="50"/>
        <v>75</v>
      </c>
      <c r="K260" s="34">
        <v>3</v>
      </c>
      <c r="L260" s="34">
        <f ca="1">SUM($I$2:K260)</f>
        <v>29440</v>
      </c>
      <c r="M260" s="34">
        <f t="shared" si="51"/>
        <v>3</v>
      </c>
      <c r="N260" s="34" t="str">
        <f t="shared" si="52"/>
        <v>September</v>
      </c>
    </row>
    <row r="261" spans="1:14" ht="15" customHeight="1" x14ac:dyDescent="0.3">
      <c r="A261" s="33">
        <v>45551</v>
      </c>
      <c r="B261" s="3">
        <f t="shared" si="45"/>
        <v>38</v>
      </c>
      <c r="C261" s="3">
        <f t="shared" si="46"/>
        <v>1</v>
      </c>
      <c r="D261" s="34">
        <f t="shared" ca="1" si="47"/>
        <v>4</v>
      </c>
      <c r="E261" s="3" t="e">
        <f t="shared" si="44"/>
        <v>#N/A</v>
      </c>
      <c r="F261" s="34">
        <f t="shared" ca="1" si="48"/>
        <v>72</v>
      </c>
      <c r="G261" s="34" t="e">
        <f t="shared" si="42"/>
        <v>#N/A</v>
      </c>
      <c r="H261" s="34" t="e">
        <f t="shared" si="43"/>
        <v>#N/A</v>
      </c>
      <c r="I261" s="34">
        <f t="shared" ca="1" si="49"/>
        <v>75</v>
      </c>
      <c r="J261" s="34">
        <f t="shared" ca="1" si="50"/>
        <v>11</v>
      </c>
      <c r="K261" s="34">
        <v>6</v>
      </c>
      <c r="L261" s="34">
        <f ca="1">SUM($I$2:K261)</f>
        <v>29532</v>
      </c>
      <c r="M261" s="34" t="e">
        <f t="shared" si="51"/>
        <v>#N/A</v>
      </c>
      <c r="N261" s="34" t="e">
        <f t="shared" si="52"/>
        <v>#N/A</v>
      </c>
    </row>
    <row r="262" spans="1:14" ht="15" customHeight="1" x14ac:dyDescent="0.3">
      <c r="A262" s="33">
        <v>45552</v>
      </c>
      <c r="B262" s="3">
        <f t="shared" si="45"/>
        <v>38</v>
      </c>
      <c r="C262" s="3">
        <f t="shared" si="46"/>
        <v>2</v>
      </c>
      <c r="D262" s="34">
        <f t="shared" ca="1" si="47"/>
        <v>3</v>
      </c>
      <c r="E262" s="3" t="e">
        <f t="shared" si="44"/>
        <v>#N/A</v>
      </c>
      <c r="F262" s="34">
        <f t="shared" ca="1" si="48"/>
        <v>471</v>
      </c>
      <c r="G262" s="34" t="e">
        <f t="shared" si="42"/>
        <v>#N/A</v>
      </c>
      <c r="H262" s="34" t="e">
        <f t="shared" si="43"/>
        <v>#N/A</v>
      </c>
      <c r="I262" s="34">
        <f t="shared" ca="1" si="49"/>
        <v>62</v>
      </c>
      <c r="J262" s="34">
        <f t="shared" ca="1" si="50"/>
        <v>91</v>
      </c>
      <c r="K262" s="34">
        <v>2</v>
      </c>
      <c r="L262" s="34">
        <f ca="1">SUM($I$2:K262)</f>
        <v>29687</v>
      </c>
      <c r="M262" s="34" t="e">
        <f t="shared" si="51"/>
        <v>#N/A</v>
      </c>
      <c r="N262" s="34" t="e">
        <f t="shared" si="52"/>
        <v>#N/A</v>
      </c>
    </row>
    <row r="263" spans="1:14" ht="15" customHeight="1" x14ac:dyDescent="0.3">
      <c r="A263" s="33">
        <v>45553</v>
      </c>
      <c r="B263" s="3">
        <f t="shared" si="45"/>
        <v>38</v>
      </c>
      <c r="C263" s="3">
        <f t="shared" si="46"/>
        <v>3</v>
      </c>
      <c r="D263" s="34">
        <f t="shared" ca="1" si="47"/>
        <v>18</v>
      </c>
      <c r="E263" s="3" t="e">
        <f t="shared" si="44"/>
        <v>#N/A</v>
      </c>
      <c r="F263" s="34">
        <f t="shared" ca="1" si="48"/>
        <v>72</v>
      </c>
      <c r="G263" s="34" t="e">
        <f t="shared" ref="G263:G326" si="53">IF(B264&gt;B263,SUM(F259:F263),NA())</f>
        <v>#N/A</v>
      </c>
      <c r="H263" s="34" t="e">
        <f t="shared" si="43"/>
        <v>#N/A</v>
      </c>
      <c r="I263" s="34">
        <f t="shared" ca="1" si="49"/>
        <v>80</v>
      </c>
      <c r="J263" s="34">
        <f t="shared" ca="1" si="50"/>
        <v>61</v>
      </c>
      <c r="K263" s="34">
        <v>2</v>
      </c>
      <c r="L263" s="34">
        <f ca="1">SUM($I$2:K263)</f>
        <v>29830</v>
      </c>
      <c r="M263" s="34" t="e">
        <f t="shared" si="51"/>
        <v>#N/A</v>
      </c>
      <c r="N263" s="34" t="e">
        <f t="shared" si="52"/>
        <v>#N/A</v>
      </c>
    </row>
    <row r="264" spans="1:14" ht="15" customHeight="1" x14ac:dyDescent="0.3">
      <c r="A264" s="33">
        <v>45554</v>
      </c>
      <c r="B264" s="3">
        <f t="shared" si="45"/>
        <v>38</v>
      </c>
      <c r="C264" s="3">
        <f t="shared" si="46"/>
        <v>4</v>
      </c>
      <c r="D264" s="34">
        <f t="shared" ca="1" si="47"/>
        <v>7</v>
      </c>
      <c r="E264" s="3" t="e">
        <f t="shared" si="44"/>
        <v>#N/A</v>
      </c>
      <c r="F264" s="34">
        <f t="shared" ca="1" si="48"/>
        <v>387</v>
      </c>
      <c r="G264" s="34" t="e">
        <f t="shared" si="53"/>
        <v>#N/A</v>
      </c>
      <c r="H264" s="34" t="e">
        <f t="shared" ref="H264:H327" si="54">IF(B265&gt;B264,SUM(F258:F264),NA())</f>
        <v>#N/A</v>
      </c>
      <c r="I264" s="34">
        <f t="shared" ca="1" si="49"/>
        <v>69</v>
      </c>
      <c r="J264" s="34">
        <f t="shared" ca="1" si="50"/>
        <v>54</v>
      </c>
      <c r="K264" s="34">
        <v>2</v>
      </c>
      <c r="L264" s="34">
        <f ca="1">SUM($I$2:K264)</f>
        <v>29955</v>
      </c>
      <c r="M264" s="34" t="e">
        <f t="shared" si="51"/>
        <v>#N/A</v>
      </c>
      <c r="N264" s="34" t="e">
        <f t="shared" si="52"/>
        <v>#N/A</v>
      </c>
    </row>
    <row r="265" spans="1:14" ht="15" customHeight="1" x14ac:dyDescent="0.3">
      <c r="A265" s="33">
        <v>45555</v>
      </c>
      <c r="B265" s="3">
        <f t="shared" si="45"/>
        <v>38</v>
      </c>
      <c r="C265" s="3">
        <f t="shared" si="46"/>
        <v>5</v>
      </c>
      <c r="D265" s="34">
        <f t="shared" ca="1" si="47"/>
        <v>4</v>
      </c>
      <c r="E265" s="3" t="e">
        <f t="shared" ref="E265:E328" si="55">IF(B266&gt;B265,SUM(D259:D265),NA())</f>
        <v>#N/A</v>
      </c>
      <c r="F265" s="34">
        <f t="shared" ca="1" si="48"/>
        <v>218</v>
      </c>
      <c r="G265" s="34" t="e">
        <f t="shared" si="53"/>
        <v>#N/A</v>
      </c>
      <c r="H265" s="34" t="e">
        <f t="shared" si="54"/>
        <v>#N/A</v>
      </c>
      <c r="I265" s="34">
        <f t="shared" ca="1" si="49"/>
        <v>92</v>
      </c>
      <c r="J265" s="34">
        <f t="shared" ca="1" si="50"/>
        <v>13</v>
      </c>
      <c r="K265" s="34">
        <v>6</v>
      </c>
      <c r="L265" s="34">
        <f ca="1">SUM($I$2:K265)</f>
        <v>30066</v>
      </c>
      <c r="M265" s="34" t="e">
        <f t="shared" si="51"/>
        <v>#N/A</v>
      </c>
      <c r="N265" s="34" t="e">
        <f t="shared" si="52"/>
        <v>#N/A</v>
      </c>
    </row>
    <row r="266" spans="1:14" ht="15" customHeight="1" x14ac:dyDescent="0.3">
      <c r="A266" s="33">
        <v>45556</v>
      </c>
      <c r="B266" s="3">
        <f t="shared" si="45"/>
        <v>38</v>
      </c>
      <c r="C266" s="3">
        <f t="shared" si="46"/>
        <v>6</v>
      </c>
      <c r="D266" s="34">
        <f t="shared" ca="1" si="47"/>
        <v>14</v>
      </c>
      <c r="E266" s="3" t="e">
        <f t="shared" si="55"/>
        <v>#N/A</v>
      </c>
      <c r="F266" s="34">
        <f t="shared" ca="1" si="48"/>
        <v>178</v>
      </c>
      <c r="G266" s="34" t="e">
        <f t="shared" si="53"/>
        <v>#N/A</v>
      </c>
      <c r="H266" s="34" t="e">
        <f t="shared" si="54"/>
        <v>#N/A</v>
      </c>
      <c r="I266" s="34">
        <f t="shared" ca="1" si="49"/>
        <v>33</v>
      </c>
      <c r="J266" s="34">
        <f t="shared" ca="1" si="50"/>
        <v>41</v>
      </c>
      <c r="K266" s="34">
        <v>2</v>
      </c>
      <c r="L266" s="34">
        <f ca="1">SUM($I$2:K266)</f>
        <v>30142</v>
      </c>
      <c r="M266" s="34" t="e">
        <f t="shared" si="51"/>
        <v>#N/A</v>
      </c>
      <c r="N266" s="34" t="e">
        <f t="shared" si="52"/>
        <v>#N/A</v>
      </c>
    </row>
    <row r="267" spans="1:14" ht="15" customHeight="1" x14ac:dyDescent="0.3">
      <c r="A267" s="33">
        <v>45557</v>
      </c>
      <c r="B267" s="3">
        <f t="shared" si="45"/>
        <v>38</v>
      </c>
      <c r="C267" s="3">
        <f t="shared" si="46"/>
        <v>7</v>
      </c>
      <c r="D267" s="34">
        <f t="shared" ca="1" si="47"/>
        <v>5</v>
      </c>
      <c r="E267" s="3">
        <f t="shared" ca="1" si="55"/>
        <v>55</v>
      </c>
      <c r="F267" s="34">
        <f t="shared" ca="1" si="48"/>
        <v>139</v>
      </c>
      <c r="G267" s="34">
        <f t="shared" ca="1" si="53"/>
        <v>994</v>
      </c>
      <c r="H267" s="34">
        <f t="shared" ca="1" si="54"/>
        <v>1537</v>
      </c>
      <c r="I267" s="34">
        <f t="shared" ca="1" si="49"/>
        <v>52</v>
      </c>
      <c r="J267" s="34">
        <f t="shared" ca="1" si="50"/>
        <v>99</v>
      </c>
      <c r="K267" s="34">
        <v>1</v>
      </c>
      <c r="L267" s="34">
        <f ca="1">SUM($I$2:K267)</f>
        <v>30294</v>
      </c>
      <c r="M267" s="34" t="e">
        <f t="shared" si="51"/>
        <v>#N/A</v>
      </c>
      <c r="N267" s="34" t="e">
        <f t="shared" si="52"/>
        <v>#N/A</v>
      </c>
    </row>
    <row r="268" spans="1:14" ht="15" customHeight="1" x14ac:dyDescent="0.3">
      <c r="A268" s="33">
        <v>45558</v>
      </c>
      <c r="B268" s="3">
        <f t="shared" si="45"/>
        <v>39</v>
      </c>
      <c r="C268" s="3">
        <f t="shared" si="46"/>
        <v>1</v>
      </c>
      <c r="D268" s="34">
        <f t="shared" ca="1" si="47"/>
        <v>7</v>
      </c>
      <c r="E268" s="3" t="e">
        <f t="shared" si="55"/>
        <v>#N/A</v>
      </c>
      <c r="F268" s="34">
        <f t="shared" ca="1" si="48"/>
        <v>486</v>
      </c>
      <c r="G268" s="34" t="e">
        <f t="shared" si="53"/>
        <v>#N/A</v>
      </c>
      <c r="H268" s="34" t="e">
        <f t="shared" si="54"/>
        <v>#N/A</v>
      </c>
      <c r="I268" s="34">
        <f t="shared" ca="1" si="49"/>
        <v>41</v>
      </c>
      <c r="J268" s="34">
        <f t="shared" ca="1" si="50"/>
        <v>30</v>
      </c>
      <c r="K268" s="34">
        <v>4</v>
      </c>
      <c r="L268" s="34">
        <f ca="1">SUM($I$2:K268)</f>
        <v>30369</v>
      </c>
      <c r="M268" s="34" t="e">
        <f t="shared" si="51"/>
        <v>#N/A</v>
      </c>
      <c r="N268" s="34" t="e">
        <f t="shared" si="52"/>
        <v>#N/A</v>
      </c>
    </row>
    <row r="269" spans="1:14" ht="15" customHeight="1" x14ac:dyDescent="0.3">
      <c r="A269" s="33">
        <v>45559</v>
      </c>
      <c r="B269" s="3">
        <f t="shared" si="45"/>
        <v>39</v>
      </c>
      <c r="C269" s="3">
        <f t="shared" si="46"/>
        <v>2</v>
      </c>
      <c r="D269" s="34">
        <f t="shared" ca="1" si="47"/>
        <v>16</v>
      </c>
      <c r="E269" s="3" t="e">
        <f t="shared" si="55"/>
        <v>#N/A</v>
      </c>
      <c r="F269" s="34">
        <f t="shared" ca="1" si="48"/>
        <v>375</v>
      </c>
      <c r="G269" s="34" t="e">
        <f t="shared" si="53"/>
        <v>#N/A</v>
      </c>
      <c r="H269" s="34" t="e">
        <f t="shared" si="54"/>
        <v>#N/A</v>
      </c>
      <c r="I269" s="34">
        <f t="shared" ca="1" si="49"/>
        <v>81</v>
      </c>
      <c r="J269" s="34">
        <f t="shared" ca="1" si="50"/>
        <v>82</v>
      </c>
      <c r="K269" s="34">
        <v>1</v>
      </c>
      <c r="L269" s="34">
        <f ca="1">SUM($I$2:K269)</f>
        <v>30533</v>
      </c>
      <c r="M269" s="34" t="e">
        <f t="shared" si="51"/>
        <v>#N/A</v>
      </c>
      <c r="N269" s="34" t="e">
        <f t="shared" si="52"/>
        <v>#N/A</v>
      </c>
    </row>
    <row r="270" spans="1:14" ht="15" customHeight="1" x14ac:dyDescent="0.3">
      <c r="A270" s="33">
        <v>45560</v>
      </c>
      <c r="B270" s="3">
        <f t="shared" si="45"/>
        <v>39</v>
      </c>
      <c r="C270" s="3">
        <f t="shared" si="46"/>
        <v>3</v>
      </c>
      <c r="D270" s="34">
        <f t="shared" ca="1" si="47"/>
        <v>14</v>
      </c>
      <c r="E270" s="3" t="e">
        <f t="shared" si="55"/>
        <v>#N/A</v>
      </c>
      <c r="F270" s="34">
        <f t="shared" ca="1" si="48"/>
        <v>299</v>
      </c>
      <c r="G270" s="34" t="e">
        <f t="shared" si="53"/>
        <v>#N/A</v>
      </c>
      <c r="H270" s="34" t="e">
        <f t="shared" si="54"/>
        <v>#N/A</v>
      </c>
      <c r="I270" s="34">
        <f t="shared" ca="1" si="49"/>
        <v>65</v>
      </c>
      <c r="J270" s="34">
        <f t="shared" ca="1" si="50"/>
        <v>11</v>
      </c>
      <c r="K270" s="34">
        <v>4</v>
      </c>
      <c r="L270" s="34">
        <f ca="1">SUM($I$2:K270)</f>
        <v>30613</v>
      </c>
      <c r="M270" s="34" t="e">
        <f t="shared" si="51"/>
        <v>#N/A</v>
      </c>
      <c r="N270" s="34" t="e">
        <f t="shared" si="52"/>
        <v>#N/A</v>
      </c>
    </row>
    <row r="271" spans="1:14" ht="15" customHeight="1" x14ac:dyDescent="0.3">
      <c r="A271" s="33">
        <v>45561</v>
      </c>
      <c r="B271" s="3">
        <f t="shared" si="45"/>
        <v>39</v>
      </c>
      <c r="C271" s="3">
        <f t="shared" si="46"/>
        <v>4</v>
      </c>
      <c r="D271" s="34">
        <f t="shared" ca="1" si="47"/>
        <v>19</v>
      </c>
      <c r="E271" s="3" t="e">
        <f t="shared" si="55"/>
        <v>#N/A</v>
      </c>
      <c r="F271" s="34">
        <f t="shared" ca="1" si="48"/>
        <v>437</v>
      </c>
      <c r="G271" s="34" t="e">
        <f t="shared" si="53"/>
        <v>#N/A</v>
      </c>
      <c r="H271" s="34" t="e">
        <f t="shared" si="54"/>
        <v>#N/A</v>
      </c>
      <c r="I271" s="34">
        <f t="shared" ca="1" si="49"/>
        <v>29</v>
      </c>
      <c r="J271" s="34">
        <f t="shared" ca="1" si="50"/>
        <v>97</v>
      </c>
      <c r="K271" s="34">
        <v>2</v>
      </c>
      <c r="L271" s="34">
        <f ca="1">SUM($I$2:K271)</f>
        <v>30741</v>
      </c>
      <c r="M271" s="34" t="e">
        <f t="shared" si="51"/>
        <v>#N/A</v>
      </c>
      <c r="N271" s="34" t="e">
        <f t="shared" si="52"/>
        <v>#N/A</v>
      </c>
    </row>
    <row r="272" spans="1:14" ht="15" customHeight="1" x14ac:dyDescent="0.3">
      <c r="A272" s="33">
        <v>45562</v>
      </c>
      <c r="B272" s="3">
        <f t="shared" si="45"/>
        <v>39</v>
      </c>
      <c r="C272" s="3">
        <f t="shared" si="46"/>
        <v>5</v>
      </c>
      <c r="D272" s="34">
        <f t="shared" ca="1" si="47"/>
        <v>16</v>
      </c>
      <c r="E272" s="3" t="e">
        <f t="shared" si="55"/>
        <v>#N/A</v>
      </c>
      <c r="F272" s="34">
        <f t="shared" ca="1" si="48"/>
        <v>351</v>
      </c>
      <c r="G272" s="34" t="e">
        <f t="shared" si="53"/>
        <v>#N/A</v>
      </c>
      <c r="H272" s="34" t="e">
        <f t="shared" si="54"/>
        <v>#N/A</v>
      </c>
      <c r="I272" s="34">
        <f t="shared" ca="1" si="49"/>
        <v>34</v>
      </c>
      <c r="J272" s="34">
        <f t="shared" ca="1" si="50"/>
        <v>78</v>
      </c>
      <c r="K272" s="34">
        <v>1</v>
      </c>
      <c r="L272" s="34">
        <f ca="1">SUM($I$2:K272)</f>
        <v>30854</v>
      </c>
      <c r="M272" s="34" t="e">
        <f t="shared" si="51"/>
        <v>#N/A</v>
      </c>
      <c r="N272" s="34" t="e">
        <f t="shared" si="52"/>
        <v>#N/A</v>
      </c>
    </row>
    <row r="273" spans="1:14" ht="15" customHeight="1" x14ac:dyDescent="0.3">
      <c r="A273" s="33">
        <v>45563</v>
      </c>
      <c r="B273" s="3">
        <f t="shared" si="45"/>
        <v>39</v>
      </c>
      <c r="C273" s="3">
        <f t="shared" si="46"/>
        <v>6</v>
      </c>
      <c r="D273" s="34">
        <f t="shared" ca="1" si="47"/>
        <v>9</v>
      </c>
      <c r="E273" s="3" t="e">
        <f t="shared" si="55"/>
        <v>#N/A</v>
      </c>
      <c r="F273" s="34">
        <f t="shared" ca="1" si="48"/>
        <v>64</v>
      </c>
      <c r="G273" s="34" t="e">
        <f t="shared" si="53"/>
        <v>#N/A</v>
      </c>
      <c r="H273" s="34" t="e">
        <f t="shared" si="54"/>
        <v>#N/A</v>
      </c>
      <c r="I273" s="34">
        <f t="shared" ca="1" si="49"/>
        <v>88</v>
      </c>
      <c r="J273" s="34">
        <f t="shared" ca="1" si="50"/>
        <v>36</v>
      </c>
      <c r="K273" s="34">
        <v>3</v>
      </c>
      <c r="L273" s="34">
        <f ca="1">SUM($I$2:K273)</f>
        <v>30981</v>
      </c>
      <c r="M273" s="34" t="e">
        <f t="shared" si="51"/>
        <v>#N/A</v>
      </c>
      <c r="N273" s="34" t="e">
        <f t="shared" si="52"/>
        <v>#N/A</v>
      </c>
    </row>
    <row r="274" spans="1:14" ht="15" customHeight="1" x14ac:dyDescent="0.3">
      <c r="A274" s="33">
        <v>45564</v>
      </c>
      <c r="B274" s="3">
        <f t="shared" si="45"/>
        <v>39</v>
      </c>
      <c r="C274" s="3">
        <f t="shared" si="46"/>
        <v>7</v>
      </c>
      <c r="D274" s="34">
        <f t="shared" ca="1" si="47"/>
        <v>1</v>
      </c>
      <c r="E274" s="3">
        <f t="shared" ca="1" si="55"/>
        <v>82</v>
      </c>
      <c r="F274" s="34">
        <f t="shared" ca="1" si="48"/>
        <v>127</v>
      </c>
      <c r="G274" s="34">
        <f t="shared" ca="1" si="53"/>
        <v>1278</v>
      </c>
      <c r="H274" s="34">
        <f t="shared" ca="1" si="54"/>
        <v>2139</v>
      </c>
      <c r="I274" s="34">
        <f t="shared" ca="1" si="49"/>
        <v>74</v>
      </c>
      <c r="J274" s="34">
        <f t="shared" ca="1" si="50"/>
        <v>14</v>
      </c>
      <c r="K274" s="34">
        <v>2</v>
      </c>
      <c r="L274" s="34">
        <f ca="1">SUM($I$2:K274)</f>
        <v>31071</v>
      </c>
      <c r="M274" s="34" t="e">
        <f t="shared" si="51"/>
        <v>#N/A</v>
      </c>
      <c r="N274" s="34" t="e">
        <f t="shared" si="52"/>
        <v>#N/A</v>
      </c>
    </row>
    <row r="275" spans="1:14" ht="15" customHeight="1" x14ac:dyDescent="0.3">
      <c r="A275" s="33">
        <v>45565</v>
      </c>
      <c r="B275" s="3">
        <f t="shared" si="45"/>
        <v>40</v>
      </c>
      <c r="C275" s="3">
        <f t="shared" si="46"/>
        <v>1</v>
      </c>
      <c r="D275" s="34">
        <f t="shared" ca="1" si="47"/>
        <v>9</v>
      </c>
      <c r="E275" s="3" t="e">
        <f t="shared" si="55"/>
        <v>#N/A</v>
      </c>
      <c r="F275" s="34">
        <f t="shared" ca="1" si="48"/>
        <v>102</v>
      </c>
      <c r="G275" s="34" t="e">
        <f t="shared" si="53"/>
        <v>#N/A</v>
      </c>
      <c r="H275" s="34" t="e">
        <f t="shared" si="54"/>
        <v>#N/A</v>
      </c>
      <c r="I275" s="34">
        <f t="shared" ca="1" si="49"/>
        <v>39</v>
      </c>
      <c r="J275" s="34">
        <f t="shared" ca="1" si="50"/>
        <v>93</v>
      </c>
      <c r="K275" s="34">
        <v>3</v>
      </c>
      <c r="L275" s="34">
        <f ca="1">SUM($I$2:K275)</f>
        <v>31206</v>
      </c>
      <c r="M275" s="34" t="e">
        <f t="shared" si="51"/>
        <v>#N/A</v>
      </c>
      <c r="N275" s="34" t="e">
        <f t="shared" si="52"/>
        <v>#N/A</v>
      </c>
    </row>
    <row r="276" spans="1:14" ht="15" customHeight="1" x14ac:dyDescent="0.3">
      <c r="A276" s="33">
        <v>45566</v>
      </c>
      <c r="B276" s="3">
        <f t="shared" si="45"/>
        <v>40</v>
      </c>
      <c r="C276" s="3">
        <f t="shared" si="46"/>
        <v>2</v>
      </c>
      <c r="D276" s="34">
        <f t="shared" ca="1" si="47"/>
        <v>10</v>
      </c>
      <c r="E276" s="3" t="e">
        <f t="shared" si="55"/>
        <v>#N/A</v>
      </c>
      <c r="F276" s="34">
        <f t="shared" ca="1" si="48"/>
        <v>59</v>
      </c>
      <c r="G276" s="34" t="e">
        <f t="shared" si="53"/>
        <v>#N/A</v>
      </c>
      <c r="H276" s="34" t="e">
        <f t="shared" si="54"/>
        <v>#N/A</v>
      </c>
      <c r="I276" s="34">
        <f t="shared" ca="1" si="49"/>
        <v>84</v>
      </c>
      <c r="J276" s="34">
        <f t="shared" ca="1" si="50"/>
        <v>42</v>
      </c>
      <c r="K276" s="34">
        <v>2</v>
      </c>
      <c r="L276" s="34">
        <f ca="1">SUM($I$2:K276)</f>
        <v>31334</v>
      </c>
      <c r="M276" s="34" t="e">
        <f t="shared" si="51"/>
        <v>#N/A</v>
      </c>
      <c r="N276" s="34" t="e">
        <f t="shared" si="52"/>
        <v>#N/A</v>
      </c>
    </row>
    <row r="277" spans="1:14" ht="15" customHeight="1" x14ac:dyDescent="0.3">
      <c r="A277" s="33">
        <v>45567</v>
      </c>
      <c r="B277" s="3">
        <f t="shared" si="45"/>
        <v>40</v>
      </c>
      <c r="C277" s="3">
        <f t="shared" si="46"/>
        <v>3</v>
      </c>
      <c r="D277" s="34">
        <f t="shared" ca="1" si="47"/>
        <v>14</v>
      </c>
      <c r="E277" s="3" t="e">
        <f t="shared" si="55"/>
        <v>#N/A</v>
      </c>
      <c r="F277" s="34">
        <f t="shared" ca="1" si="48"/>
        <v>305</v>
      </c>
      <c r="G277" s="34" t="e">
        <f t="shared" si="53"/>
        <v>#N/A</v>
      </c>
      <c r="H277" s="34" t="e">
        <f t="shared" si="54"/>
        <v>#N/A</v>
      </c>
      <c r="I277" s="34">
        <f t="shared" ca="1" si="49"/>
        <v>26</v>
      </c>
      <c r="J277" s="34">
        <f t="shared" ca="1" si="50"/>
        <v>61</v>
      </c>
      <c r="K277" s="34">
        <v>1</v>
      </c>
      <c r="L277" s="34">
        <f ca="1">SUM($I$2:K277)</f>
        <v>31422</v>
      </c>
      <c r="M277" s="34" t="e">
        <f t="shared" si="51"/>
        <v>#N/A</v>
      </c>
      <c r="N277" s="34" t="e">
        <f t="shared" si="52"/>
        <v>#N/A</v>
      </c>
    </row>
    <row r="278" spans="1:14" ht="15" customHeight="1" x14ac:dyDescent="0.3">
      <c r="A278" s="33">
        <v>45568</v>
      </c>
      <c r="B278" s="3">
        <f t="shared" si="45"/>
        <v>40</v>
      </c>
      <c r="C278" s="3">
        <f t="shared" si="46"/>
        <v>4</v>
      </c>
      <c r="D278" s="34">
        <f t="shared" ca="1" si="47"/>
        <v>11</v>
      </c>
      <c r="E278" s="3" t="e">
        <f t="shared" si="55"/>
        <v>#N/A</v>
      </c>
      <c r="F278" s="34">
        <f t="shared" ca="1" si="48"/>
        <v>478</v>
      </c>
      <c r="G278" s="34" t="e">
        <f t="shared" si="53"/>
        <v>#N/A</v>
      </c>
      <c r="H278" s="34" t="e">
        <f t="shared" si="54"/>
        <v>#N/A</v>
      </c>
      <c r="I278" s="34">
        <f t="shared" ca="1" si="49"/>
        <v>52</v>
      </c>
      <c r="J278" s="34">
        <f t="shared" ca="1" si="50"/>
        <v>18</v>
      </c>
      <c r="K278" s="34">
        <v>4</v>
      </c>
      <c r="L278" s="34">
        <f ca="1">SUM($I$2:K278)</f>
        <v>31496</v>
      </c>
      <c r="M278" s="34" t="e">
        <f t="shared" si="51"/>
        <v>#N/A</v>
      </c>
      <c r="N278" s="34" t="e">
        <f t="shared" si="52"/>
        <v>#N/A</v>
      </c>
    </row>
    <row r="279" spans="1:14" ht="15" customHeight="1" x14ac:dyDescent="0.3">
      <c r="A279" s="33">
        <v>45569</v>
      </c>
      <c r="B279" s="3">
        <f t="shared" si="45"/>
        <v>40</v>
      </c>
      <c r="C279" s="3">
        <f t="shared" si="46"/>
        <v>5</v>
      </c>
      <c r="D279" s="34">
        <f t="shared" ca="1" si="47"/>
        <v>9</v>
      </c>
      <c r="E279" s="3" t="e">
        <f t="shared" si="55"/>
        <v>#N/A</v>
      </c>
      <c r="F279" s="34">
        <f t="shared" ca="1" si="48"/>
        <v>334</v>
      </c>
      <c r="G279" s="34" t="e">
        <f t="shared" si="53"/>
        <v>#N/A</v>
      </c>
      <c r="H279" s="34" t="e">
        <f t="shared" si="54"/>
        <v>#N/A</v>
      </c>
      <c r="I279" s="34">
        <f t="shared" ca="1" si="49"/>
        <v>41</v>
      </c>
      <c r="J279" s="34">
        <f t="shared" ca="1" si="50"/>
        <v>88</v>
      </c>
      <c r="K279" s="34">
        <v>3</v>
      </c>
      <c r="L279" s="34">
        <f ca="1">SUM($I$2:K279)</f>
        <v>31628</v>
      </c>
      <c r="M279" s="34" t="e">
        <f t="shared" si="51"/>
        <v>#N/A</v>
      </c>
      <c r="N279" s="34" t="e">
        <f t="shared" si="52"/>
        <v>#N/A</v>
      </c>
    </row>
    <row r="280" spans="1:14" ht="15" customHeight="1" x14ac:dyDescent="0.3">
      <c r="A280" s="33">
        <v>45570</v>
      </c>
      <c r="B280" s="3">
        <f t="shared" si="45"/>
        <v>40</v>
      </c>
      <c r="C280" s="3">
        <f t="shared" si="46"/>
        <v>6</v>
      </c>
      <c r="D280" s="34">
        <f t="shared" ca="1" si="47"/>
        <v>8</v>
      </c>
      <c r="E280" s="3" t="e">
        <f t="shared" si="55"/>
        <v>#N/A</v>
      </c>
      <c r="F280" s="34">
        <f t="shared" ca="1" si="48"/>
        <v>451</v>
      </c>
      <c r="G280" s="34" t="e">
        <f t="shared" si="53"/>
        <v>#N/A</v>
      </c>
      <c r="H280" s="34" t="e">
        <f t="shared" si="54"/>
        <v>#N/A</v>
      </c>
      <c r="I280" s="34">
        <f t="shared" ca="1" si="49"/>
        <v>58</v>
      </c>
      <c r="J280" s="34">
        <f t="shared" ca="1" si="50"/>
        <v>72</v>
      </c>
      <c r="K280" s="34">
        <v>5</v>
      </c>
      <c r="L280" s="34">
        <f ca="1">SUM($I$2:K280)</f>
        <v>31763</v>
      </c>
      <c r="M280" s="34" t="e">
        <f t="shared" si="51"/>
        <v>#N/A</v>
      </c>
      <c r="N280" s="34" t="e">
        <f t="shared" si="52"/>
        <v>#N/A</v>
      </c>
    </row>
    <row r="281" spans="1:14" ht="15" customHeight="1" x14ac:dyDescent="0.3">
      <c r="A281" s="33">
        <v>45571</v>
      </c>
      <c r="B281" s="3">
        <f t="shared" si="45"/>
        <v>40</v>
      </c>
      <c r="C281" s="3">
        <f t="shared" si="46"/>
        <v>7</v>
      </c>
      <c r="D281" s="34">
        <f t="shared" ca="1" si="47"/>
        <v>14</v>
      </c>
      <c r="E281" s="3">
        <f t="shared" ca="1" si="55"/>
        <v>75</v>
      </c>
      <c r="F281" s="34">
        <f t="shared" ca="1" si="48"/>
        <v>106</v>
      </c>
      <c r="G281" s="34">
        <f t="shared" ca="1" si="53"/>
        <v>1674</v>
      </c>
      <c r="H281" s="34">
        <f t="shared" ca="1" si="54"/>
        <v>1835</v>
      </c>
      <c r="I281" s="34">
        <f t="shared" ca="1" si="49"/>
        <v>41</v>
      </c>
      <c r="J281" s="34">
        <f t="shared" ca="1" si="50"/>
        <v>25</v>
      </c>
      <c r="K281" s="34">
        <v>4</v>
      </c>
      <c r="L281" s="34">
        <f ca="1">SUM($I$2:K281)</f>
        <v>31833</v>
      </c>
      <c r="M281" s="34" t="e">
        <f t="shared" si="51"/>
        <v>#N/A</v>
      </c>
      <c r="N281" s="34" t="e">
        <f t="shared" si="52"/>
        <v>#N/A</v>
      </c>
    </row>
    <row r="282" spans="1:14" ht="15" customHeight="1" x14ac:dyDescent="0.3">
      <c r="A282" s="33">
        <v>45572</v>
      </c>
      <c r="B282" s="3">
        <f t="shared" si="45"/>
        <v>41</v>
      </c>
      <c r="C282" s="3">
        <f t="shared" si="46"/>
        <v>1</v>
      </c>
      <c r="D282" s="34">
        <f t="shared" ca="1" si="47"/>
        <v>18</v>
      </c>
      <c r="E282" s="3" t="e">
        <f t="shared" si="55"/>
        <v>#N/A</v>
      </c>
      <c r="F282" s="34">
        <f t="shared" ca="1" si="48"/>
        <v>417</v>
      </c>
      <c r="G282" s="34" t="e">
        <f t="shared" si="53"/>
        <v>#N/A</v>
      </c>
      <c r="H282" s="34" t="e">
        <f t="shared" si="54"/>
        <v>#N/A</v>
      </c>
      <c r="I282" s="34">
        <f t="shared" ca="1" si="49"/>
        <v>69</v>
      </c>
      <c r="J282" s="34">
        <f t="shared" ca="1" si="50"/>
        <v>93</v>
      </c>
      <c r="K282" s="34">
        <v>5</v>
      </c>
      <c r="L282" s="34">
        <f ca="1">SUM($I$2:K282)</f>
        <v>32000</v>
      </c>
      <c r="M282" s="34" t="e">
        <f t="shared" si="51"/>
        <v>#N/A</v>
      </c>
      <c r="N282" s="34" t="e">
        <f t="shared" si="52"/>
        <v>#N/A</v>
      </c>
    </row>
    <row r="283" spans="1:14" ht="15" customHeight="1" x14ac:dyDescent="0.3">
      <c r="A283" s="33">
        <v>45573</v>
      </c>
      <c r="B283" s="3">
        <f t="shared" si="45"/>
        <v>41</v>
      </c>
      <c r="C283" s="3">
        <f t="shared" si="46"/>
        <v>2</v>
      </c>
      <c r="D283" s="34">
        <f t="shared" ca="1" si="47"/>
        <v>3</v>
      </c>
      <c r="E283" s="3" t="e">
        <f t="shared" si="55"/>
        <v>#N/A</v>
      </c>
      <c r="F283" s="34">
        <f t="shared" ca="1" si="48"/>
        <v>498</v>
      </c>
      <c r="G283" s="34" t="e">
        <f t="shared" si="53"/>
        <v>#N/A</v>
      </c>
      <c r="H283" s="34" t="e">
        <f t="shared" si="54"/>
        <v>#N/A</v>
      </c>
      <c r="I283" s="34">
        <f t="shared" ca="1" si="49"/>
        <v>56</v>
      </c>
      <c r="J283" s="34">
        <f t="shared" ca="1" si="50"/>
        <v>51</v>
      </c>
      <c r="K283" s="34">
        <v>2</v>
      </c>
      <c r="L283" s="34">
        <f ca="1">SUM($I$2:K283)</f>
        <v>32109</v>
      </c>
      <c r="M283" s="34" t="e">
        <f t="shared" si="51"/>
        <v>#N/A</v>
      </c>
      <c r="N283" s="34" t="e">
        <f t="shared" si="52"/>
        <v>#N/A</v>
      </c>
    </row>
    <row r="284" spans="1:14" ht="15" customHeight="1" x14ac:dyDescent="0.3">
      <c r="A284" s="33">
        <v>45574</v>
      </c>
      <c r="B284" s="3">
        <f t="shared" si="45"/>
        <v>41</v>
      </c>
      <c r="C284" s="3">
        <f t="shared" si="46"/>
        <v>3</v>
      </c>
      <c r="D284" s="34">
        <f t="shared" ca="1" si="47"/>
        <v>18</v>
      </c>
      <c r="E284" s="3" t="e">
        <f t="shared" si="55"/>
        <v>#N/A</v>
      </c>
      <c r="F284" s="34">
        <f t="shared" ca="1" si="48"/>
        <v>370</v>
      </c>
      <c r="G284" s="34" t="e">
        <f t="shared" si="53"/>
        <v>#N/A</v>
      </c>
      <c r="H284" s="34" t="e">
        <f t="shared" si="54"/>
        <v>#N/A</v>
      </c>
      <c r="I284" s="34">
        <f t="shared" ca="1" si="49"/>
        <v>64</v>
      </c>
      <c r="J284" s="34">
        <f t="shared" ca="1" si="50"/>
        <v>74</v>
      </c>
      <c r="K284" s="34">
        <v>5</v>
      </c>
      <c r="L284" s="34">
        <f ca="1">SUM($I$2:K284)</f>
        <v>32252</v>
      </c>
      <c r="M284" s="34" t="e">
        <f t="shared" si="51"/>
        <v>#N/A</v>
      </c>
      <c r="N284" s="34" t="e">
        <f t="shared" si="52"/>
        <v>#N/A</v>
      </c>
    </row>
    <row r="285" spans="1:14" ht="15" customHeight="1" x14ac:dyDescent="0.3">
      <c r="A285" s="33">
        <v>45575</v>
      </c>
      <c r="B285" s="3">
        <f t="shared" si="45"/>
        <v>41</v>
      </c>
      <c r="C285" s="3">
        <f t="shared" si="46"/>
        <v>4</v>
      </c>
      <c r="D285" s="34">
        <f t="shared" ca="1" si="47"/>
        <v>8</v>
      </c>
      <c r="E285" s="3" t="e">
        <f t="shared" si="55"/>
        <v>#N/A</v>
      </c>
      <c r="F285" s="34">
        <f t="shared" ca="1" si="48"/>
        <v>91</v>
      </c>
      <c r="G285" s="34" t="e">
        <f t="shared" si="53"/>
        <v>#N/A</v>
      </c>
      <c r="H285" s="34" t="e">
        <f t="shared" si="54"/>
        <v>#N/A</v>
      </c>
      <c r="I285" s="34">
        <f t="shared" ca="1" si="49"/>
        <v>56</v>
      </c>
      <c r="J285" s="34">
        <f t="shared" ca="1" si="50"/>
        <v>72</v>
      </c>
      <c r="K285" s="34">
        <v>3</v>
      </c>
      <c r="L285" s="34">
        <f ca="1">SUM($I$2:K285)</f>
        <v>32383</v>
      </c>
      <c r="M285" s="34" t="e">
        <f t="shared" si="51"/>
        <v>#N/A</v>
      </c>
      <c r="N285" s="34" t="e">
        <f t="shared" si="52"/>
        <v>#N/A</v>
      </c>
    </row>
    <row r="286" spans="1:14" ht="15" customHeight="1" x14ac:dyDescent="0.3">
      <c r="A286" s="33">
        <v>45576</v>
      </c>
      <c r="B286" s="3">
        <f t="shared" si="45"/>
        <v>41</v>
      </c>
      <c r="C286" s="3">
        <f t="shared" si="46"/>
        <v>5</v>
      </c>
      <c r="D286" s="34">
        <f t="shared" ca="1" si="47"/>
        <v>17</v>
      </c>
      <c r="E286" s="3" t="e">
        <f t="shared" si="55"/>
        <v>#N/A</v>
      </c>
      <c r="F286" s="34">
        <f t="shared" ca="1" si="48"/>
        <v>139</v>
      </c>
      <c r="G286" s="34" t="e">
        <f t="shared" si="53"/>
        <v>#N/A</v>
      </c>
      <c r="H286" s="34" t="e">
        <f t="shared" si="54"/>
        <v>#N/A</v>
      </c>
      <c r="I286" s="34">
        <f t="shared" ca="1" si="49"/>
        <v>49</v>
      </c>
      <c r="J286" s="34">
        <f t="shared" ca="1" si="50"/>
        <v>41</v>
      </c>
      <c r="K286" s="34">
        <v>6</v>
      </c>
      <c r="L286" s="34">
        <f ca="1">SUM($I$2:K286)</f>
        <v>32479</v>
      </c>
      <c r="M286" s="34" t="e">
        <f t="shared" si="51"/>
        <v>#N/A</v>
      </c>
      <c r="N286" s="34" t="e">
        <f t="shared" si="52"/>
        <v>#N/A</v>
      </c>
    </row>
    <row r="287" spans="1:14" ht="15" customHeight="1" x14ac:dyDescent="0.3">
      <c r="A287" s="33">
        <v>45577</v>
      </c>
      <c r="B287" s="3">
        <f t="shared" si="45"/>
        <v>41</v>
      </c>
      <c r="C287" s="3">
        <f t="shared" si="46"/>
        <v>6</v>
      </c>
      <c r="D287" s="34">
        <f t="shared" ca="1" si="47"/>
        <v>17</v>
      </c>
      <c r="E287" s="3" t="e">
        <f t="shared" si="55"/>
        <v>#N/A</v>
      </c>
      <c r="F287" s="34">
        <f t="shared" ca="1" si="48"/>
        <v>494</v>
      </c>
      <c r="G287" s="34" t="e">
        <f t="shared" si="53"/>
        <v>#N/A</v>
      </c>
      <c r="H287" s="34" t="e">
        <f t="shared" si="54"/>
        <v>#N/A</v>
      </c>
      <c r="I287" s="34">
        <f t="shared" ca="1" si="49"/>
        <v>31</v>
      </c>
      <c r="J287" s="34">
        <f t="shared" ca="1" si="50"/>
        <v>60</v>
      </c>
      <c r="K287" s="34">
        <v>1</v>
      </c>
      <c r="L287" s="34">
        <f ca="1">SUM($I$2:K287)</f>
        <v>32571</v>
      </c>
      <c r="M287" s="34" t="e">
        <f t="shared" si="51"/>
        <v>#N/A</v>
      </c>
      <c r="N287" s="34" t="e">
        <f t="shared" si="52"/>
        <v>#N/A</v>
      </c>
    </row>
    <row r="288" spans="1:14" ht="15" customHeight="1" x14ac:dyDescent="0.3">
      <c r="A288" s="33">
        <v>45578</v>
      </c>
      <c r="B288" s="3">
        <f t="shared" si="45"/>
        <v>41</v>
      </c>
      <c r="C288" s="3">
        <f t="shared" si="46"/>
        <v>7</v>
      </c>
      <c r="D288" s="34">
        <f t="shared" ca="1" si="47"/>
        <v>3</v>
      </c>
      <c r="E288" s="3">
        <f t="shared" ca="1" si="55"/>
        <v>84</v>
      </c>
      <c r="F288" s="34">
        <f t="shared" ca="1" si="48"/>
        <v>495</v>
      </c>
      <c r="G288" s="34">
        <f t="shared" ca="1" si="53"/>
        <v>1589</v>
      </c>
      <c r="H288" s="34">
        <f t="shared" ca="1" si="54"/>
        <v>2504</v>
      </c>
      <c r="I288" s="34">
        <f t="shared" ca="1" si="49"/>
        <v>64</v>
      </c>
      <c r="J288" s="34">
        <f t="shared" ca="1" si="50"/>
        <v>2</v>
      </c>
      <c r="K288" s="34">
        <v>3</v>
      </c>
      <c r="L288" s="34">
        <f ca="1">SUM($I$2:K288)</f>
        <v>32640</v>
      </c>
      <c r="M288" s="34" t="e">
        <f t="shared" si="51"/>
        <v>#N/A</v>
      </c>
      <c r="N288" s="34" t="e">
        <f t="shared" si="52"/>
        <v>#N/A</v>
      </c>
    </row>
    <row r="289" spans="1:14" ht="15" customHeight="1" x14ac:dyDescent="0.3">
      <c r="A289" s="33">
        <v>45579</v>
      </c>
      <c r="B289" s="3">
        <f t="shared" si="45"/>
        <v>42</v>
      </c>
      <c r="C289" s="3">
        <f t="shared" si="46"/>
        <v>1</v>
      </c>
      <c r="D289" s="34">
        <f t="shared" ca="1" si="47"/>
        <v>3</v>
      </c>
      <c r="E289" s="3" t="e">
        <f t="shared" si="55"/>
        <v>#N/A</v>
      </c>
      <c r="F289" s="34">
        <f t="shared" ca="1" si="48"/>
        <v>440</v>
      </c>
      <c r="G289" s="34" t="e">
        <f t="shared" si="53"/>
        <v>#N/A</v>
      </c>
      <c r="H289" s="34" t="e">
        <f t="shared" si="54"/>
        <v>#N/A</v>
      </c>
      <c r="I289" s="34">
        <f t="shared" ca="1" si="49"/>
        <v>49</v>
      </c>
      <c r="J289" s="34">
        <f t="shared" ca="1" si="50"/>
        <v>28</v>
      </c>
      <c r="K289" s="34">
        <v>1</v>
      </c>
      <c r="L289" s="34">
        <f ca="1">SUM($I$2:K289)</f>
        <v>32718</v>
      </c>
      <c r="M289" s="34" t="e">
        <f t="shared" si="51"/>
        <v>#N/A</v>
      </c>
      <c r="N289" s="34" t="e">
        <f t="shared" si="52"/>
        <v>#N/A</v>
      </c>
    </row>
    <row r="290" spans="1:14" ht="15" customHeight="1" x14ac:dyDescent="0.3">
      <c r="A290" s="33">
        <v>45580</v>
      </c>
      <c r="B290" s="3">
        <f t="shared" si="45"/>
        <v>42</v>
      </c>
      <c r="C290" s="3">
        <f t="shared" si="46"/>
        <v>2</v>
      </c>
      <c r="D290" s="34">
        <f t="shared" ca="1" si="47"/>
        <v>9</v>
      </c>
      <c r="E290" s="3" t="e">
        <f t="shared" si="55"/>
        <v>#N/A</v>
      </c>
      <c r="F290" s="34">
        <f t="shared" ca="1" si="48"/>
        <v>420</v>
      </c>
      <c r="G290" s="34" t="e">
        <f t="shared" si="53"/>
        <v>#N/A</v>
      </c>
      <c r="H290" s="34" t="e">
        <f t="shared" si="54"/>
        <v>#N/A</v>
      </c>
      <c r="I290" s="34">
        <f t="shared" ca="1" si="49"/>
        <v>92</v>
      </c>
      <c r="J290" s="34">
        <f t="shared" ca="1" si="50"/>
        <v>82</v>
      </c>
      <c r="K290" s="34">
        <v>6</v>
      </c>
      <c r="L290" s="34">
        <f ca="1">SUM($I$2:K290)</f>
        <v>32898</v>
      </c>
      <c r="M290" s="34">
        <f t="shared" si="51"/>
        <v>3</v>
      </c>
      <c r="N290" s="34" t="str">
        <f t="shared" si="52"/>
        <v>October</v>
      </c>
    </row>
    <row r="291" spans="1:14" ht="15" customHeight="1" x14ac:dyDescent="0.3">
      <c r="A291" s="33">
        <v>45581</v>
      </c>
      <c r="B291" s="3">
        <f t="shared" si="45"/>
        <v>42</v>
      </c>
      <c r="C291" s="3">
        <f t="shared" si="46"/>
        <v>3</v>
      </c>
      <c r="D291" s="34">
        <f t="shared" ca="1" si="47"/>
        <v>17</v>
      </c>
      <c r="E291" s="3" t="e">
        <f t="shared" si="55"/>
        <v>#N/A</v>
      </c>
      <c r="F291" s="34">
        <f t="shared" ca="1" si="48"/>
        <v>338</v>
      </c>
      <c r="G291" s="34" t="e">
        <f t="shared" si="53"/>
        <v>#N/A</v>
      </c>
      <c r="H291" s="34" t="e">
        <f t="shared" si="54"/>
        <v>#N/A</v>
      </c>
      <c r="I291" s="34">
        <f t="shared" ca="1" si="49"/>
        <v>64</v>
      </c>
      <c r="J291" s="34">
        <f t="shared" ca="1" si="50"/>
        <v>8</v>
      </c>
      <c r="K291" s="34">
        <v>4</v>
      </c>
      <c r="L291" s="34">
        <f ca="1">SUM($I$2:K291)</f>
        <v>32974</v>
      </c>
      <c r="M291" s="34" t="e">
        <f t="shared" si="51"/>
        <v>#N/A</v>
      </c>
      <c r="N291" s="34" t="e">
        <f t="shared" si="52"/>
        <v>#N/A</v>
      </c>
    </row>
    <row r="292" spans="1:14" ht="15" customHeight="1" x14ac:dyDescent="0.3">
      <c r="A292" s="33">
        <v>45582</v>
      </c>
      <c r="B292" s="3">
        <f t="shared" si="45"/>
        <v>42</v>
      </c>
      <c r="C292" s="3">
        <f t="shared" si="46"/>
        <v>4</v>
      </c>
      <c r="D292" s="34">
        <f t="shared" ca="1" si="47"/>
        <v>2</v>
      </c>
      <c r="E292" s="3" t="e">
        <f t="shared" si="55"/>
        <v>#N/A</v>
      </c>
      <c r="F292" s="34">
        <f t="shared" ca="1" si="48"/>
        <v>360</v>
      </c>
      <c r="G292" s="34" t="e">
        <f t="shared" si="53"/>
        <v>#N/A</v>
      </c>
      <c r="H292" s="34" t="e">
        <f t="shared" si="54"/>
        <v>#N/A</v>
      </c>
      <c r="I292" s="34">
        <f t="shared" ca="1" si="49"/>
        <v>44</v>
      </c>
      <c r="J292" s="34">
        <f t="shared" ca="1" si="50"/>
        <v>35</v>
      </c>
      <c r="K292" s="34">
        <v>2</v>
      </c>
      <c r="L292" s="34">
        <f ca="1">SUM($I$2:K292)</f>
        <v>33055</v>
      </c>
      <c r="M292" s="34" t="e">
        <f t="shared" si="51"/>
        <v>#N/A</v>
      </c>
      <c r="N292" s="34" t="e">
        <f t="shared" si="52"/>
        <v>#N/A</v>
      </c>
    </row>
    <row r="293" spans="1:14" ht="15" customHeight="1" x14ac:dyDescent="0.3">
      <c r="A293" s="33">
        <v>45583</v>
      </c>
      <c r="B293" s="3">
        <f t="shared" si="45"/>
        <v>42</v>
      </c>
      <c r="C293" s="3">
        <f t="shared" si="46"/>
        <v>5</v>
      </c>
      <c r="D293" s="34">
        <f t="shared" ca="1" si="47"/>
        <v>20</v>
      </c>
      <c r="E293" s="3" t="e">
        <f t="shared" si="55"/>
        <v>#N/A</v>
      </c>
      <c r="F293" s="34">
        <f t="shared" ca="1" si="48"/>
        <v>132</v>
      </c>
      <c r="G293" s="34" t="e">
        <f t="shared" si="53"/>
        <v>#N/A</v>
      </c>
      <c r="H293" s="34" t="e">
        <f t="shared" si="54"/>
        <v>#N/A</v>
      </c>
      <c r="I293" s="34">
        <f t="shared" ca="1" si="49"/>
        <v>96</v>
      </c>
      <c r="J293" s="34">
        <f t="shared" ca="1" si="50"/>
        <v>7</v>
      </c>
      <c r="K293" s="34">
        <v>4</v>
      </c>
      <c r="L293" s="34">
        <f ca="1">SUM($I$2:K293)</f>
        <v>33162</v>
      </c>
      <c r="M293" s="34" t="e">
        <f t="shared" si="51"/>
        <v>#N/A</v>
      </c>
      <c r="N293" s="34" t="e">
        <f t="shared" si="52"/>
        <v>#N/A</v>
      </c>
    </row>
    <row r="294" spans="1:14" ht="15" customHeight="1" x14ac:dyDescent="0.3">
      <c r="A294" s="33">
        <v>45584</v>
      </c>
      <c r="B294" s="3">
        <f t="shared" si="45"/>
        <v>42</v>
      </c>
      <c r="C294" s="3">
        <f t="shared" si="46"/>
        <v>6</v>
      </c>
      <c r="D294" s="34">
        <f t="shared" ca="1" si="47"/>
        <v>16</v>
      </c>
      <c r="E294" s="3" t="e">
        <f t="shared" si="55"/>
        <v>#N/A</v>
      </c>
      <c r="F294" s="34">
        <f t="shared" ca="1" si="48"/>
        <v>127</v>
      </c>
      <c r="G294" s="34" t="e">
        <f t="shared" si="53"/>
        <v>#N/A</v>
      </c>
      <c r="H294" s="34" t="e">
        <f t="shared" si="54"/>
        <v>#N/A</v>
      </c>
      <c r="I294" s="34">
        <f t="shared" ca="1" si="49"/>
        <v>46</v>
      </c>
      <c r="J294" s="34">
        <f t="shared" ca="1" si="50"/>
        <v>83</v>
      </c>
      <c r="K294" s="34">
        <v>3</v>
      </c>
      <c r="L294" s="34">
        <f ca="1">SUM($I$2:K294)</f>
        <v>33294</v>
      </c>
      <c r="M294" s="34" t="e">
        <f t="shared" si="51"/>
        <v>#N/A</v>
      </c>
      <c r="N294" s="34" t="e">
        <f t="shared" si="52"/>
        <v>#N/A</v>
      </c>
    </row>
    <row r="295" spans="1:14" ht="15" customHeight="1" x14ac:dyDescent="0.3">
      <c r="A295" s="33">
        <v>45585</v>
      </c>
      <c r="B295" s="3">
        <f t="shared" si="45"/>
        <v>42</v>
      </c>
      <c r="C295" s="3">
        <f t="shared" si="46"/>
        <v>7</v>
      </c>
      <c r="D295" s="34">
        <f t="shared" ca="1" si="47"/>
        <v>8</v>
      </c>
      <c r="E295" s="3">
        <f t="shared" ca="1" si="55"/>
        <v>75</v>
      </c>
      <c r="F295" s="34">
        <f t="shared" ca="1" si="48"/>
        <v>350</v>
      </c>
      <c r="G295" s="34">
        <f t="shared" ca="1" si="53"/>
        <v>1307</v>
      </c>
      <c r="H295" s="34">
        <f t="shared" ca="1" si="54"/>
        <v>2167</v>
      </c>
      <c r="I295" s="34">
        <f t="shared" ca="1" si="49"/>
        <v>26</v>
      </c>
      <c r="J295" s="34">
        <f t="shared" ca="1" si="50"/>
        <v>23</v>
      </c>
      <c r="K295" s="34">
        <v>1</v>
      </c>
      <c r="L295" s="34">
        <f ca="1">SUM($I$2:K295)</f>
        <v>33344</v>
      </c>
      <c r="M295" s="34" t="e">
        <f t="shared" si="51"/>
        <v>#N/A</v>
      </c>
      <c r="N295" s="34" t="e">
        <f t="shared" si="52"/>
        <v>#N/A</v>
      </c>
    </row>
    <row r="296" spans="1:14" ht="15" customHeight="1" x14ac:dyDescent="0.3">
      <c r="A296" s="33">
        <v>45586</v>
      </c>
      <c r="B296" s="3">
        <f t="shared" si="45"/>
        <v>43</v>
      </c>
      <c r="C296" s="3">
        <f t="shared" si="46"/>
        <v>1</v>
      </c>
      <c r="D296" s="34">
        <f t="shared" ca="1" si="47"/>
        <v>16</v>
      </c>
      <c r="E296" s="3" t="e">
        <f t="shared" si="55"/>
        <v>#N/A</v>
      </c>
      <c r="F296" s="34">
        <f t="shared" ca="1" si="48"/>
        <v>407</v>
      </c>
      <c r="G296" s="34" t="e">
        <f t="shared" si="53"/>
        <v>#N/A</v>
      </c>
      <c r="H296" s="34" t="e">
        <f t="shared" si="54"/>
        <v>#N/A</v>
      </c>
      <c r="I296" s="34">
        <f t="shared" ca="1" si="49"/>
        <v>41</v>
      </c>
      <c r="J296" s="34">
        <f t="shared" ca="1" si="50"/>
        <v>74</v>
      </c>
      <c r="K296" s="34">
        <v>2</v>
      </c>
      <c r="L296" s="34">
        <f ca="1">SUM($I$2:K296)</f>
        <v>33461</v>
      </c>
      <c r="M296" s="34" t="e">
        <f t="shared" si="51"/>
        <v>#N/A</v>
      </c>
      <c r="N296" s="34" t="e">
        <f t="shared" si="52"/>
        <v>#N/A</v>
      </c>
    </row>
    <row r="297" spans="1:14" ht="15" customHeight="1" x14ac:dyDescent="0.3">
      <c r="A297" s="33">
        <v>45587</v>
      </c>
      <c r="B297" s="3">
        <f t="shared" si="45"/>
        <v>43</v>
      </c>
      <c r="C297" s="3">
        <f t="shared" si="46"/>
        <v>2</v>
      </c>
      <c r="D297" s="34">
        <f t="shared" ca="1" si="47"/>
        <v>15</v>
      </c>
      <c r="E297" s="3" t="e">
        <f t="shared" si="55"/>
        <v>#N/A</v>
      </c>
      <c r="F297" s="34">
        <f t="shared" ca="1" si="48"/>
        <v>311</v>
      </c>
      <c r="G297" s="34" t="e">
        <f t="shared" si="53"/>
        <v>#N/A</v>
      </c>
      <c r="H297" s="34" t="e">
        <f t="shared" si="54"/>
        <v>#N/A</v>
      </c>
      <c r="I297" s="34">
        <f t="shared" ca="1" si="49"/>
        <v>99</v>
      </c>
      <c r="J297" s="34">
        <f t="shared" ca="1" si="50"/>
        <v>77</v>
      </c>
      <c r="K297" s="34">
        <v>2</v>
      </c>
      <c r="L297" s="34">
        <f ca="1">SUM($I$2:K297)</f>
        <v>33639</v>
      </c>
      <c r="M297" s="34" t="e">
        <f t="shared" si="51"/>
        <v>#N/A</v>
      </c>
      <c r="N297" s="34" t="e">
        <f t="shared" si="52"/>
        <v>#N/A</v>
      </c>
    </row>
    <row r="298" spans="1:14" ht="15" customHeight="1" x14ac:dyDescent="0.3">
      <c r="A298" s="33">
        <v>45588</v>
      </c>
      <c r="B298" s="3">
        <f t="shared" si="45"/>
        <v>43</v>
      </c>
      <c r="C298" s="3">
        <f t="shared" si="46"/>
        <v>3</v>
      </c>
      <c r="D298" s="34">
        <f t="shared" ca="1" si="47"/>
        <v>4</v>
      </c>
      <c r="E298" s="3" t="e">
        <f t="shared" si="55"/>
        <v>#N/A</v>
      </c>
      <c r="F298" s="34">
        <f t="shared" ca="1" si="48"/>
        <v>296</v>
      </c>
      <c r="G298" s="34" t="e">
        <f t="shared" si="53"/>
        <v>#N/A</v>
      </c>
      <c r="H298" s="34" t="e">
        <f t="shared" si="54"/>
        <v>#N/A</v>
      </c>
      <c r="I298" s="34">
        <f t="shared" ca="1" si="49"/>
        <v>57</v>
      </c>
      <c r="J298" s="34">
        <f t="shared" ca="1" si="50"/>
        <v>51</v>
      </c>
      <c r="K298" s="34">
        <v>6</v>
      </c>
      <c r="L298" s="34">
        <f ca="1">SUM($I$2:K298)</f>
        <v>33753</v>
      </c>
      <c r="M298" s="34" t="e">
        <f t="shared" si="51"/>
        <v>#N/A</v>
      </c>
      <c r="N298" s="34" t="e">
        <f t="shared" si="52"/>
        <v>#N/A</v>
      </c>
    </row>
    <row r="299" spans="1:14" ht="15" customHeight="1" x14ac:dyDescent="0.3">
      <c r="A299" s="33">
        <v>45589</v>
      </c>
      <c r="B299" s="3">
        <f t="shared" si="45"/>
        <v>43</v>
      </c>
      <c r="C299" s="3">
        <f t="shared" si="46"/>
        <v>4</v>
      </c>
      <c r="D299" s="34">
        <f t="shared" ca="1" si="47"/>
        <v>13</v>
      </c>
      <c r="E299" s="3" t="e">
        <f t="shared" si="55"/>
        <v>#N/A</v>
      </c>
      <c r="F299" s="34">
        <f t="shared" ca="1" si="48"/>
        <v>439</v>
      </c>
      <c r="G299" s="34" t="e">
        <f t="shared" si="53"/>
        <v>#N/A</v>
      </c>
      <c r="H299" s="34" t="e">
        <f t="shared" si="54"/>
        <v>#N/A</v>
      </c>
      <c r="I299" s="34">
        <f t="shared" ca="1" si="49"/>
        <v>83</v>
      </c>
      <c r="J299" s="34">
        <f t="shared" ca="1" si="50"/>
        <v>35</v>
      </c>
      <c r="K299" s="34">
        <v>2</v>
      </c>
      <c r="L299" s="34">
        <f ca="1">SUM($I$2:K299)</f>
        <v>33873</v>
      </c>
      <c r="M299" s="34" t="e">
        <f t="shared" si="51"/>
        <v>#N/A</v>
      </c>
      <c r="N299" s="34" t="e">
        <f t="shared" si="52"/>
        <v>#N/A</v>
      </c>
    </row>
    <row r="300" spans="1:14" ht="15" customHeight="1" x14ac:dyDescent="0.3">
      <c r="A300" s="33">
        <v>45590</v>
      </c>
      <c r="B300" s="3">
        <f t="shared" si="45"/>
        <v>43</v>
      </c>
      <c r="C300" s="3">
        <f t="shared" si="46"/>
        <v>5</v>
      </c>
      <c r="D300" s="34">
        <f t="shared" ca="1" si="47"/>
        <v>8</v>
      </c>
      <c r="E300" s="3" t="e">
        <f t="shared" si="55"/>
        <v>#N/A</v>
      </c>
      <c r="F300" s="34">
        <f t="shared" ca="1" si="48"/>
        <v>214</v>
      </c>
      <c r="G300" s="34" t="e">
        <f t="shared" si="53"/>
        <v>#N/A</v>
      </c>
      <c r="H300" s="34" t="e">
        <f t="shared" si="54"/>
        <v>#N/A</v>
      </c>
      <c r="I300" s="34">
        <f t="shared" ca="1" si="49"/>
        <v>72</v>
      </c>
      <c r="J300" s="34">
        <f t="shared" ca="1" si="50"/>
        <v>70</v>
      </c>
      <c r="K300" s="34">
        <v>4</v>
      </c>
      <c r="L300" s="34">
        <f ca="1">SUM($I$2:K300)</f>
        <v>34019</v>
      </c>
      <c r="M300" s="34" t="e">
        <f t="shared" si="51"/>
        <v>#N/A</v>
      </c>
      <c r="N300" s="34" t="e">
        <f t="shared" si="52"/>
        <v>#N/A</v>
      </c>
    </row>
    <row r="301" spans="1:14" ht="15" customHeight="1" x14ac:dyDescent="0.3">
      <c r="A301" s="33">
        <v>45591</v>
      </c>
      <c r="B301" s="3">
        <f t="shared" si="45"/>
        <v>43</v>
      </c>
      <c r="C301" s="3">
        <f t="shared" si="46"/>
        <v>6</v>
      </c>
      <c r="D301" s="34">
        <f t="shared" ca="1" si="47"/>
        <v>12</v>
      </c>
      <c r="E301" s="3" t="e">
        <f t="shared" si="55"/>
        <v>#N/A</v>
      </c>
      <c r="F301" s="34">
        <f t="shared" ca="1" si="48"/>
        <v>361</v>
      </c>
      <c r="G301" s="34" t="e">
        <f t="shared" si="53"/>
        <v>#N/A</v>
      </c>
      <c r="H301" s="34" t="e">
        <f t="shared" si="54"/>
        <v>#N/A</v>
      </c>
      <c r="I301" s="34">
        <f t="shared" ca="1" si="49"/>
        <v>85</v>
      </c>
      <c r="J301" s="34">
        <f t="shared" ca="1" si="50"/>
        <v>85</v>
      </c>
      <c r="K301" s="34">
        <v>6</v>
      </c>
      <c r="L301" s="34">
        <f ca="1">SUM($I$2:K301)</f>
        <v>34195</v>
      </c>
      <c r="M301" s="34" t="e">
        <f t="shared" si="51"/>
        <v>#N/A</v>
      </c>
      <c r="N301" s="34" t="e">
        <f t="shared" si="52"/>
        <v>#N/A</v>
      </c>
    </row>
    <row r="302" spans="1:14" ht="15" customHeight="1" x14ac:dyDescent="0.3">
      <c r="A302" s="33">
        <v>45592</v>
      </c>
      <c r="B302" s="3">
        <f t="shared" si="45"/>
        <v>43</v>
      </c>
      <c r="C302" s="3">
        <f t="shared" si="46"/>
        <v>7</v>
      </c>
      <c r="D302" s="34">
        <f t="shared" ca="1" si="47"/>
        <v>9</v>
      </c>
      <c r="E302" s="3">
        <f t="shared" ca="1" si="55"/>
        <v>77</v>
      </c>
      <c r="F302" s="34">
        <f t="shared" ca="1" si="48"/>
        <v>145</v>
      </c>
      <c r="G302" s="34">
        <f t="shared" ca="1" si="53"/>
        <v>1455</v>
      </c>
      <c r="H302" s="34">
        <f t="shared" ca="1" si="54"/>
        <v>2173</v>
      </c>
      <c r="I302" s="34">
        <f t="shared" ca="1" si="49"/>
        <v>59</v>
      </c>
      <c r="J302" s="34">
        <f t="shared" ca="1" si="50"/>
        <v>18</v>
      </c>
      <c r="K302" s="34">
        <v>1</v>
      </c>
      <c r="L302" s="34">
        <f ca="1">SUM($I$2:K302)</f>
        <v>34273</v>
      </c>
      <c r="M302" s="34" t="e">
        <f t="shared" si="51"/>
        <v>#N/A</v>
      </c>
      <c r="N302" s="34" t="e">
        <f t="shared" si="52"/>
        <v>#N/A</v>
      </c>
    </row>
    <row r="303" spans="1:14" ht="15" customHeight="1" x14ac:dyDescent="0.3">
      <c r="A303" s="33">
        <v>45593</v>
      </c>
      <c r="B303" s="3">
        <f t="shared" si="45"/>
        <v>44</v>
      </c>
      <c r="C303" s="3">
        <f t="shared" si="46"/>
        <v>1</v>
      </c>
      <c r="D303" s="34">
        <f t="shared" ca="1" si="47"/>
        <v>7</v>
      </c>
      <c r="E303" s="3" t="e">
        <f t="shared" si="55"/>
        <v>#N/A</v>
      </c>
      <c r="F303" s="34">
        <f t="shared" ca="1" si="48"/>
        <v>309</v>
      </c>
      <c r="G303" s="34" t="e">
        <f t="shared" si="53"/>
        <v>#N/A</v>
      </c>
      <c r="H303" s="34" t="e">
        <f t="shared" si="54"/>
        <v>#N/A</v>
      </c>
      <c r="I303" s="34">
        <f t="shared" ca="1" si="49"/>
        <v>53</v>
      </c>
      <c r="J303" s="34">
        <f t="shared" ca="1" si="50"/>
        <v>84</v>
      </c>
      <c r="K303" s="34">
        <v>1</v>
      </c>
      <c r="L303" s="34">
        <f ca="1">SUM($I$2:K303)</f>
        <v>34411</v>
      </c>
      <c r="M303" s="34" t="e">
        <f t="shared" si="51"/>
        <v>#N/A</v>
      </c>
      <c r="N303" s="34" t="e">
        <f t="shared" si="52"/>
        <v>#N/A</v>
      </c>
    </row>
    <row r="304" spans="1:14" ht="15" customHeight="1" x14ac:dyDescent="0.3">
      <c r="A304" s="33">
        <v>45594</v>
      </c>
      <c r="B304" s="3">
        <f t="shared" si="45"/>
        <v>44</v>
      </c>
      <c r="C304" s="3">
        <f t="shared" si="46"/>
        <v>2</v>
      </c>
      <c r="D304" s="34">
        <f t="shared" ca="1" si="47"/>
        <v>17</v>
      </c>
      <c r="E304" s="3" t="e">
        <f t="shared" si="55"/>
        <v>#N/A</v>
      </c>
      <c r="F304" s="34">
        <f t="shared" ca="1" si="48"/>
        <v>338</v>
      </c>
      <c r="G304" s="34" t="e">
        <f t="shared" si="53"/>
        <v>#N/A</v>
      </c>
      <c r="H304" s="34" t="e">
        <f t="shared" si="54"/>
        <v>#N/A</v>
      </c>
      <c r="I304" s="34">
        <f t="shared" ca="1" si="49"/>
        <v>89</v>
      </c>
      <c r="J304" s="34">
        <f t="shared" ca="1" si="50"/>
        <v>4</v>
      </c>
      <c r="K304" s="34">
        <v>6</v>
      </c>
      <c r="L304" s="34">
        <f ca="1">SUM($I$2:K304)</f>
        <v>34510</v>
      </c>
      <c r="M304" s="34" t="e">
        <f t="shared" si="51"/>
        <v>#N/A</v>
      </c>
      <c r="N304" s="34" t="e">
        <f t="shared" si="52"/>
        <v>#N/A</v>
      </c>
    </row>
    <row r="305" spans="1:14" ht="15" customHeight="1" x14ac:dyDescent="0.3">
      <c r="A305" s="33">
        <v>45595</v>
      </c>
      <c r="B305" s="3">
        <f t="shared" si="45"/>
        <v>44</v>
      </c>
      <c r="C305" s="3">
        <f t="shared" si="46"/>
        <v>3</v>
      </c>
      <c r="D305" s="34">
        <f t="shared" ca="1" si="47"/>
        <v>2</v>
      </c>
      <c r="E305" s="3" t="e">
        <f t="shared" si="55"/>
        <v>#N/A</v>
      </c>
      <c r="F305" s="34">
        <f t="shared" ca="1" si="48"/>
        <v>313</v>
      </c>
      <c r="G305" s="34" t="e">
        <f t="shared" si="53"/>
        <v>#N/A</v>
      </c>
      <c r="H305" s="34" t="e">
        <f t="shared" si="54"/>
        <v>#N/A</v>
      </c>
      <c r="I305" s="34">
        <f t="shared" ca="1" si="49"/>
        <v>94</v>
      </c>
      <c r="J305" s="34">
        <f t="shared" ca="1" si="50"/>
        <v>18</v>
      </c>
      <c r="K305" s="34">
        <v>1</v>
      </c>
      <c r="L305" s="34">
        <f ca="1">SUM($I$2:K305)</f>
        <v>34623</v>
      </c>
      <c r="M305" s="34" t="e">
        <f t="shared" si="51"/>
        <v>#N/A</v>
      </c>
      <c r="N305" s="34" t="e">
        <f t="shared" si="52"/>
        <v>#N/A</v>
      </c>
    </row>
    <row r="306" spans="1:14" ht="15" customHeight="1" x14ac:dyDescent="0.3">
      <c r="A306" s="33">
        <v>45596</v>
      </c>
      <c r="B306" s="3">
        <f t="shared" si="45"/>
        <v>44</v>
      </c>
      <c r="C306" s="3">
        <f t="shared" si="46"/>
        <v>4</v>
      </c>
      <c r="D306" s="34">
        <f t="shared" ca="1" si="47"/>
        <v>18</v>
      </c>
      <c r="E306" s="3" t="e">
        <f t="shared" si="55"/>
        <v>#N/A</v>
      </c>
      <c r="F306" s="34">
        <f t="shared" ca="1" si="48"/>
        <v>442</v>
      </c>
      <c r="G306" s="34" t="e">
        <f t="shared" si="53"/>
        <v>#N/A</v>
      </c>
      <c r="H306" s="34" t="e">
        <f t="shared" si="54"/>
        <v>#N/A</v>
      </c>
      <c r="I306" s="34">
        <f t="shared" ca="1" si="49"/>
        <v>73</v>
      </c>
      <c r="J306" s="34">
        <f t="shared" ca="1" si="50"/>
        <v>84</v>
      </c>
      <c r="K306" s="34">
        <v>1</v>
      </c>
      <c r="L306" s="34">
        <f ca="1">SUM($I$2:K306)</f>
        <v>34781</v>
      </c>
      <c r="M306" s="34" t="e">
        <f t="shared" si="51"/>
        <v>#N/A</v>
      </c>
      <c r="N306" s="34" t="e">
        <f t="shared" si="52"/>
        <v>#N/A</v>
      </c>
    </row>
    <row r="307" spans="1:14" ht="15" customHeight="1" x14ac:dyDescent="0.3">
      <c r="A307" s="33">
        <v>45597</v>
      </c>
      <c r="B307" s="3">
        <f t="shared" si="45"/>
        <v>44</v>
      </c>
      <c r="C307" s="3">
        <f t="shared" si="46"/>
        <v>5</v>
      </c>
      <c r="D307" s="34">
        <f t="shared" ca="1" si="47"/>
        <v>3</v>
      </c>
      <c r="E307" s="3" t="e">
        <f t="shared" si="55"/>
        <v>#N/A</v>
      </c>
      <c r="F307" s="34">
        <f t="shared" ca="1" si="48"/>
        <v>202</v>
      </c>
      <c r="G307" s="34" t="e">
        <f t="shared" si="53"/>
        <v>#N/A</v>
      </c>
      <c r="H307" s="34" t="e">
        <f t="shared" si="54"/>
        <v>#N/A</v>
      </c>
      <c r="I307" s="34">
        <f t="shared" ca="1" si="49"/>
        <v>26</v>
      </c>
      <c r="J307" s="34">
        <f t="shared" ca="1" si="50"/>
        <v>54</v>
      </c>
      <c r="K307" s="34">
        <v>6</v>
      </c>
      <c r="L307" s="34">
        <f ca="1">SUM($I$2:K307)</f>
        <v>34867</v>
      </c>
      <c r="M307" s="34" t="e">
        <f t="shared" si="51"/>
        <v>#N/A</v>
      </c>
      <c r="N307" s="34" t="e">
        <f t="shared" si="52"/>
        <v>#N/A</v>
      </c>
    </row>
    <row r="308" spans="1:14" ht="15" customHeight="1" x14ac:dyDescent="0.3">
      <c r="A308" s="33">
        <v>45598</v>
      </c>
      <c r="B308" s="3">
        <f t="shared" si="45"/>
        <v>44</v>
      </c>
      <c r="C308" s="3">
        <f t="shared" si="46"/>
        <v>6</v>
      </c>
      <c r="D308" s="34">
        <f t="shared" ca="1" si="47"/>
        <v>13</v>
      </c>
      <c r="E308" s="3" t="e">
        <f t="shared" si="55"/>
        <v>#N/A</v>
      </c>
      <c r="F308" s="34">
        <f t="shared" ca="1" si="48"/>
        <v>330</v>
      </c>
      <c r="G308" s="34" t="e">
        <f t="shared" si="53"/>
        <v>#N/A</v>
      </c>
      <c r="H308" s="34" t="e">
        <f t="shared" si="54"/>
        <v>#N/A</v>
      </c>
      <c r="I308" s="34">
        <f t="shared" ca="1" si="49"/>
        <v>26</v>
      </c>
      <c r="J308" s="34">
        <f t="shared" ca="1" si="50"/>
        <v>40</v>
      </c>
      <c r="K308" s="34">
        <v>6</v>
      </c>
      <c r="L308" s="34">
        <f ca="1">SUM($I$2:K308)</f>
        <v>34939</v>
      </c>
      <c r="M308" s="34" t="e">
        <f t="shared" si="51"/>
        <v>#N/A</v>
      </c>
      <c r="N308" s="34" t="e">
        <f t="shared" si="52"/>
        <v>#N/A</v>
      </c>
    </row>
    <row r="309" spans="1:14" ht="15" customHeight="1" x14ac:dyDescent="0.3">
      <c r="A309" s="33">
        <v>45599</v>
      </c>
      <c r="B309" s="3">
        <f t="shared" si="45"/>
        <v>44</v>
      </c>
      <c r="C309" s="3">
        <f t="shared" si="46"/>
        <v>7</v>
      </c>
      <c r="D309" s="34">
        <f t="shared" ca="1" si="47"/>
        <v>18</v>
      </c>
      <c r="E309" s="3">
        <f t="shared" ca="1" si="55"/>
        <v>78</v>
      </c>
      <c r="F309" s="34">
        <f t="shared" ca="1" si="48"/>
        <v>279</v>
      </c>
      <c r="G309" s="34">
        <f t="shared" ca="1" si="53"/>
        <v>1566</v>
      </c>
      <c r="H309" s="34">
        <f t="shared" ca="1" si="54"/>
        <v>2213</v>
      </c>
      <c r="I309" s="34">
        <f t="shared" ca="1" si="49"/>
        <v>84</v>
      </c>
      <c r="J309" s="34">
        <f t="shared" ca="1" si="50"/>
        <v>43</v>
      </c>
      <c r="K309" s="34">
        <v>2</v>
      </c>
      <c r="L309" s="34">
        <f ca="1">SUM($I$2:K309)</f>
        <v>35068</v>
      </c>
      <c r="M309" s="34" t="e">
        <f t="shared" si="51"/>
        <v>#N/A</v>
      </c>
      <c r="N309" s="34" t="e">
        <f t="shared" si="52"/>
        <v>#N/A</v>
      </c>
    </row>
    <row r="310" spans="1:14" ht="15" customHeight="1" x14ac:dyDescent="0.3">
      <c r="A310" s="33">
        <v>45600</v>
      </c>
      <c r="B310" s="3">
        <f t="shared" si="45"/>
        <v>45</v>
      </c>
      <c r="C310" s="3">
        <f t="shared" si="46"/>
        <v>1</v>
      </c>
      <c r="D310" s="34">
        <f t="shared" ca="1" si="47"/>
        <v>8</v>
      </c>
      <c r="E310" s="3" t="e">
        <f t="shared" si="55"/>
        <v>#N/A</v>
      </c>
      <c r="F310" s="34">
        <f t="shared" ca="1" si="48"/>
        <v>303</v>
      </c>
      <c r="G310" s="34" t="e">
        <f t="shared" si="53"/>
        <v>#N/A</v>
      </c>
      <c r="H310" s="34" t="e">
        <f t="shared" si="54"/>
        <v>#N/A</v>
      </c>
      <c r="I310" s="34">
        <f t="shared" ca="1" si="49"/>
        <v>54</v>
      </c>
      <c r="J310" s="34">
        <f t="shared" ca="1" si="50"/>
        <v>74</v>
      </c>
      <c r="K310" s="34">
        <v>1</v>
      </c>
      <c r="L310" s="34">
        <f ca="1">SUM($I$2:K310)</f>
        <v>35197</v>
      </c>
      <c r="M310" s="34" t="e">
        <f t="shared" si="51"/>
        <v>#N/A</v>
      </c>
      <c r="N310" s="34" t="e">
        <f t="shared" si="52"/>
        <v>#N/A</v>
      </c>
    </row>
    <row r="311" spans="1:14" ht="15" customHeight="1" x14ac:dyDescent="0.3">
      <c r="A311" s="33">
        <v>45601</v>
      </c>
      <c r="B311" s="3">
        <f t="shared" si="45"/>
        <v>45</v>
      </c>
      <c r="C311" s="3">
        <f t="shared" si="46"/>
        <v>2</v>
      </c>
      <c r="D311" s="34">
        <f t="shared" ca="1" si="47"/>
        <v>20</v>
      </c>
      <c r="E311" s="3" t="e">
        <f t="shared" si="55"/>
        <v>#N/A</v>
      </c>
      <c r="F311" s="34">
        <f t="shared" ca="1" si="48"/>
        <v>53</v>
      </c>
      <c r="G311" s="34" t="e">
        <f t="shared" si="53"/>
        <v>#N/A</v>
      </c>
      <c r="H311" s="34" t="e">
        <f t="shared" si="54"/>
        <v>#N/A</v>
      </c>
      <c r="I311" s="34">
        <f t="shared" ca="1" si="49"/>
        <v>68</v>
      </c>
      <c r="J311" s="34">
        <f t="shared" ca="1" si="50"/>
        <v>67</v>
      </c>
      <c r="K311" s="34">
        <v>4</v>
      </c>
      <c r="L311" s="34">
        <f ca="1">SUM($I$2:K311)</f>
        <v>35336</v>
      </c>
      <c r="M311" s="34" t="e">
        <f t="shared" si="51"/>
        <v>#N/A</v>
      </c>
      <c r="N311" s="34" t="e">
        <f t="shared" si="52"/>
        <v>#N/A</v>
      </c>
    </row>
    <row r="312" spans="1:14" ht="15" customHeight="1" x14ac:dyDescent="0.3">
      <c r="A312" s="33">
        <v>45602</v>
      </c>
      <c r="B312" s="3">
        <f t="shared" si="45"/>
        <v>45</v>
      </c>
      <c r="C312" s="3">
        <f t="shared" si="46"/>
        <v>3</v>
      </c>
      <c r="D312" s="34">
        <f t="shared" ca="1" si="47"/>
        <v>16</v>
      </c>
      <c r="E312" s="3" t="e">
        <f t="shared" si="55"/>
        <v>#N/A</v>
      </c>
      <c r="F312" s="34">
        <f t="shared" ca="1" si="48"/>
        <v>453</v>
      </c>
      <c r="G312" s="34" t="e">
        <f t="shared" si="53"/>
        <v>#N/A</v>
      </c>
      <c r="H312" s="34" t="e">
        <f t="shared" si="54"/>
        <v>#N/A</v>
      </c>
      <c r="I312" s="34">
        <f t="shared" ca="1" si="49"/>
        <v>57</v>
      </c>
      <c r="J312" s="34">
        <f t="shared" ca="1" si="50"/>
        <v>64</v>
      </c>
      <c r="K312" s="34">
        <v>1</v>
      </c>
      <c r="L312" s="34">
        <f ca="1">SUM($I$2:K312)</f>
        <v>35458</v>
      </c>
      <c r="M312" s="34" t="e">
        <f t="shared" si="51"/>
        <v>#N/A</v>
      </c>
      <c r="N312" s="34" t="e">
        <f t="shared" si="52"/>
        <v>#N/A</v>
      </c>
    </row>
    <row r="313" spans="1:14" ht="15" customHeight="1" x14ac:dyDescent="0.3">
      <c r="A313" s="33">
        <v>45603</v>
      </c>
      <c r="B313" s="3">
        <f t="shared" si="45"/>
        <v>45</v>
      </c>
      <c r="C313" s="3">
        <f t="shared" si="46"/>
        <v>4</v>
      </c>
      <c r="D313" s="34">
        <f t="shared" ca="1" si="47"/>
        <v>5</v>
      </c>
      <c r="E313" s="3" t="e">
        <f t="shared" si="55"/>
        <v>#N/A</v>
      </c>
      <c r="F313" s="34">
        <f t="shared" ca="1" si="48"/>
        <v>150</v>
      </c>
      <c r="G313" s="34" t="e">
        <f t="shared" si="53"/>
        <v>#N/A</v>
      </c>
      <c r="H313" s="34" t="e">
        <f t="shared" si="54"/>
        <v>#N/A</v>
      </c>
      <c r="I313" s="34">
        <f t="shared" ca="1" si="49"/>
        <v>49</v>
      </c>
      <c r="J313" s="34">
        <f t="shared" ca="1" si="50"/>
        <v>96</v>
      </c>
      <c r="K313" s="34">
        <v>4</v>
      </c>
      <c r="L313" s="34">
        <f ca="1">SUM($I$2:K313)</f>
        <v>35607</v>
      </c>
      <c r="M313" s="34" t="e">
        <f t="shared" si="51"/>
        <v>#N/A</v>
      </c>
      <c r="N313" s="34" t="e">
        <f t="shared" si="52"/>
        <v>#N/A</v>
      </c>
    </row>
    <row r="314" spans="1:14" ht="15" customHeight="1" x14ac:dyDescent="0.3">
      <c r="A314" s="33">
        <v>45604</v>
      </c>
      <c r="B314" s="3">
        <f t="shared" si="45"/>
        <v>45</v>
      </c>
      <c r="C314" s="3">
        <f t="shared" si="46"/>
        <v>5</v>
      </c>
      <c r="D314" s="34">
        <f t="shared" ca="1" si="47"/>
        <v>7</v>
      </c>
      <c r="E314" s="3" t="e">
        <f t="shared" si="55"/>
        <v>#N/A</v>
      </c>
      <c r="F314" s="34">
        <f t="shared" ca="1" si="48"/>
        <v>391</v>
      </c>
      <c r="G314" s="34" t="e">
        <f t="shared" si="53"/>
        <v>#N/A</v>
      </c>
      <c r="H314" s="34" t="e">
        <f t="shared" si="54"/>
        <v>#N/A</v>
      </c>
      <c r="I314" s="34">
        <f t="shared" ca="1" si="49"/>
        <v>90</v>
      </c>
      <c r="J314" s="34">
        <f t="shared" ca="1" si="50"/>
        <v>100</v>
      </c>
      <c r="K314" s="34">
        <v>3</v>
      </c>
      <c r="L314" s="34">
        <f ca="1">SUM($I$2:K314)</f>
        <v>35800</v>
      </c>
      <c r="M314" s="34" t="e">
        <f t="shared" si="51"/>
        <v>#N/A</v>
      </c>
      <c r="N314" s="34" t="e">
        <f t="shared" si="52"/>
        <v>#N/A</v>
      </c>
    </row>
    <row r="315" spans="1:14" ht="15" customHeight="1" x14ac:dyDescent="0.3">
      <c r="A315" s="33">
        <v>45605</v>
      </c>
      <c r="B315" s="3">
        <f t="shared" si="45"/>
        <v>45</v>
      </c>
      <c r="C315" s="3">
        <f t="shared" si="46"/>
        <v>6</v>
      </c>
      <c r="D315" s="34">
        <f t="shared" ca="1" si="47"/>
        <v>13</v>
      </c>
      <c r="E315" s="3" t="e">
        <f t="shared" si="55"/>
        <v>#N/A</v>
      </c>
      <c r="F315" s="34">
        <f t="shared" ca="1" si="48"/>
        <v>369</v>
      </c>
      <c r="G315" s="34" t="e">
        <f t="shared" si="53"/>
        <v>#N/A</v>
      </c>
      <c r="H315" s="34" t="e">
        <f t="shared" si="54"/>
        <v>#N/A</v>
      </c>
      <c r="I315" s="34">
        <f t="shared" ca="1" si="49"/>
        <v>76</v>
      </c>
      <c r="J315" s="34">
        <f t="shared" ca="1" si="50"/>
        <v>27</v>
      </c>
      <c r="K315" s="34">
        <v>1</v>
      </c>
      <c r="L315" s="34">
        <f ca="1">SUM($I$2:K315)</f>
        <v>35904</v>
      </c>
      <c r="M315" s="34" t="e">
        <f t="shared" si="51"/>
        <v>#N/A</v>
      </c>
      <c r="N315" s="34" t="e">
        <f t="shared" si="52"/>
        <v>#N/A</v>
      </c>
    </row>
    <row r="316" spans="1:14" ht="15" customHeight="1" x14ac:dyDescent="0.3">
      <c r="A316" s="33">
        <v>45606</v>
      </c>
      <c r="B316" s="3">
        <f t="shared" si="45"/>
        <v>45</v>
      </c>
      <c r="C316" s="3">
        <f t="shared" si="46"/>
        <v>7</v>
      </c>
      <c r="D316" s="34">
        <f t="shared" ca="1" si="47"/>
        <v>15</v>
      </c>
      <c r="E316" s="3">
        <f t="shared" ca="1" si="55"/>
        <v>84</v>
      </c>
      <c r="F316" s="34">
        <f t="shared" ca="1" si="48"/>
        <v>134</v>
      </c>
      <c r="G316" s="34">
        <f t="shared" ca="1" si="53"/>
        <v>1497</v>
      </c>
      <c r="H316" s="34">
        <f t="shared" ca="1" si="54"/>
        <v>1853</v>
      </c>
      <c r="I316" s="34">
        <f t="shared" ca="1" si="49"/>
        <v>24</v>
      </c>
      <c r="J316" s="34">
        <f t="shared" ca="1" si="50"/>
        <v>67</v>
      </c>
      <c r="K316" s="34">
        <v>3</v>
      </c>
      <c r="L316" s="34">
        <f ca="1">SUM($I$2:K316)</f>
        <v>35998</v>
      </c>
      <c r="M316" s="34" t="e">
        <f t="shared" si="51"/>
        <v>#N/A</v>
      </c>
      <c r="N316" s="34" t="e">
        <f t="shared" si="52"/>
        <v>#N/A</v>
      </c>
    </row>
    <row r="317" spans="1:14" ht="15" customHeight="1" x14ac:dyDescent="0.3">
      <c r="A317" s="33">
        <v>45607</v>
      </c>
      <c r="B317" s="3">
        <f t="shared" si="45"/>
        <v>46</v>
      </c>
      <c r="C317" s="3">
        <f t="shared" si="46"/>
        <v>1</v>
      </c>
      <c r="D317" s="34">
        <f t="shared" ca="1" si="47"/>
        <v>18</v>
      </c>
      <c r="E317" s="3" t="e">
        <f t="shared" si="55"/>
        <v>#N/A</v>
      </c>
      <c r="F317" s="34">
        <f t="shared" ca="1" si="48"/>
        <v>202</v>
      </c>
      <c r="G317" s="34" t="e">
        <f t="shared" si="53"/>
        <v>#N/A</v>
      </c>
      <c r="H317" s="34" t="e">
        <f t="shared" si="54"/>
        <v>#N/A</v>
      </c>
      <c r="I317" s="34">
        <f t="shared" ca="1" si="49"/>
        <v>26</v>
      </c>
      <c r="J317" s="34">
        <f t="shared" ca="1" si="50"/>
        <v>64</v>
      </c>
      <c r="K317" s="34">
        <v>6</v>
      </c>
      <c r="L317" s="34">
        <f ca="1">SUM($I$2:K317)</f>
        <v>36094</v>
      </c>
      <c r="M317" s="34" t="e">
        <f t="shared" si="51"/>
        <v>#N/A</v>
      </c>
      <c r="N317" s="34" t="e">
        <f t="shared" si="52"/>
        <v>#N/A</v>
      </c>
    </row>
    <row r="318" spans="1:14" ht="15" customHeight="1" x14ac:dyDescent="0.3">
      <c r="A318" s="33">
        <v>45608</v>
      </c>
      <c r="B318" s="3">
        <f t="shared" si="45"/>
        <v>46</v>
      </c>
      <c r="C318" s="3">
        <f t="shared" si="46"/>
        <v>2</v>
      </c>
      <c r="D318" s="34">
        <f t="shared" ca="1" si="47"/>
        <v>1</v>
      </c>
      <c r="E318" s="3" t="e">
        <f t="shared" si="55"/>
        <v>#N/A</v>
      </c>
      <c r="F318" s="34">
        <f t="shared" ca="1" si="48"/>
        <v>484</v>
      </c>
      <c r="G318" s="34" t="e">
        <f t="shared" si="53"/>
        <v>#N/A</v>
      </c>
      <c r="H318" s="34" t="e">
        <f t="shared" si="54"/>
        <v>#N/A</v>
      </c>
      <c r="I318" s="34">
        <f t="shared" ca="1" si="49"/>
        <v>77</v>
      </c>
      <c r="J318" s="34">
        <f t="shared" ca="1" si="50"/>
        <v>52</v>
      </c>
      <c r="K318" s="34">
        <v>6</v>
      </c>
      <c r="L318" s="34">
        <f ca="1">SUM($I$2:K318)</f>
        <v>36229</v>
      </c>
      <c r="M318" s="34" t="e">
        <f t="shared" si="51"/>
        <v>#N/A</v>
      </c>
      <c r="N318" s="34" t="e">
        <f t="shared" si="52"/>
        <v>#N/A</v>
      </c>
    </row>
    <row r="319" spans="1:14" ht="15" customHeight="1" x14ac:dyDescent="0.3">
      <c r="A319" s="33">
        <v>45609</v>
      </c>
      <c r="B319" s="3">
        <f t="shared" si="45"/>
        <v>46</v>
      </c>
      <c r="C319" s="3">
        <f t="shared" si="46"/>
        <v>3</v>
      </c>
      <c r="D319" s="34">
        <f t="shared" ca="1" si="47"/>
        <v>15</v>
      </c>
      <c r="E319" s="3" t="e">
        <f t="shared" si="55"/>
        <v>#N/A</v>
      </c>
      <c r="F319" s="34">
        <f t="shared" ca="1" si="48"/>
        <v>286</v>
      </c>
      <c r="G319" s="34" t="e">
        <f t="shared" si="53"/>
        <v>#N/A</v>
      </c>
      <c r="H319" s="34" t="e">
        <f t="shared" si="54"/>
        <v>#N/A</v>
      </c>
      <c r="I319" s="34">
        <f t="shared" ca="1" si="49"/>
        <v>47</v>
      </c>
      <c r="J319" s="34">
        <f t="shared" ca="1" si="50"/>
        <v>35</v>
      </c>
      <c r="K319" s="34">
        <v>6</v>
      </c>
      <c r="L319" s="34">
        <f ca="1">SUM($I$2:K319)</f>
        <v>36317</v>
      </c>
      <c r="M319" s="34" t="e">
        <f t="shared" si="51"/>
        <v>#N/A</v>
      </c>
      <c r="N319" s="34" t="e">
        <f t="shared" si="52"/>
        <v>#N/A</v>
      </c>
    </row>
    <row r="320" spans="1:14" ht="15" customHeight="1" x14ac:dyDescent="0.3">
      <c r="A320" s="33">
        <v>45610</v>
      </c>
      <c r="B320" s="3">
        <f t="shared" si="45"/>
        <v>46</v>
      </c>
      <c r="C320" s="3">
        <f t="shared" si="46"/>
        <v>4</v>
      </c>
      <c r="D320" s="34">
        <f t="shared" ca="1" si="47"/>
        <v>11</v>
      </c>
      <c r="E320" s="3" t="e">
        <f t="shared" si="55"/>
        <v>#N/A</v>
      </c>
      <c r="F320" s="34">
        <f t="shared" ca="1" si="48"/>
        <v>497</v>
      </c>
      <c r="G320" s="34" t="e">
        <f t="shared" si="53"/>
        <v>#N/A</v>
      </c>
      <c r="H320" s="34" t="e">
        <f t="shared" si="54"/>
        <v>#N/A</v>
      </c>
      <c r="I320" s="34">
        <f t="shared" ca="1" si="49"/>
        <v>83</v>
      </c>
      <c r="J320" s="34">
        <f t="shared" ca="1" si="50"/>
        <v>90</v>
      </c>
      <c r="K320" s="34">
        <v>6</v>
      </c>
      <c r="L320" s="34">
        <f ca="1">SUM($I$2:K320)</f>
        <v>36496</v>
      </c>
      <c r="M320" s="34" t="e">
        <f t="shared" si="51"/>
        <v>#N/A</v>
      </c>
      <c r="N320" s="34" t="e">
        <f t="shared" si="52"/>
        <v>#N/A</v>
      </c>
    </row>
    <row r="321" spans="1:14" ht="15" customHeight="1" x14ac:dyDescent="0.3">
      <c r="A321" s="33">
        <v>45611</v>
      </c>
      <c r="B321" s="3">
        <f t="shared" si="45"/>
        <v>46</v>
      </c>
      <c r="C321" s="3">
        <f t="shared" si="46"/>
        <v>5</v>
      </c>
      <c r="D321" s="34">
        <f t="shared" ca="1" si="47"/>
        <v>3</v>
      </c>
      <c r="E321" s="3" t="e">
        <f t="shared" si="55"/>
        <v>#N/A</v>
      </c>
      <c r="F321" s="34">
        <f t="shared" ca="1" si="48"/>
        <v>251</v>
      </c>
      <c r="G321" s="34" t="e">
        <f t="shared" si="53"/>
        <v>#N/A</v>
      </c>
      <c r="H321" s="34" t="e">
        <f t="shared" si="54"/>
        <v>#N/A</v>
      </c>
      <c r="I321" s="34">
        <f t="shared" ca="1" si="49"/>
        <v>60</v>
      </c>
      <c r="J321" s="34">
        <f t="shared" ca="1" si="50"/>
        <v>79</v>
      </c>
      <c r="K321" s="34">
        <v>5</v>
      </c>
      <c r="L321" s="34">
        <f ca="1">SUM($I$2:K321)</f>
        <v>36640</v>
      </c>
      <c r="M321" s="34">
        <f t="shared" si="51"/>
        <v>3</v>
      </c>
      <c r="N321" s="34" t="str">
        <f t="shared" si="52"/>
        <v>November</v>
      </c>
    </row>
    <row r="322" spans="1:14" ht="15" customHeight="1" x14ac:dyDescent="0.3">
      <c r="A322" s="33">
        <v>45612</v>
      </c>
      <c r="B322" s="3">
        <f t="shared" ref="B322:B367" si="56">WEEKNUM(A322,2)</f>
        <v>46</v>
      </c>
      <c r="C322" s="3">
        <f t="shared" si="46"/>
        <v>6</v>
      </c>
      <c r="D322" s="34">
        <f t="shared" ca="1" si="47"/>
        <v>3</v>
      </c>
      <c r="E322" s="3" t="e">
        <f t="shared" si="55"/>
        <v>#N/A</v>
      </c>
      <c r="F322" s="34">
        <f t="shared" ca="1" si="48"/>
        <v>173</v>
      </c>
      <c r="G322" s="34" t="e">
        <f t="shared" si="53"/>
        <v>#N/A</v>
      </c>
      <c r="H322" s="34" t="e">
        <f t="shared" si="54"/>
        <v>#N/A</v>
      </c>
      <c r="I322" s="34">
        <f t="shared" ca="1" si="49"/>
        <v>58</v>
      </c>
      <c r="J322" s="34">
        <f t="shared" ca="1" si="50"/>
        <v>58</v>
      </c>
      <c r="K322" s="34">
        <v>3</v>
      </c>
      <c r="L322" s="34">
        <f ca="1">SUM($I$2:K322)</f>
        <v>36759</v>
      </c>
      <c r="M322" s="34" t="e">
        <f t="shared" si="51"/>
        <v>#N/A</v>
      </c>
      <c r="N322" s="34" t="e">
        <f t="shared" si="52"/>
        <v>#N/A</v>
      </c>
    </row>
    <row r="323" spans="1:14" ht="15" customHeight="1" x14ac:dyDescent="0.3">
      <c r="A323" s="33">
        <v>45613</v>
      </c>
      <c r="B323" s="3">
        <f t="shared" si="56"/>
        <v>46</v>
      </c>
      <c r="C323" s="3">
        <f t="shared" ref="C323:C367" si="57">WEEKDAY(A323,2)</f>
        <v>7</v>
      </c>
      <c r="D323" s="34">
        <f t="shared" ref="D323:D367" ca="1" si="58">RANDBETWEEN(1,20)</f>
        <v>15</v>
      </c>
      <c r="E323" s="3">
        <f t="shared" ca="1" si="55"/>
        <v>66</v>
      </c>
      <c r="F323" s="34">
        <f t="shared" ref="F323:F367" ca="1" si="59">RANDBETWEEN(50,500)</f>
        <v>398</v>
      </c>
      <c r="G323" s="34">
        <f t="shared" ca="1" si="53"/>
        <v>1605</v>
      </c>
      <c r="H323" s="34">
        <f t="shared" ca="1" si="54"/>
        <v>2291</v>
      </c>
      <c r="I323" s="34">
        <f t="shared" ref="I323:I367" ca="1" si="60">RANDBETWEEN(20,100)</f>
        <v>93</v>
      </c>
      <c r="J323" s="34">
        <f t="shared" ref="J323:J367" ca="1" si="61">RANDBETWEEN(1,100)</f>
        <v>90</v>
      </c>
      <c r="K323" s="34">
        <v>1</v>
      </c>
      <c r="L323" s="34">
        <f ca="1">SUM($I$2:K323)</f>
        <v>36943</v>
      </c>
      <c r="M323" s="34" t="e">
        <f t="shared" ref="M323:M368" si="62">IF(DAY(A323)=15,$O$1,NA())</f>
        <v>#N/A</v>
      </c>
      <c r="N323" s="34" t="e">
        <f t="shared" ref="N323:N367" si="63">IF(DAY(A323)=15,CHOOSE(MONTH(A323),"January", "February", "March", "April", "May", "June", "July", "August", "September", "October", "November", "December"),NA())</f>
        <v>#N/A</v>
      </c>
    </row>
    <row r="324" spans="1:14" ht="15" customHeight="1" x14ac:dyDescent="0.3">
      <c r="A324" s="33">
        <v>45614</v>
      </c>
      <c r="B324" s="3">
        <f t="shared" si="56"/>
        <v>47</v>
      </c>
      <c r="C324" s="3">
        <f t="shared" si="57"/>
        <v>1</v>
      </c>
      <c r="D324" s="34">
        <f t="shared" ca="1" si="58"/>
        <v>3</v>
      </c>
      <c r="E324" s="3" t="e">
        <f t="shared" si="55"/>
        <v>#N/A</v>
      </c>
      <c r="F324" s="34">
        <f t="shared" ca="1" si="59"/>
        <v>421</v>
      </c>
      <c r="G324" s="34" t="e">
        <f t="shared" si="53"/>
        <v>#N/A</v>
      </c>
      <c r="H324" s="34" t="e">
        <f t="shared" si="54"/>
        <v>#N/A</v>
      </c>
      <c r="I324" s="34">
        <f t="shared" ca="1" si="60"/>
        <v>64</v>
      </c>
      <c r="J324" s="34">
        <f t="shared" ca="1" si="61"/>
        <v>17</v>
      </c>
      <c r="K324" s="34">
        <v>5</v>
      </c>
      <c r="L324" s="34">
        <f ca="1">SUM($I$2:K324)</f>
        <v>37029</v>
      </c>
      <c r="M324" s="34" t="e">
        <f t="shared" si="62"/>
        <v>#N/A</v>
      </c>
      <c r="N324" s="34" t="e">
        <f t="shared" si="63"/>
        <v>#N/A</v>
      </c>
    </row>
    <row r="325" spans="1:14" ht="15" customHeight="1" x14ac:dyDescent="0.3">
      <c r="A325" s="33">
        <v>45615</v>
      </c>
      <c r="B325" s="3">
        <f t="shared" si="56"/>
        <v>47</v>
      </c>
      <c r="C325" s="3">
        <f t="shared" si="57"/>
        <v>2</v>
      </c>
      <c r="D325" s="34">
        <f t="shared" ca="1" si="58"/>
        <v>16</v>
      </c>
      <c r="E325" s="3" t="e">
        <f t="shared" si="55"/>
        <v>#N/A</v>
      </c>
      <c r="F325" s="34">
        <f t="shared" ca="1" si="59"/>
        <v>446</v>
      </c>
      <c r="G325" s="34" t="e">
        <f t="shared" si="53"/>
        <v>#N/A</v>
      </c>
      <c r="H325" s="34" t="e">
        <f t="shared" si="54"/>
        <v>#N/A</v>
      </c>
      <c r="I325" s="34">
        <f t="shared" ca="1" si="60"/>
        <v>94</v>
      </c>
      <c r="J325" s="34">
        <f t="shared" ca="1" si="61"/>
        <v>59</v>
      </c>
      <c r="K325" s="34">
        <v>3</v>
      </c>
      <c r="L325" s="34">
        <f ca="1">SUM($I$2:K325)</f>
        <v>37185</v>
      </c>
      <c r="M325" s="34" t="e">
        <f t="shared" si="62"/>
        <v>#N/A</v>
      </c>
      <c r="N325" s="34" t="e">
        <f t="shared" si="63"/>
        <v>#N/A</v>
      </c>
    </row>
    <row r="326" spans="1:14" ht="15" customHeight="1" x14ac:dyDescent="0.3">
      <c r="A326" s="33">
        <v>45616</v>
      </c>
      <c r="B326" s="3">
        <f t="shared" si="56"/>
        <v>47</v>
      </c>
      <c r="C326" s="3">
        <f t="shared" si="57"/>
        <v>3</v>
      </c>
      <c r="D326" s="34">
        <f t="shared" ca="1" si="58"/>
        <v>9</v>
      </c>
      <c r="E326" s="3" t="e">
        <f t="shared" si="55"/>
        <v>#N/A</v>
      </c>
      <c r="F326" s="34">
        <f t="shared" ca="1" si="59"/>
        <v>361</v>
      </c>
      <c r="G326" s="34" t="e">
        <f t="shared" si="53"/>
        <v>#N/A</v>
      </c>
      <c r="H326" s="34" t="e">
        <f t="shared" si="54"/>
        <v>#N/A</v>
      </c>
      <c r="I326" s="34">
        <f t="shared" ca="1" si="60"/>
        <v>41</v>
      </c>
      <c r="J326" s="34">
        <f t="shared" ca="1" si="61"/>
        <v>87</v>
      </c>
      <c r="K326" s="34">
        <v>5</v>
      </c>
      <c r="L326" s="34">
        <f ca="1">SUM($I$2:K326)</f>
        <v>37318</v>
      </c>
      <c r="M326" s="34" t="e">
        <f t="shared" si="62"/>
        <v>#N/A</v>
      </c>
      <c r="N326" s="34" t="e">
        <f t="shared" si="63"/>
        <v>#N/A</v>
      </c>
    </row>
    <row r="327" spans="1:14" ht="15" customHeight="1" x14ac:dyDescent="0.3">
      <c r="A327" s="33">
        <v>45617</v>
      </c>
      <c r="B327" s="3">
        <f t="shared" si="56"/>
        <v>47</v>
      </c>
      <c r="C327" s="3">
        <f t="shared" si="57"/>
        <v>4</v>
      </c>
      <c r="D327" s="34">
        <f t="shared" ca="1" si="58"/>
        <v>14</v>
      </c>
      <c r="E327" s="3" t="e">
        <f t="shared" si="55"/>
        <v>#N/A</v>
      </c>
      <c r="F327" s="34">
        <f t="shared" ca="1" si="59"/>
        <v>215</v>
      </c>
      <c r="G327" s="34" t="e">
        <f t="shared" ref="G327:G367" si="64">IF(B328&gt;B327,SUM(F323:F327),NA())</f>
        <v>#N/A</v>
      </c>
      <c r="H327" s="34" t="e">
        <f t="shared" si="54"/>
        <v>#N/A</v>
      </c>
      <c r="I327" s="34">
        <f t="shared" ca="1" si="60"/>
        <v>88</v>
      </c>
      <c r="J327" s="34">
        <f t="shared" ca="1" si="61"/>
        <v>39</v>
      </c>
      <c r="K327" s="34">
        <v>1</v>
      </c>
      <c r="L327" s="34">
        <f ca="1">SUM($I$2:K327)</f>
        <v>37446</v>
      </c>
      <c r="M327" s="34" t="e">
        <f t="shared" si="62"/>
        <v>#N/A</v>
      </c>
      <c r="N327" s="34" t="e">
        <f t="shared" si="63"/>
        <v>#N/A</v>
      </c>
    </row>
    <row r="328" spans="1:14" ht="15" customHeight="1" x14ac:dyDescent="0.3">
      <c r="A328" s="33">
        <v>45618</v>
      </c>
      <c r="B328" s="3">
        <f t="shared" si="56"/>
        <v>47</v>
      </c>
      <c r="C328" s="3">
        <f t="shared" si="57"/>
        <v>5</v>
      </c>
      <c r="D328" s="34">
        <f t="shared" ca="1" si="58"/>
        <v>5</v>
      </c>
      <c r="E328" s="3" t="e">
        <f t="shared" si="55"/>
        <v>#N/A</v>
      </c>
      <c r="F328" s="34">
        <f t="shared" ca="1" si="59"/>
        <v>151</v>
      </c>
      <c r="G328" s="34" t="e">
        <f t="shared" si="64"/>
        <v>#N/A</v>
      </c>
      <c r="H328" s="34" t="e">
        <f t="shared" ref="H328:H366" si="65">IF(B329&gt;B328,SUM(F322:F328),NA())</f>
        <v>#N/A</v>
      </c>
      <c r="I328" s="34">
        <f t="shared" ca="1" si="60"/>
        <v>32</v>
      </c>
      <c r="J328" s="34">
        <f t="shared" ca="1" si="61"/>
        <v>75</v>
      </c>
      <c r="K328" s="34">
        <v>5</v>
      </c>
      <c r="L328" s="34">
        <f ca="1">SUM($I$2:K328)</f>
        <v>37558</v>
      </c>
      <c r="M328" s="34" t="e">
        <f t="shared" si="62"/>
        <v>#N/A</v>
      </c>
      <c r="N328" s="34" t="e">
        <f t="shared" si="63"/>
        <v>#N/A</v>
      </c>
    </row>
    <row r="329" spans="1:14" ht="15" customHeight="1" x14ac:dyDescent="0.3">
      <c r="A329" s="33">
        <v>45619</v>
      </c>
      <c r="B329" s="3">
        <f t="shared" si="56"/>
        <v>47</v>
      </c>
      <c r="C329" s="3">
        <f t="shared" si="57"/>
        <v>6</v>
      </c>
      <c r="D329" s="34">
        <f t="shared" ca="1" si="58"/>
        <v>8</v>
      </c>
      <c r="E329" s="3" t="e">
        <f t="shared" ref="E329:E366" si="66">IF(B330&gt;B329,SUM(D323:D329),NA())</f>
        <v>#N/A</v>
      </c>
      <c r="F329" s="34">
        <f t="shared" ca="1" si="59"/>
        <v>113</v>
      </c>
      <c r="G329" s="34" t="e">
        <f t="shared" si="64"/>
        <v>#N/A</v>
      </c>
      <c r="H329" s="34" t="e">
        <f t="shared" si="65"/>
        <v>#N/A</v>
      </c>
      <c r="I329" s="34">
        <f t="shared" ca="1" si="60"/>
        <v>20</v>
      </c>
      <c r="J329" s="34">
        <f t="shared" ca="1" si="61"/>
        <v>2</v>
      </c>
      <c r="K329" s="34">
        <v>5</v>
      </c>
      <c r="L329" s="34">
        <f ca="1">SUM($I$2:K329)</f>
        <v>37585</v>
      </c>
      <c r="M329" s="34" t="e">
        <f t="shared" si="62"/>
        <v>#N/A</v>
      </c>
      <c r="N329" s="34" t="e">
        <f t="shared" si="63"/>
        <v>#N/A</v>
      </c>
    </row>
    <row r="330" spans="1:14" ht="15" customHeight="1" x14ac:dyDescent="0.3">
      <c r="A330" s="33">
        <v>45620</v>
      </c>
      <c r="B330" s="3">
        <f t="shared" si="56"/>
        <v>47</v>
      </c>
      <c r="C330" s="3">
        <f t="shared" si="57"/>
        <v>7</v>
      </c>
      <c r="D330" s="34">
        <f t="shared" ca="1" si="58"/>
        <v>18</v>
      </c>
      <c r="E330" s="3">
        <f t="shared" ca="1" si="66"/>
        <v>73</v>
      </c>
      <c r="F330" s="34">
        <f t="shared" ca="1" si="59"/>
        <v>249</v>
      </c>
      <c r="G330" s="34">
        <f t="shared" ca="1" si="64"/>
        <v>1089</v>
      </c>
      <c r="H330" s="34">
        <f t="shared" ca="1" si="65"/>
        <v>1956</v>
      </c>
      <c r="I330" s="34">
        <f t="shared" ca="1" si="60"/>
        <v>94</v>
      </c>
      <c r="J330" s="34">
        <f t="shared" ca="1" si="61"/>
        <v>51</v>
      </c>
      <c r="K330" s="34">
        <v>6</v>
      </c>
      <c r="L330" s="34">
        <f ca="1">SUM($I$2:K330)</f>
        <v>37736</v>
      </c>
      <c r="M330" s="34" t="e">
        <f t="shared" si="62"/>
        <v>#N/A</v>
      </c>
      <c r="N330" s="34" t="e">
        <f t="shared" si="63"/>
        <v>#N/A</v>
      </c>
    </row>
    <row r="331" spans="1:14" ht="15" customHeight="1" x14ac:dyDescent="0.3">
      <c r="A331" s="33">
        <v>45621</v>
      </c>
      <c r="B331" s="3">
        <f t="shared" si="56"/>
        <v>48</v>
      </c>
      <c r="C331" s="3">
        <f t="shared" si="57"/>
        <v>1</v>
      </c>
      <c r="D331" s="34">
        <f t="shared" ca="1" si="58"/>
        <v>17</v>
      </c>
      <c r="E331" s="3" t="e">
        <f t="shared" si="66"/>
        <v>#N/A</v>
      </c>
      <c r="F331" s="34">
        <f t="shared" ca="1" si="59"/>
        <v>127</v>
      </c>
      <c r="G331" s="34" t="e">
        <f t="shared" si="64"/>
        <v>#N/A</v>
      </c>
      <c r="H331" s="34" t="e">
        <f t="shared" si="65"/>
        <v>#N/A</v>
      </c>
      <c r="I331" s="34">
        <f t="shared" ca="1" si="60"/>
        <v>26</v>
      </c>
      <c r="J331" s="34">
        <f t="shared" ca="1" si="61"/>
        <v>20</v>
      </c>
      <c r="K331" s="34">
        <v>6</v>
      </c>
      <c r="L331" s="34">
        <f ca="1">SUM($I$2:K331)</f>
        <v>37788</v>
      </c>
      <c r="M331" s="34" t="e">
        <f t="shared" si="62"/>
        <v>#N/A</v>
      </c>
      <c r="N331" s="34" t="e">
        <f t="shared" si="63"/>
        <v>#N/A</v>
      </c>
    </row>
    <row r="332" spans="1:14" ht="15" customHeight="1" x14ac:dyDescent="0.3">
      <c r="A332" s="33">
        <v>45622</v>
      </c>
      <c r="B332" s="3">
        <f t="shared" si="56"/>
        <v>48</v>
      </c>
      <c r="C332" s="3">
        <f t="shared" si="57"/>
        <v>2</v>
      </c>
      <c r="D332" s="34">
        <f t="shared" ca="1" si="58"/>
        <v>6</v>
      </c>
      <c r="E332" s="3" t="e">
        <f t="shared" si="66"/>
        <v>#N/A</v>
      </c>
      <c r="F332" s="34">
        <f t="shared" ca="1" si="59"/>
        <v>118</v>
      </c>
      <c r="G332" s="34" t="e">
        <f t="shared" si="64"/>
        <v>#N/A</v>
      </c>
      <c r="H332" s="34" t="e">
        <f t="shared" si="65"/>
        <v>#N/A</v>
      </c>
      <c r="I332" s="34">
        <f t="shared" ca="1" si="60"/>
        <v>24</v>
      </c>
      <c r="J332" s="34">
        <f t="shared" ca="1" si="61"/>
        <v>72</v>
      </c>
      <c r="K332" s="34">
        <v>6</v>
      </c>
      <c r="L332" s="34">
        <f ca="1">SUM($I$2:K332)</f>
        <v>37890</v>
      </c>
      <c r="M332" s="34" t="e">
        <f t="shared" si="62"/>
        <v>#N/A</v>
      </c>
      <c r="N332" s="34" t="e">
        <f t="shared" si="63"/>
        <v>#N/A</v>
      </c>
    </row>
    <row r="333" spans="1:14" ht="15" customHeight="1" x14ac:dyDescent="0.3">
      <c r="A333" s="33">
        <v>45623</v>
      </c>
      <c r="B333" s="3">
        <f t="shared" si="56"/>
        <v>48</v>
      </c>
      <c r="C333" s="3">
        <f t="shared" si="57"/>
        <v>3</v>
      </c>
      <c r="D333" s="34">
        <f t="shared" ca="1" si="58"/>
        <v>16</v>
      </c>
      <c r="E333" s="3" t="e">
        <f t="shared" si="66"/>
        <v>#N/A</v>
      </c>
      <c r="F333" s="34">
        <f t="shared" ca="1" si="59"/>
        <v>442</v>
      </c>
      <c r="G333" s="34" t="e">
        <f t="shared" si="64"/>
        <v>#N/A</v>
      </c>
      <c r="H333" s="34" t="e">
        <f t="shared" si="65"/>
        <v>#N/A</v>
      </c>
      <c r="I333" s="34">
        <f t="shared" ca="1" si="60"/>
        <v>69</v>
      </c>
      <c r="J333" s="34">
        <f t="shared" ca="1" si="61"/>
        <v>98</v>
      </c>
      <c r="K333" s="34">
        <v>3</v>
      </c>
      <c r="L333" s="34">
        <f ca="1">SUM($I$2:K333)</f>
        <v>38060</v>
      </c>
      <c r="M333" s="34" t="e">
        <f t="shared" si="62"/>
        <v>#N/A</v>
      </c>
      <c r="N333" s="34" t="e">
        <f t="shared" si="63"/>
        <v>#N/A</v>
      </c>
    </row>
    <row r="334" spans="1:14" ht="15" customHeight="1" x14ac:dyDescent="0.3">
      <c r="A334" s="33">
        <v>45624</v>
      </c>
      <c r="B334" s="3">
        <f t="shared" si="56"/>
        <v>48</v>
      </c>
      <c r="C334" s="3">
        <f t="shared" si="57"/>
        <v>4</v>
      </c>
      <c r="D334" s="34">
        <f t="shared" ca="1" si="58"/>
        <v>14</v>
      </c>
      <c r="E334" s="3" t="e">
        <f t="shared" si="66"/>
        <v>#N/A</v>
      </c>
      <c r="F334" s="34">
        <f t="shared" ca="1" si="59"/>
        <v>327</v>
      </c>
      <c r="G334" s="34" t="e">
        <f t="shared" si="64"/>
        <v>#N/A</v>
      </c>
      <c r="H334" s="34" t="e">
        <f t="shared" si="65"/>
        <v>#N/A</v>
      </c>
      <c r="I334" s="34">
        <f t="shared" ca="1" si="60"/>
        <v>70</v>
      </c>
      <c r="J334" s="34">
        <f t="shared" ca="1" si="61"/>
        <v>51</v>
      </c>
      <c r="K334" s="34">
        <v>4</v>
      </c>
      <c r="L334" s="34">
        <f ca="1">SUM($I$2:K334)</f>
        <v>38185</v>
      </c>
      <c r="M334" s="34" t="e">
        <f t="shared" si="62"/>
        <v>#N/A</v>
      </c>
      <c r="N334" s="34" t="e">
        <f t="shared" si="63"/>
        <v>#N/A</v>
      </c>
    </row>
    <row r="335" spans="1:14" ht="15" customHeight="1" x14ac:dyDescent="0.3">
      <c r="A335" s="33">
        <v>45625</v>
      </c>
      <c r="B335" s="3">
        <f t="shared" si="56"/>
        <v>48</v>
      </c>
      <c r="C335" s="3">
        <f t="shared" si="57"/>
        <v>5</v>
      </c>
      <c r="D335" s="34">
        <f t="shared" ca="1" si="58"/>
        <v>11</v>
      </c>
      <c r="E335" s="3" t="e">
        <f t="shared" si="66"/>
        <v>#N/A</v>
      </c>
      <c r="F335" s="34">
        <f t="shared" ca="1" si="59"/>
        <v>154</v>
      </c>
      <c r="G335" s="34" t="e">
        <f t="shared" si="64"/>
        <v>#N/A</v>
      </c>
      <c r="H335" s="34" t="e">
        <f t="shared" si="65"/>
        <v>#N/A</v>
      </c>
      <c r="I335" s="34">
        <f t="shared" ca="1" si="60"/>
        <v>24</v>
      </c>
      <c r="J335" s="34">
        <f t="shared" ca="1" si="61"/>
        <v>84</v>
      </c>
      <c r="K335" s="34">
        <v>1</v>
      </c>
      <c r="L335" s="34">
        <f ca="1">SUM($I$2:K335)</f>
        <v>38294</v>
      </c>
      <c r="M335" s="34" t="e">
        <f t="shared" si="62"/>
        <v>#N/A</v>
      </c>
      <c r="N335" s="34" t="e">
        <f t="shared" si="63"/>
        <v>#N/A</v>
      </c>
    </row>
    <row r="336" spans="1:14" ht="15" customHeight="1" x14ac:dyDescent="0.3">
      <c r="A336" s="33">
        <v>45626</v>
      </c>
      <c r="B336" s="3">
        <f t="shared" si="56"/>
        <v>48</v>
      </c>
      <c r="C336" s="3">
        <f t="shared" si="57"/>
        <v>6</v>
      </c>
      <c r="D336" s="34">
        <f t="shared" ca="1" si="58"/>
        <v>14</v>
      </c>
      <c r="E336" s="3" t="e">
        <f t="shared" si="66"/>
        <v>#N/A</v>
      </c>
      <c r="F336" s="34">
        <f t="shared" ca="1" si="59"/>
        <v>291</v>
      </c>
      <c r="G336" s="34" t="e">
        <f t="shared" si="64"/>
        <v>#N/A</v>
      </c>
      <c r="H336" s="34" t="e">
        <f t="shared" si="65"/>
        <v>#N/A</v>
      </c>
      <c r="I336" s="34">
        <f t="shared" ca="1" si="60"/>
        <v>70</v>
      </c>
      <c r="J336" s="34">
        <f t="shared" ca="1" si="61"/>
        <v>26</v>
      </c>
      <c r="K336" s="34">
        <v>5</v>
      </c>
      <c r="L336" s="34">
        <f ca="1">SUM($I$2:K336)</f>
        <v>38395</v>
      </c>
      <c r="M336" s="34" t="e">
        <f t="shared" si="62"/>
        <v>#N/A</v>
      </c>
      <c r="N336" s="34" t="e">
        <f t="shared" si="63"/>
        <v>#N/A</v>
      </c>
    </row>
    <row r="337" spans="1:14" ht="15" customHeight="1" x14ac:dyDescent="0.3">
      <c r="A337" s="33">
        <v>45627</v>
      </c>
      <c r="B337" s="3">
        <f t="shared" si="56"/>
        <v>48</v>
      </c>
      <c r="C337" s="3">
        <f t="shared" si="57"/>
        <v>7</v>
      </c>
      <c r="D337" s="34">
        <f t="shared" ca="1" si="58"/>
        <v>2</v>
      </c>
      <c r="E337" s="3">
        <f t="shared" ca="1" si="66"/>
        <v>80</v>
      </c>
      <c r="F337" s="34">
        <f t="shared" ca="1" si="59"/>
        <v>316</v>
      </c>
      <c r="G337" s="34">
        <f t="shared" ca="1" si="64"/>
        <v>1530</v>
      </c>
      <c r="H337" s="34">
        <f t="shared" ca="1" si="65"/>
        <v>1775</v>
      </c>
      <c r="I337" s="34">
        <f t="shared" ca="1" si="60"/>
        <v>82</v>
      </c>
      <c r="J337" s="34">
        <f t="shared" ca="1" si="61"/>
        <v>13</v>
      </c>
      <c r="K337" s="34">
        <v>4</v>
      </c>
      <c r="L337" s="34">
        <f ca="1">SUM($I$2:K337)</f>
        <v>38494</v>
      </c>
      <c r="M337" s="34" t="e">
        <f t="shared" si="62"/>
        <v>#N/A</v>
      </c>
      <c r="N337" s="34" t="e">
        <f t="shared" si="63"/>
        <v>#N/A</v>
      </c>
    </row>
    <row r="338" spans="1:14" ht="15" customHeight="1" x14ac:dyDescent="0.3">
      <c r="A338" s="33">
        <v>45628</v>
      </c>
      <c r="B338" s="3">
        <f t="shared" si="56"/>
        <v>49</v>
      </c>
      <c r="C338" s="3">
        <f t="shared" si="57"/>
        <v>1</v>
      </c>
      <c r="D338" s="34">
        <f t="shared" ca="1" si="58"/>
        <v>20</v>
      </c>
      <c r="E338" s="3" t="e">
        <f t="shared" si="66"/>
        <v>#N/A</v>
      </c>
      <c r="F338" s="34">
        <f t="shared" ca="1" si="59"/>
        <v>390</v>
      </c>
      <c r="G338" s="34" t="e">
        <f t="shared" si="64"/>
        <v>#N/A</v>
      </c>
      <c r="H338" s="34" t="e">
        <f t="shared" si="65"/>
        <v>#N/A</v>
      </c>
      <c r="I338" s="34">
        <f t="shared" ca="1" si="60"/>
        <v>44</v>
      </c>
      <c r="J338" s="34">
        <f t="shared" ca="1" si="61"/>
        <v>58</v>
      </c>
      <c r="K338" s="34">
        <v>1</v>
      </c>
      <c r="L338" s="34">
        <f ca="1">SUM($I$2:K338)</f>
        <v>38597</v>
      </c>
      <c r="M338" s="34" t="e">
        <f t="shared" si="62"/>
        <v>#N/A</v>
      </c>
      <c r="N338" s="34" t="e">
        <f t="shared" si="63"/>
        <v>#N/A</v>
      </c>
    </row>
    <row r="339" spans="1:14" ht="15" customHeight="1" x14ac:dyDescent="0.3">
      <c r="A339" s="33">
        <v>45629</v>
      </c>
      <c r="B339" s="3">
        <f t="shared" si="56"/>
        <v>49</v>
      </c>
      <c r="C339" s="3">
        <f t="shared" si="57"/>
        <v>2</v>
      </c>
      <c r="D339" s="34">
        <f t="shared" ca="1" si="58"/>
        <v>14</v>
      </c>
      <c r="E339" s="3" t="e">
        <f t="shared" si="66"/>
        <v>#N/A</v>
      </c>
      <c r="F339" s="34">
        <f t="shared" ca="1" si="59"/>
        <v>478</v>
      </c>
      <c r="G339" s="34" t="e">
        <f t="shared" si="64"/>
        <v>#N/A</v>
      </c>
      <c r="H339" s="34" t="e">
        <f t="shared" si="65"/>
        <v>#N/A</v>
      </c>
      <c r="I339" s="34">
        <f t="shared" ca="1" si="60"/>
        <v>30</v>
      </c>
      <c r="J339" s="34">
        <f t="shared" ca="1" si="61"/>
        <v>32</v>
      </c>
      <c r="K339" s="34">
        <v>5</v>
      </c>
      <c r="L339" s="34">
        <f ca="1">SUM($I$2:K339)</f>
        <v>38664</v>
      </c>
      <c r="M339" s="34" t="e">
        <f t="shared" si="62"/>
        <v>#N/A</v>
      </c>
      <c r="N339" s="34" t="e">
        <f t="shared" si="63"/>
        <v>#N/A</v>
      </c>
    </row>
    <row r="340" spans="1:14" ht="15" customHeight="1" x14ac:dyDescent="0.3">
      <c r="A340" s="33">
        <v>45630</v>
      </c>
      <c r="B340" s="3">
        <f t="shared" si="56"/>
        <v>49</v>
      </c>
      <c r="C340" s="3">
        <f t="shared" si="57"/>
        <v>3</v>
      </c>
      <c r="D340" s="34">
        <f t="shared" ca="1" si="58"/>
        <v>18</v>
      </c>
      <c r="E340" s="3" t="e">
        <f t="shared" si="66"/>
        <v>#N/A</v>
      </c>
      <c r="F340" s="34">
        <f t="shared" ca="1" si="59"/>
        <v>337</v>
      </c>
      <c r="G340" s="34" t="e">
        <f t="shared" si="64"/>
        <v>#N/A</v>
      </c>
      <c r="H340" s="34" t="e">
        <f t="shared" si="65"/>
        <v>#N/A</v>
      </c>
      <c r="I340" s="34">
        <f t="shared" ca="1" si="60"/>
        <v>23</v>
      </c>
      <c r="J340" s="34">
        <f t="shared" ca="1" si="61"/>
        <v>94</v>
      </c>
      <c r="K340" s="34">
        <v>2</v>
      </c>
      <c r="L340" s="34">
        <f ca="1">SUM($I$2:K340)</f>
        <v>38783</v>
      </c>
      <c r="M340" s="34" t="e">
        <f t="shared" si="62"/>
        <v>#N/A</v>
      </c>
      <c r="N340" s="34" t="e">
        <f t="shared" si="63"/>
        <v>#N/A</v>
      </c>
    </row>
    <row r="341" spans="1:14" ht="15" customHeight="1" x14ac:dyDescent="0.3">
      <c r="A341" s="33">
        <v>45631</v>
      </c>
      <c r="B341" s="3">
        <f t="shared" si="56"/>
        <v>49</v>
      </c>
      <c r="C341" s="3">
        <f t="shared" si="57"/>
        <v>4</v>
      </c>
      <c r="D341" s="34">
        <f t="shared" ca="1" si="58"/>
        <v>3</v>
      </c>
      <c r="E341" s="3" t="e">
        <f t="shared" si="66"/>
        <v>#N/A</v>
      </c>
      <c r="F341" s="34">
        <f t="shared" ca="1" si="59"/>
        <v>493</v>
      </c>
      <c r="G341" s="34" t="e">
        <f t="shared" si="64"/>
        <v>#N/A</v>
      </c>
      <c r="H341" s="34" t="e">
        <f t="shared" si="65"/>
        <v>#N/A</v>
      </c>
      <c r="I341" s="34">
        <f t="shared" ca="1" si="60"/>
        <v>52</v>
      </c>
      <c r="J341" s="34">
        <f t="shared" ca="1" si="61"/>
        <v>6</v>
      </c>
      <c r="K341" s="34">
        <v>2</v>
      </c>
      <c r="L341" s="34">
        <f ca="1">SUM($I$2:K341)</f>
        <v>38843</v>
      </c>
      <c r="M341" s="34" t="e">
        <f t="shared" si="62"/>
        <v>#N/A</v>
      </c>
      <c r="N341" s="34" t="e">
        <f t="shared" si="63"/>
        <v>#N/A</v>
      </c>
    </row>
    <row r="342" spans="1:14" ht="15" customHeight="1" x14ac:dyDescent="0.3">
      <c r="A342" s="33">
        <v>45632</v>
      </c>
      <c r="B342" s="3">
        <f t="shared" si="56"/>
        <v>49</v>
      </c>
      <c r="C342" s="3">
        <f t="shared" si="57"/>
        <v>5</v>
      </c>
      <c r="D342" s="34">
        <f t="shared" ca="1" si="58"/>
        <v>14</v>
      </c>
      <c r="E342" s="3" t="e">
        <f t="shared" si="66"/>
        <v>#N/A</v>
      </c>
      <c r="F342" s="34">
        <f t="shared" ca="1" si="59"/>
        <v>231</v>
      </c>
      <c r="G342" s="34" t="e">
        <f t="shared" si="64"/>
        <v>#N/A</v>
      </c>
      <c r="H342" s="34" t="e">
        <f t="shared" si="65"/>
        <v>#N/A</v>
      </c>
      <c r="I342" s="34">
        <f t="shared" ca="1" si="60"/>
        <v>52</v>
      </c>
      <c r="J342" s="34">
        <f t="shared" ca="1" si="61"/>
        <v>97</v>
      </c>
      <c r="K342" s="34">
        <v>1</v>
      </c>
      <c r="L342" s="34">
        <f ca="1">SUM($I$2:K342)</f>
        <v>38993</v>
      </c>
      <c r="M342" s="34" t="e">
        <f t="shared" si="62"/>
        <v>#N/A</v>
      </c>
      <c r="N342" s="34" t="e">
        <f t="shared" si="63"/>
        <v>#N/A</v>
      </c>
    </row>
    <row r="343" spans="1:14" ht="15" customHeight="1" x14ac:dyDescent="0.3">
      <c r="A343" s="33">
        <v>45633</v>
      </c>
      <c r="B343" s="3">
        <f t="shared" si="56"/>
        <v>49</v>
      </c>
      <c r="C343" s="3">
        <f t="shared" si="57"/>
        <v>6</v>
      </c>
      <c r="D343" s="34">
        <f t="shared" ca="1" si="58"/>
        <v>6</v>
      </c>
      <c r="E343" s="3" t="e">
        <f t="shared" si="66"/>
        <v>#N/A</v>
      </c>
      <c r="F343" s="34">
        <f t="shared" ca="1" si="59"/>
        <v>442</v>
      </c>
      <c r="G343" s="34" t="e">
        <f t="shared" si="64"/>
        <v>#N/A</v>
      </c>
      <c r="H343" s="34" t="e">
        <f t="shared" si="65"/>
        <v>#N/A</v>
      </c>
      <c r="I343" s="34">
        <f t="shared" ca="1" si="60"/>
        <v>69</v>
      </c>
      <c r="J343" s="34">
        <f t="shared" ca="1" si="61"/>
        <v>67</v>
      </c>
      <c r="K343" s="34">
        <v>4</v>
      </c>
      <c r="L343" s="34">
        <f ca="1">SUM($I$2:K343)</f>
        <v>39133</v>
      </c>
      <c r="M343" s="34" t="e">
        <f t="shared" si="62"/>
        <v>#N/A</v>
      </c>
      <c r="N343" s="34" t="e">
        <f t="shared" si="63"/>
        <v>#N/A</v>
      </c>
    </row>
    <row r="344" spans="1:14" ht="15" customHeight="1" x14ac:dyDescent="0.3">
      <c r="A344" s="33">
        <v>45634</v>
      </c>
      <c r="B344" s="3">
        <f t="shared" si="56"/>
        <v>49</v>
      </c>
      <c r="C344" s="3">
        <f t="shared" si="57"/>
        <v>7</v>
      </c>
      <c r="D344" s="34">
        <f t="shared" ca="1" si="58"/>
        <v>11</v>
      </c>
      <c r="E344" s="3">
        <f t="shared" ca="1" si="66"/>
        <v>86</v>
      </c>
      <c r="F344" s="34">
        <f t="shared" ca="1" si="59"/>
        <v>107</v>
      </c>
      <c r="G344" s="34">
        <f t="shared" ca="1" si="64"/>
        <v>1610</v>
      </c>
      <c r="H344" s="34">
        <f t="shared" ca="1" si="65"/>
        <v>2478</v>
      </c>
      <c r="I344" s="34">
        <f t="shared" ca="1" si="60"/>
        <v>72</v>
      </c>
      <c r="J344" s="34">
        <f t="shared" ca="1" si="61"/>
        <v>8</v>
      </c>
      <c r="K344" s="34">
        <v>4</v>
      </c>
      <c r="L344" s="34">
        <f ca="1">SUM($I$2:K344)</f>
        <v>39217</v>
      </c>
      <c r="M344" s="34" t="e">
        <f t="shared" si="62"/>
        <v>#N/A</v>
      </c>
      <c r="N344" s="34" t="e">
        <f t="shared" si="63"/>
        <v>#N/A</v>
      </c>
    </row>
    <row r="345" spans="1:14" ht="15" customHeight="1" x14ac:dyDescent="0.3">
      <c r="A345" s="33">
        <v>45635</v>
      </c>
      <c r="B345" s="3">
        <f t="shared" si="56"/>
        <v>50</v>
      </c>
      <c r="C345" s="3">
        <f t="shared" si="57"/>
        <v>1</v>
      </c>
      <c r="D345" s="34">
        <f t="shared" ca="1" si="58"/>
        <v>11</v>
      </c>
      <c r="E345" s="3" t="e">
        <f t="shared" si="66"/>
        <v>#N/A</v>
      </c>
      <c r="F345" s="34">
        <f t="shared" ca="1" si="59"/>
        <v>433</v>
      </c>
      <c r="G345" s="34" t="e">
        <f t="shared" si="64"/>
        <v>#N/A</v>
      </c>
      <c r="H345" s="34" t="e">
        <f t="shared" si="65"/>
        <v>#N/A</v>
      </c>
      <c r="I345" s="34">
        <f t="shared" ca="1" si="60"/>
        <v>95</v>
      </c>
      <c r="J345" s="34">
        <f t="shared" ca="1" si="61"/>
        <v>87</v>
      </c>
      <c r="K345" s="34">
        <v>2</v>
      </c>
      <c r="L345" s="34">
        <f ca="1">SUM($I$2:K345)</f>
        <v>39401</v>
      </c>
      <c r="M345" s="34" t="e">
        <f t="shared" si="62"/>
        <v>#N/A</v>
      </c>
      <c r="N345" s="34" t="e">
        <f t="shared" si="63"/>
        <v>#N/A</v>
      </c>
    </row>
    <row r="346" spans="1:14" ht="15" customHeight="1" x14ac:dyDescent="0.3">
      <c r="A346" s="33">
        <v>45636</v>
      </c>
      <c r="B346" s="3">
        <f t="shared" si="56"/>
        <v>50</v>
      </c>
      <c r="C346" s="3">
        <f t="shared" si="57"/>
        <v>2</v>
      </c>
      <c r="D346" s="34">
        <f t="shared" ca="1" si="58"/>
        <v>6</v>
      </c>
      <c r="E346" s="3" t="e">
        <f t="shared" si="66"/>
        <v>#N/A</v>
      </c>
      <c r="F346" s="34">
        <f t="shared" ca="1" si="59"/>
        <v>398</v>
      </c>
      <c r="G346" s="34" t="e">
        <f t="shared" si="64"/>
        <v>#N/A</v>
      </c>
      <c r="H346" s="34" t="e">
        <f t="shared" si="65"/>
        <v>#N/A</v>
      </c>
      <c r="I346" s="34">
        <f t="shared" ca="1" si="60"/>
        <v>49</v>
      </c>
      <c r="J346" s="34">
        <f t="shared" ca="1" si="61"/>
        <v>64</v>
      </c>
      <c r="K346" s="34">
        <v>6</v>
      </c>
      <c r="L346" s="34">
        <f ca="1">SUM($I$2:K346)</f>
        <v>39520</v>
      </c>
      <c r="M346" s="34" t="e">
        <f t="shared" si="62"/>
        <v>#N/A</v>
      </c>
      <c r="N346" s="34" t="e">
        <f t="shared" si="63"/>
        <v>#N/A</v>
      </c>
    </row>
    <row r="347" spans="1:14" ht="15" customHeight="1" x14ac:dyDescent="0.3">
      <c r="A347" s="33">
        <v>45637</v>
      </c>
      <c r="B347" s="3">
        <f t="shared" si="56"/>
        <v>50</v>
      </c>
      <c r="C347" s="3">
        <f t="shared" si="57"/>
        <v>3</v>
      </c>
      <c r="D347" s="34">
        <f t="shared" ca="1" si="58"/>
        <v>19</v>
      </c>
      <c r="E347" s="3" t="e">
        <f t="shared" si="66"/>
        <v>#N/A</v>
      </c>
      <c r="F347" s="34">
        <f t="shared" ca="1" si="59"/>
        <v>92</v>
      </c>
      <c r="G347" s="34" t="e">
        <f t="shared" si="64"/>
        <v>#N/A</v>
      </c>
      <c r="H347" s="34" t="e">
        <f t="shared" si="65"/>
        <v>#N/A</v>
      </c>
      <c r="I347" s="34">
        <f t="shared" ca="1" si="60"/>
        <v>65</v>
      </c>
      <c r="J347" s="34">
        <f t="shared" ca="1" si="61"/>
        <v>75</v>
      </c>
      <c r="K347" s="34">
        <v>1</v>
      </c>
      <c r="L347" s="34">
        <f ca="1">SUM($I$2:K347)</f>
        <v>39661</v>
      </c>
      <c r="M347" s="34" t="e">
        <f t="shared" si="62"/>
        <v>#N/A</v>
      </c>
      <c r="N347" s="34" t="e">
        <f t="shared" si="63"/>
        <v>#N/A</v>
      </c>
    </row>
    <row r="348" spans="1:14" ht="15" customHeight="1" x14ac:dyDescent="0.3">
      <c r="A348" s="33">
        <v>45638</v>
      </c>
      <c r="B348" s="3">
        <f t="shared" si="56"/>
        <v>50</v>
      </c>
      <c r="C348" s="3">
        <f t="shared" si="57"/>
        <v>4</v>
      </c>
      <c r="D348" s="34">
        <f t="shared" ca="1" si="58"/>
        <v>14</v>
      </c>
      <c r="E348" s="3" t="e">
        <f t="shared" si="66"/>
        <v>#N/A</v>
      </c>
      <c r="F348" s="34">
        <f t="shared" ca="1" si="59"/>
        <v>133</v>
      </c>
      <c r="G348" s="34" t="e">
        <f t="shared" si="64"/>
        <v>#N/A</v>
      </c>
      <c r="H348" s="34" t="e">
        <f t="shared" si="65"/>
        <v>#N/A</v>
      </c>
      <c r="I348" s="34">
        <f t="shared" ca="1" si="60"/>
        <v>56</v>
      </c>
      <c r="J348" s="34">
        <f t="shared" ca="1" si="61"/>
        <v>94</v>
      </c>
      <c r="K348" s="34">
        <v>5</v>
      </c>
      <c r="L348" s="34">
        <f ca="1">SUM($I$2:K348)</f>
        <v>39816</v>
      </c>
      <c r="M348" s="34" t="e">
        <f t="shared" si="62"/>
        <v>#N/A</v>
      </c>
      <c r="N348" s="34" t="e">
        <f t="shared" si="63"/>
        <v>#N/A</v>
      </c>
    </row>
    <row r="349" spans="1:14" ht="15" customHeight="1" x14ac:dyDescent="0.3">
      <c r="A349" s="33">
        <v>45639</v>
      </c>
      <c r="B349" s="3">
        <f t="shared" si="56"/>
        <v>50</v>
      </c>
      <c r="C349" s="3">
        <f t="shared" si="57"/>
        <v>5</v>
      </c>
      <c r="D349" s="34">
        <f t="shared" ca="1" si="58"/>
        <v>7</v>
      </c>
      <c r="E349" s="3" t="e">
        <f t="shared" si="66"/>
        <v>#N/A</v>
      </c>
      <c r="F349" s="34">
        <f t="shared" ca="1" si="59"/>
        <v>166</v>
      </c>
      <c r="G349" s="34" t="e">
        <f t="shared" si="64"/>
        <v>#N/A</v>
      </c>
      <c r="H349" s="34" t="e">
        <f t="shared" si="65"/>
        <v>#N/A</v>
      </c>
      <c r="I349" s="34">
        <f t="shared" ca="1" si="60"/>
        <v>46</v>
      </c>
      <c r="J349" s="34">
        <f t="shared" ca="1" si="61"/>
        <v>53</v>
      </c>
      <c r="K349" s="34">
        <v>4</v>
      </c>
      <c r="L349" s="34">
        <f ca="1">SUM($I$2:K349)</f>
        <v>39919</v>
      </c>
      <c r="M349" s="34" t="e">
        <f t="shared" si="62"/>
        <v>#N/A</v>
      </c>
      <c r="N349" s="34" t="e">
        <f t="shared" si="63"/>
        <v>#N/A</v>
      </c>
    </row>
    <row r="350" spans="1:14" ht="15" customHeight="1" x14ac:dyDescent="0.3">
      <c r="A350" s="33">
        <v>45640</v>
      </c>
      <c r="B350" s="3">
        <f t="shared" si="56"/>
        <v>50</v>
      </c>
      <c r="C350" s="3">
        <f t="shared" si="57"/>
        <v>6</v>
      </c>
      <c r="D350" s="34">
        <f t="shared" ca="1" si="58"/>
        <v>16</v>
      </c>
      <c r="E350" s="3" t="e">
        <f t="shared" si="66"/>
        <v>#N/A</v>
      </c>
      <c r="F350" s="34">
        <f t="shared" ca="1" si="59"/>
        <v>73</v>
      </c>
      <c r="G350" s="34" t="e">
        <f t="shared" si="64"/>
        <v>#N/A</v>
      </c>
      <c r="H350" s="34" t="e">
        <f t="shared" si="65"/>
        <v>#N/A</v>
      </c>
      <c r="I350" s="34">
        <f t="shared" ca="1" si="60"/>
        <v>35</v>
      </c>
      <c r="J350" s="34">
        <f t="shared" ca="1" si="61"/>
        <v>5</v>
      </c>
      <c r="K350" s="34">
        <v>6</v>
      </c>
      <c r="L350" s="34">
        <f ca="1">SUM($I$2:K350)</f>
        <v>39965</v>
      </c>
      <c r="M350" s="34" t="e">
        <f t="shared" si="62"/>
        <v>#N/A</v>
      </c>
      <c r="N350" s="34" t="e">
        <f t="shared" si="63"/>
        <v>#N/A</v>
      </c>
    </row>
    <row r="351" spans="1:14" ht="15" customHeight="1" x14ac:dyDescent="0.3">
      <c r="A351" s="33">
        <v>45641</v>
      </c>
      <c r="B351" s="3">
        <f t="shared" si="56"/>
        <v>50</v>
      </c>
      <c r="C351" s="3">
        <f t="shared" si="57"/>
        <v>7</v>
      </c>
      <c r="D351" s="34">
        <f t="shared" ca="1" si="58"/>
        <v>11</v>
      </c>
      <c r="E351" s="3">
        <f t="shared" ca="1" si="66"/>
        <v>84</v>
      </c>
      <c r="F351" s="34">
        <f t="shared" ca="1" si="59"/>
        <v>388</v>
      </c>
      <c r="G351" s="34">
        <f t="shared" ca="1" si="64"/>
        <v>852</v>
      </c>
      <c r="H351" s="34">
        <f t="shared" ca="1" si="65"/>
        <v>1683</v>
      </c>
      <c r="I351" s="34">
        <f t="shared" ca="1" si="60"/>
        <v>76</v>
      </c>
      <c r="J351" s="34">
        <f t="shared" ca="1" si="61"/>
        <v>34</v>
      </c>
      <c r="K351" s="34">
        <v>6</v>
      </c>
      <c r="L351" s="34">
        <f ca="1">SUM($I$2:K351)</f>
        <v>40081</v>
      </c>
      <c r="M351" s="34">
        <f t="shared" si="62"/>
        <v>3</v>
      </c>
      <c r="N351" s="34" t="str">
        <f t="shared" si="63"/>
        <v>December</v>
      </c>
    </row>
    <row r="352" spans="1:14" ht="15" customHeight="1" x14ac:dyDescent="0.3">
      <c r="A352" s="33">
        <v>45642</v>
      </c>
      <c r="B352" s="3">
        <f t="shared" si="56"/>
        <v>51</v>
      </c>
      <c r="C352" s="3">
        <f t="shared" si="57"/>
        <v>1</v>
      </c>
      <c r="D352" s="34">
        <f t="shared" ca="1" si="58"/>
        <v>14</v>
      </c>
      <c r="E352" s="3" t="e">
        <f t="shared" si="66"/>
        <v>#N/A</v>
      </c>
      <c r="F352" s="34">
        <f t="shared" ca="1" si="59"/>
        <v>181</v>
      </c>
      <c r="G352" s="34" t="e">
        <f t="shared" si="64"/>
        <v>#N/A</v>
      </c>
      <c r="H352" s="34" t="e">
        <f t="shared" si="65"/>
        <v>#N/A</v>
      </c>
      <c r="I352" s="34">
        <f t="shared" ca="1" si="60"/>
        <v>75</v>
      </c>
      <c r="J352" s="34">
        <f t="shared" ca="1" si="61"/>
        <v>36</v>
      </c>
      <c r="K352" s="34">
        <v>1</v>
      </c>
      <c r="L352" s="34">
        <f ca="1">SUM($I$2:K352)</f>
        <v>40193</v>
      </c>
      <c r="M352" s="34" t="e">
        <f t="shared" si="62"/>
        <v>#N/A</v>
      </c>
      <c r="N352" s="34" t="e">
        <f t="shared" si="63"/>
        <v>#N/A</v>
      </c>
    </row>
    <row r="353" spans="1:14" ht="15" customHeight="1" x14ac:dyDescent="0.3">
      <c r="A353" s="33">
        <v>45643</v>
      </c>
      <c r="B353" s="3">
        <f t="shared" si="56"/>
        <v>51</v>
      </c>
      <c r="C353" s="3">
        <f t="shared" si="57"/>
        <v>2</v>
      </c>
      <c r="D353" s="34">
        <f t="shared" ca="1" si="58"/>
        <v>18</v>
      </c>
      <c r="E353" s="3" t="e">
        <f t="shared" si="66"/>
        <v>#N/A</v>
      </c>
      <c r="F353" s="34">
        <f t="shared" ca="1" si="59"/>
        <v>493</v>
      </c>
      <c r="G353" s="34" t="e">
        <f t="shared" si="64"/>
        <v>#N/A</v>
      </c>
      <c r="H353" s="34" t="e">
        <f t="shared" si="65"/>
        <v>#N/A</v>
      </c>
      <c r="I353" s="34">
        <f t="shared" ca="1" si="60"/>
        <v>41</v>
      </c>
      <c r="J353" s="34">
        <f t="shared" ca="1" si="61"/>
        <v>59</v>
      </c>
      <c r="K353" s="34">
        <v>6</v>
      </c>
      <c r="L353" s="34">
        <f ca="1">SUM($I$2:K353)</f>
        <v>40299</v>
      </c>
      <c r="M353" s="34" t="e">
        <f t="shared" si="62"/>
        <v>#N/A</v>
      </c>
      <c r="N353" s="34" t="e">
        <f t="shared" si="63"/>
        <v>#N/A</v>
      </c>
    </row>
    <row r="354" spans="1:14" ht="15" customHeight="1" x14ac:dyDescent="0.3">
      <c r="A354" s="33">
        <v>45644</v>
      </c>
      <c r="B354" s="3">
        <f t="shared" si="56"/>
        <v>51</v>
      </c>
      <c r="C354" s="3">
        <f t="shared" si="57"/>
        <v>3</v>
      </c>
      <c r="D354" s="34">
        <f t="shared" ca="1" si="58"/>
        <v>16</v>
      </c>
      <c r="E354" s="3" t="e">
        <f t="shared" si="66"/>
        <v>#N/A</v>
      </c>
      <c r="F354" s="34">
        <f t="shared" ca="1" si="59"/>
        <v>396</v>
      </c>
      <c r="G354" s="34" t="e">
        <f t="shared" si="64"/>
        <v>#N/A</v>
      </c>
      <c r="H354" s="34" t="e">
        <f t="shared" si="65"/>
        <v>#N/A</v>
      </c>
      <c r="I354" s="34">
        <f t="shared" ca="1" si="60"/>
        <v>37</v>
      </c>
      <c r="J354" s="34">
        <f t="shared" ca="1" si="61"/>
        <v>89</v>
      </c>
      <c r="K354" s="34">
        <v>4</v>
      </c>
      <c r="L354" s="34">
        <f ca="1">SUM($I$2:K354)</f>
        <v>40429</v>
      </c>
      <c r="M354" s="34" t="e">
        <f t="shared" si="62"/>
        <v>#N/A</v>
      </c>
      <c r="N354" s="34" t="e">
        <f t="shared" si="63"/>
        <v>#N/A</v>
      </c>
    </row>
    <row r="355" spans="1:14" ht="15" customHeight="1" x14ac:dyDescent="0.3">
      <c r="A355" s="33">
        <v>45645</v>
      </c>
      <c r="B355" s="3">
        <f t="shared" si="56"/>
        <v>51</v>
      </c>
      <c r="C355" s="3">
        <f t="shared" si="57"/>
        <v>4</v>
      </c>
      <c r="D355" s="34">
        <f t="shared" ca="1" si="58"/>
        <v>6</v>
      </c>
      <c r="E355" s="3" t="e">
        <f t="shared" si="66"/>
        <v>#N/A</v>
      </c>
      <c r="F355" s="34">
        <f t="shared" ca="1" si="59"/>
        <v>243</v>
      </c>
      <c r="G355" s="34" t="e">
        <f t="shared" si="64"/>
        <v>#N/A</v>
      </c>
      <c r="H355" s="34" t="e">
        <f t="shared" si="65"/>
        <v>#N/A</v>
      </c>
      <c r="I355" s="34">
        <f t="shared" ca="1" si="60"/>
        <v>89</v>
      </c>
      <c r="J355" s="34">
        <f t="shared" ca="1" si="61"/>
        <v>93</v>
      </c>
      <c r="K355" s="34">
        <v>4</v>
      </c>
      <c r="L355" s="34">
        <f ca="1">SUM($I$2:K355)</f>
        <v>40615</v>
      </c>
      <c r="M355" s="34" t="e">
        <f t="shared" si="62"/>
        <v>#N/A</v>
      </c>
      <c r="N355" s="34" t="e">
        <f t="shared" si="63"/>
        <v>#N/A</v>
      </c>
    </row>
    <row r="356" spans="1:14" ht="15" customHeight="1" x14ac:dyDescent="0.3">
      <c r="A356" s="33">
        <v>45646</v>
      </c>
      <c r="B356" s="3">
        <f t="shared" si="56"/>
        <v>51</v>
      </c>
      <c r="C356" s="3">
        <f t="shared" si="57"/>
        <v>5</v>
      </c>
      <c r="D356" s="34">
        <f t="shared" ca="1" si="58"/>
        <v>2</v>
      </c>
      <c r="E356" s="3" t="e">
        <f t="shared" si="66"/>
        <v>#N/A</v>
      </c>
      <c r="F356" s="34">
        <f t="shared" ca="1" si="59"/>
        <v>237</v>
      </c>
      <c r="G356" s="34" t="e">
        <f t="shared" si="64"/>
        <v>#N/A</v>
      </c>
      <c r="H356" s="34" t="e">
        <f t="shared" si="65"/>
        <v>#N/A</v>
      </c>
      <c r="I356" s="34">
        <f t="shared" ca="1" si="60"/>
        <v>44</v>
      </c>
      <c r="J356" s="34">
        <f t="shared" ca="1" si="61"/>
        <v>10</v>
      </c>
      <c r="K356" s="34">
        <v>1</v>
      </c>
      <c r="L356" s="34">
        <f ca="1">SUM($I$2:K356)</f>
        <v>40670</v>
      </c>
      <c r="M356" s="34" t="e">
        <f t="shared" si="62"/>
        <v>#N/A</v>
      </c>
      <c r="N356" s="34" t="e">
        <f t="shared" si="63"/>
        <v>#N/A</v>
      </c>
    </row>
    <row r="357" spans="1:14" ht="15" customHeight="1" x14ac:dyDescent="0.3">
      <c r="A357" s="33">
        <v>45647</v>
      </c>
      <c r="B357" s="3">
        <f t="shared" si="56"/>
        <v>51</v>
      </c>
      <c r="C357" s="3">
        <f t="shared" si="57"/>
        <v>6</v>
      </c>
      <c r="D357" s="34">
        <f t="shared" ca="1" si="58"/>
        <v>9</v>
      </c>
      <c r="E357" s="3" t="e">
        <f t="shared" si="66"/>
        <v>#N/A</v>
      </c>
      <c r="F357" s="34">
        <f t="shared" ca="1" si="59"/>
        <v>301</v>
      </c>
      <c r="G357" s="34" t="e">
        <f t="shared" si="64"/>
        <v>#N/A</v>
      </c>
      <c r="H357" s="34" t="e">
        <f t="shared" si="65"/>
        <v>#N/A</v>
      </c>
      <c r="I357" s="34">
        <f t="shared" ca="1" si="60"/>
        <v>84</v>
      </c>
      <c r="J357" s="34">
        <f t="shared" ca="1" si="61"/>
        <v>47</v>
      </c>
      <c r="K357" s="34">
        <v>5</v>
      </c>
      <c r="L357" s="34">
        <f ca="1">SUM($I$2:K357)</f>
        <v>40806</v>
      </c>
      <c r="M357" s="34" t="e">
        <f t="shared" si="62"/>
        <v>#N/A</v>
      </c>
      <c r="N357" s="34" t="e">
        <f t="shared" si="63"/>
        <v>#N/A</v>
      </c>
    </row>
    <row r="358" spans="1:14" ht="15" customHeight="1" x14ac:dyDescent="0.3">
      <c r="A358" s="33">
        <v>45648</v>
      </c>
      <c r="B358" s="3">
        <f t="shared" si="56"/>
        <v>51</v>
      </c>
      <c r="C358" s="3">
        <f t="shared" si="57"/>
        <v>7</v>
      </c>
      <c r="D358" s="34">
        <f t="shared" ca="1" si="58"/>
        <v>1</v>
      </c>
      <c r="E358" s="3">
        <f t="shared" ca="1" si="66"/>
        <v>66</v>
      </c>
      <c r="F358" s="34">
        <f t="shared" ca="1" si="59"/>
        <v>149</v>
      </c>
      <c r="G358" s="34">
        <f t="shared" ca="1" si="64"/>
        <v>1326</v>
      </c>
      <c r="H358" s="34">
        <f t="shared" ca="1" si="65"/>
        <v>2000</v>
      </c>
      <c r="I358" s="34">
        <f t="shared" ca="1" si="60"/>
        <v>44</v>
      </c>
      <c r="J358" s="34">
        <f t="shared" ca="1" si="61"/>
        <v>70</v>
      </c>
      <c r="K358" s="34">
        <v>1</v>
      </c>
      <c r="L358" s="34">
        <f ca="1">SUM($I$2:K358)</f>
        <v>40921</v>
      </c>
      <c r="M358" s="34" t="e">
        <f t="shared" si="62"/>
        <v>#N/A</v>
      </c>
      <c r="N358" s="34" t="e">
        <f t="shared" si="63"/>
        <v>#N/A</v>
      </c>
    </row>
    <row r="359" spans="1:14" ht="15" customHeight="1" x14ac:dyDescent="0.3">
      <c r="A359" s="33">
        <v>45649</v>
      </c>
      <c r="B359" s="3">
        <f t="shared" si="56"/>
        <v>52</v>
      </c>
      <c r="C359" s="3">
        <f t="shared" si="57"/>
        <v>1</v>
      </c>
      <c r="D359" s="34">
        <f t="shared" ca="1" si="58"/>
        <v>11</v>
      </c>
      <c r="E359" s="3" t="e">
        <f t="shared" si="66"/>
        <v>#N/A</v>
      </c>
      <c r="F359" s="34">
        <f t="shared" ca="1" si="59"/>
        <v>495</v>
      </c>
      <c r="G359" s="34" t="e">
        <f t="shared" si="64"/>
        <v>#N/A</v>
      </c>
      <c r="H359" s="34" t="e">
        <f t="shared" si="65"/>
        <v>#N/A</v>
      </c>
      <c r="I359" s="34">
        <f t="shared" ca="1" si="60"/>
        <v>70</v>
      </c>
      <c r="J359" s="34">
        <f t="shared" ca="1" si="61"/>
        <v>8</v>
      </c>
      <c r="K359" s="34">
        <v>3</v>
      </c>
      <c r="L359" s="34">
        <f ca="1">SUM($I$2:K359)</f>
        <v>41002</v>
      </c>
      <c r="M359" s="34" t="e">
        <f t="shared" si="62"/>
        <v>#N/A</v>
      </c>
      <c r="N359" s="34" t="e">
        <f t="shared" si="63"/>
        <v>#N/A</v>
      </c>
    </row>
    <row r="360" spans="1:14" ht="15" customHeight="1" x14ac:dyDescent="0.3">
      <c r="A360" s="33">
        <v>45650</v>
      </c>
      <c r="B360" s="3">
        <f t="shared" si="56"/>
        <v>52</v>
      </c>
      <c r="C360" s="3">
        <f t="shared" si="57"/>
        <v>2</v>
      </c>
      <c r="D360" s="34">
        <f t="shared" ca="1" si="58"/>
        <v>3</v>
      </c>
      <c r="E360" s="3" t="e">
        <f t="shared" si="66"/>
        <v>#N/A</v>
      </c>
      <c r="F360" s="34">
        <f t="shared" ca="1" si="59"/>
        <v>76</v>
      </c>
      <c r="G360" s="34" t="e">
        <f t="shared" si="64"/>
        <v>#N/A</v>
      </c>
      <c r="H360" s="34" t="e">
        <f t="shared" si="65"/>
        <v>#N/A</v>
      </c>
      <c r="I360" s="34">
        <f t="shared" ca="1" si="60"/>
        <v>40</v>
      </c>
      <c r="J360" s="34">
        <f t="shared" ca="1" si="61"/>
        <v>16</v>
      </c>
      <c r="K360" s="34">
        <v>3</v>
      </c>
      <c r="L360" s="34">
        <f ca="1">SUM($I$2:K360)</f>
        <v>41061</v>
      </c>
      <c r="M360" s="34" t="e">
        <f t="shared" si="62"/>
        <v>#N/A</v>
      </c>
      <c r="N360" s="34" t="e">
        <f t="shared" si="63"/>
        <v>#N/A</v>
      </c>
    </row>
    <row r="361" spans="1:14" ht="15" customHeight="1" x14ac:dyDescent="0.3">
      <c r="A361" s="33">
        <v>45651</v>
      </c>
      <c r="B361" s="3">
        <f t="shared" si="56"/>
        <v>52</v>
      </c>
      <c r="C361" s="3">
        <f t="shared" si="57"/>
        <v>3</v>
      </c>
      <c r="D361" s="34">
        <f t="shared" ca="1" si="58"/>
        <v>8</v>
      </c>
      <c r="E361" s="3" t="e">
        <f t="shared" si="66"/>
        <v>#N/A</v>
      </c>
      <c r="F361" s="34">
        <f t="shared" ca="1" si="59"/>
        <v>256</v>
      </c>
      <c r="G361" s="34" t="e">
        <f t="shared" si="64"/>
        <v>#N/A</v>
      </c>
      <c r="H361" s="34" t="e">
        <f t="shared" si="65"/>
        <v>#N/A</v>
      </c>
      <c r="I361" s="34">
        <f t="shared" ca="1" si="60"/>
        <v>74</v>
      </c>
      <c r="J361" s="34">
        <f t="shared" ca="1" si="61"/>
        <v>81</v>
      </c>
      <c r="K361" s="34">
        <v>5</v>
      </c>
      <c r="L361" s="34">
        <f ca="1">SUM($I$2:K361)</f>
        <v>41221</v>
      </c>
      <c r="M361" s="34" t="e">
        <f t="shared" si="62"/>
        <v>#N/A</v>
      </c>
      <c r="N361" s="34" t="e">
        <f t="shared" si="63"/>
        <v>#N/A</v>
      </c>
    </row>
    <row r="362" spans="1:14" ht="15" customHeight="1" x14ac:dyDescent="0.3">
      <c r="A362" s="33">
        <v>45652</v>
      </c>
      <c r="B362" s="3">
        <f t="shared" si="56"/>
        <v>52</v>
      </c>
      <c r="C362" s="3">
        <f t="shared" si="57"/>
        <v>4</v>
      </c>
      <c r="D362" s="34">
        <f t="shared" ca="1" si="58"/>
        <v>18</v>
      </c>
      <c r="E362" s="3" t="e">
        <f t="shared" si="66"/>
        <v>#N/A</v>
      </c>
      <c r="F362" s="34">
        <f t="shared" ca="1" si="59"/>
        <v>269</v>
      </c>
      <c r="G362" s="34" t="e">
        <f t="shared" si="64"/>
        <v>#N/A</v>
      </c>
      <c r="H362" s="34" t="e">
        <f t="shared" si="65"/>
        <v>#N/A</v>
      </c>
      <c r="I362" s="34">
        <f t="shared" ca="1" si="60"/>
        <v>83</v>
      </c>
      <c r="J362" s="34">
        <f t="shared" ca="1" si="61"/>
        <v>13</v>
      </c>
      <c r="K362" s="34">
        <v>2</v>
      </c>
      <c r="L362" s="34">
        <f ca="1">SUM($I$2:K362)</f>
        <v>41319</v>
      </c>
      <c r="M362" s="34" t="e">
        <f t="shared" si="62"/>
        <v>#N/A</v>
      </c>
      <c r="N362" s="34" t="e">
        <f t="shared" si="63"/>
        <v>#N/A</v>
      </c>
    </row>
    <row r="363" spans="1:14" ht="15" customHeight="1" x14ac:dyDescent="0.3">
      <c r="A363" s="33">
        <v>45653</v>
      </c>
      <c r="B363" s="3">
        <f t="shared" si="56"/>
        <v>52</v>
      </c>
      <c r="C363" s="3">
        <f t="shared" si="57"/>
        <v>5</v>
      </c>
      <c r="D363" s="34">
        <f t="shared" ca="1" si="58"/>
        <v>12</v>
      </c>
      <c r="E363" s="3" t="e">
        <f t="shared" si="66"/>
        <v>#N/A</v>
      </c>
      <c r="F363" s="34">
        <f t="shared" ca="1" si="59"/>
        <v>450</v>
      </c>
      <c r="G363" s="34" t="e">
        <f t="shared" si="64"/>
        <v>#N/A</v>
      </c>
      <c r="H363" s="34" t="e">
        <f t="shared" si="65"/>
        <v>#N/A</v>
      </c>
      <c r="I363" s="34">
        <f t="shared" ca="1" si="60"/>
        <v>85</v>
      </c>
      <c r="J363" s="34">
        <f t="shared" ca="1" si="61"/>
        <v>88</v>
      </c>
      <c r="K363" s="34">
        <v>2</v>
      </c>
      <c r="L363" s="34">
        <f ca="1">SUM($I$2:K363)</f>
        <v>41494</v>
      </c>
      <c r="M363" s="34" t="e">
        <f t="shared" si="62"/>
        <v>#N/A</v>
      </c>
      <c r="N363" s="34" t="e">
        <f t="shared" si="63"/>
        <v>#N/A</v>
      </c>
    </row>
    <row r="364" spans="1:14" ht="15" customHeight="1" x14ac:dyDescent="0.3">
      <c r="A364" s="33">
        <v>45654</v>
      </c>
      <c r="B364" s="3">
        <f t="shared" si="56"/>
        <v>52</v>
      </c>
      <c r="C364" s="3">
        <f t="shared" si="57"/>
        <v>6</v>
      </c>
      <c r="D364" s="34">
        <f t="shared" ca="1" si="58"/>
        <v>6</v>
      </c>
      <c r="E364" s="3" t="e">
        <f t="shared" si="66"/>
        <v>#N/A</v>
      </c>
      <c r="F364" s="34">
        <f t="shared" ca="1" si="59"/>
        <v>311</v>
      </c>
      <c r="G364" s="34" t="e">
        <f t="shared" si="64"/>
        <v>#N/A</v>
      </c>
      <c r="H364" s="34" t="e">
        <f t="shared" si="65"/>
        <v>#N/A</v>
      </c>
      <c r="I364" s="34">
        <f t="shared" ca="1" si="60"/>
        <v>61</v>
      </c>
      <c r="J364" s="34">
        <f t="shared" ca="1" si="61"/>
        <v>33</v>
      </c>
      <c r="K364" s="34">
        <v>6</v>
      </c>
      <c r="L364" s="34">
        <f ca="1">SUM($I$2:K364)</f>
        <v>41594</v>
      </c>
      <c r="M364" s="34" t="e">
        <f t="shared" si="62"/>
        <v>#N/A</v>
      </c>
      <c r="N364" s="34" t="e">
        <f t="shared" si="63"/>
        <v>#N/A</v>
      </c>
    </row>
    <row r="365" spans="1:14" ht="15" customHeight="1" x14ac:dyDescent="0.3">
      <c r="A365" s="33">
        <v>45655</v>
      </c>
      <c r="B365" s="3">
        <f t="shared" si="56"/>
        <v>52</v>
      </c>
      <c r="C365" s="3">
        <f t="shared" si="57"/>
        <v>7</v>
      </c>
      <c r="D365" s="34">
        <f t="shared" ca="1" si="58"/>
        <v>20</v>
      </c>
      <c r="E365" s="3">
        <f t="shared" ca="1" si="66"/>
        <v>78</v>
      </c>
      <c r="F365" s="34">
        <f t="shared" ca="1" si="59"/>
        <v>99</v>
      </c>
      <c r="G365" s="34">
        <f t="shared" ca="1" si="64"/>
        <v>1385</v>
      </c>
      <c r="H365" s="34">
        <f t="shared" ca="1" si="65"/>
        <v>1956</v>
      </c>
      <c r="I365" s="34">
        <f t="shared" ca="1" si="60"/>
        <v>34</v>
      </c>
      <c r="J365" s="34">
        <f t="shared" ca="1" si="61"/>
        <v>40</v>
      </c>
      <c r="K365" s="34">
        <v>6</v>
      </c>
      <c r="L365" s="34">
        <f ca="1">SUM($I$2:K365)</f>
        <v>41674</v>
      </c>
      <c r="M365" s="34" t="e">
        <f t="shared" si="62"/>
        <v>#N/A</v>
      </c>
      <c r="N365" s="34" t="e">
        <f t="shared" si="63"/>
        <v>#N/A</v>
      </c>
    </row>
    <row r="366" spans="1:14" ht="15" customHeight="1" x14ac:dyDescent="0.3">
      <c r="A366" s="33">
        <v>45656</v>
      </c>
      <c r="B366" s="3">
        <f t="shared" si="56"/>
        <v>53</v>
      </c>
      <c r="C366" s="3">
        <f t="shared" si="57"/>
        <v>1</v>
      </c>
      <c r="D366" s="34">
        <f t="shared" ca="1" si="58"/>
        <v>15</v>
      </c>
      <c r="E366" s="3" t="e">
        <f t="shared" si="66"/>
        <v>#N/A</v>
      </c>
      <c r="F366" s="34">
        <f t="shared" ca="1" si="59"/>
        <v>487</v>
      </c>
      <c r="G366" s="34" t="e">
        <f t="shared" si="64"/>
        <v>#N/A</v>
      </c>
      <c r="H366" s="34" t="e">
        <f t="shared" si="65"/>
        <v>#N/A</v>
      </c>
      <c r="I366" s="34">
        <f t="shared" ca="1" si="60"/>
        <v>72</v>
      </c>
      <c r="J366" s="34">
        <f t="shared" ca="1" si="61"/>
        <v>44</v>
      </c>
      <c r="K366" s="34">
        <v>3</v>
      </c>
      <c r="L366" s="34">
        <f ca="1">SUM($I$2:K366)</f>
        <v>41793</v>
      </c>
      <c r="M366" s="34" t="e">
        <f t="shared" si="62"/>
        <v>#N/A</v>
      </c>
      <c r="N366" s="34" t="e">
        <f t="shared" si="63"/>
        <v>#N/A</v>
      </c>
    </row>
    <row r="367" spans="1:14" ht="15" customHeight="1" x14ac:dyDescent="0.3">
      <c r="A367" s="33">
        <v>45657</v>
      </c>
      <c r="B367" s="3">
        <f t="shared" si="56"/>
        <v>53</v>
      </c>
      <c r="C367" s="3">
        <f t="shared" si="57"/>
        <v>2</v>
      </c>
      <c r="D367" s="34">
        <f t="shared" ca="1" si="58"/>
        <v>9</v>
      </c>
      <c r="E367" s="3">
        <f ca="1">IF(B368&gt;B367,SUM(D364:D367),NA())</f>
        <v>50</v>
      </c>
      <c r="F367" s="34">
        <f t="shared" ca="1" si="59"/>
        <v>208</v>
      </c>
      <c r="G367" s="34">
        <f t="shared" ca="1" si="64"/>
        <v>1555</v>
      </c>
      <c r="H367" s="34">
        <f ca="1">IF(B368&gt;B367,SUM(F364:F367),NA())</f>
        <v>1105</v>
      </c>
      <c r="I367" s="34">
        <f t="shared" ca="1" si="60"/>
        <v>90</v>
      </c>
      <c r="J367" s="34">
        <f t="shared" ca="1" si="61"/>
        <v>84</v>
      </c>
      <c r="K367" s="34">
        <v>2</v>
      </c>
      <c r="L367" s="34">
        <f ca="1">SUM($I$2:K367)</f>
        <v>41969</v>
      </c>
      <c r="M367" s="34" t="e">
        <f t="shared" si="62"/>
        <v>#N/A</v>
      </c>
      <c r="N367" s="34" t="e">
        <f t="shared" si="63"/>
        <v>#N/A</v>
      </c>
    </row>
    <row r="368" spans="1:14" x14ac:dyDescent="0.3">
      <c r="A368" s="35"/>
      <c r="B368" s="35">
        <v>54</v>
      </c>
      <c r="C368" s="35"/>
      <c r="D368" s="35">
        <f ca="1">SUM(D2:D367)</f>
        <v>3980</v>
      </c>
      <c r="E368" s="35"/>
      <c r="F368" s="35">
        <f ca="1">SUM(F2:F367)</f>
        <v>100797</v>
      </c>
      <c r="G368" s="36"/>
      <c r="H368" s="35"/>
      <c r="I368" s="35">
        <f ca="1">SUM(I2:I367)</f>
        <v>22264</v>
      </c>
      <c r="J368" s="35">
        <f ca="1">SUM(J2:J367)</f>
        <v>18464</v>
      </c>
      <c r="K368" s="35">
        <f ca="1">SUM(K2:K367)</f>
        <v>1241</v>
      </c>
      <c r="L368" s="35">
        <f ca="1">SUM(I2:K367)</f>
        <v>41969</v>
      </c>
      <c r="M368" s="35" t="e">
        <f t="shared" si="62"/>
        <v>#N/A</v>
      </c>
      <c r="N368" s="35" t="e">
        <f t="shared" ref="N368" si="67">IF(DAY(A368)=15,CHOOSE(MONTH(A368),"Январь","Февраль","Март","Апрель","Май","Июнь","Июль","Август","Сентябрь","Октябрь","Ноябрь","Декабрь"),NA())</f>
        <v>#N/A</v>
      </c>
    </row>
  </sheetData>
  <mergeCells count="1">
    <mergeCell ref="P2:AC2"/>
  </mergeCells>
  <pageMargins left="0.7" right="0.7" top="0.75" bottom="0.75" header="0.3" footer="0.3"/>
  <pageSetup paperSize="9" orientation="portrait" r:id="rId1"/>
  <ignoredErrors>
    <ignoredError sqref="E3:E367 G3:H36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1CBCD-4A9D-410B-B79A-7788291752D8}">
  <dimension ref="A1:Z367"/>
  <sheetViews>
    <sheetView workbookViewId="0">
      <selection activeCell="K21" sqref="K21"/>
    </sheetView>
  </sheetViews>
  <sheetFormatPr defaultColWidth="8.88671875" defaultRowHeight="11.4" x14ac:dyDescent="0.3"/>
  <cols>
    <col min="1" max="1" width="8.88671875" style="2"/>
    <col min="2" max="2" width="14.6640625" style="2" customWidth="1"/>
    <col min="3" max="3" width="8" style="2" bestFit="1" customWidth="1"/>
    <col min="4" max="4" width="10.44140625" style="2" customWidth="1"/>
    <col min="5" max="5" width="10.109375" style="2" bestFit="1" customWidth="1"/>
    <col min="6" max="6" width="13.21875" style="2" customWidth="1"/>
    <col min="7" max="7" width="2.33203125" style="2" customWidth="1"/>
    <col min="8" max="8" width="8.88671875" style="2"/>
    <col min="9" max="9" width="12.44140625" style="2" customWidth="1"/>
    <col min="10" max="10" width="15.6640625" style="2" customWidth="1"/>
    <col min="11" max="11" width="8.88671875" style="2"/>
    <col min="12" max="12" width="13.6640625" style="2" customWidth="1"/>
    <col min="13" max="13" width="7.109375" style="2" customWidth="1"/>
    <col min="14" max="14" width="12.21875" style="2" customWidth="1"/>
    <col min="15" max="15" width="8.88671875" style="2"/>
    <col min="16" max="16" width="8.33203125" style="2" customWidth="1"/>
    <col min="17" max="17" width="12.21875" style="2" customWidth="1"/>
    <col min="18" max="18" width="8.88671875" style="2"/>
    <col min="19" max="19" width="13.21875" style="2" customWidth="1"/>
    <col min="20" max="20" width="2.44140625" style="2" customWidth="1"/>
    <col min="21" max="21" width="8.88671875" style="2"/>
    <col min="22" max="22" width="13.5546875" style="2" bestFit="1" customWidth="1"/>
    <col min="23" max="23" width="8.88671875" style="2"/>
    <col min="24" max="24" width="17.77734375" style="2" customWidth="1"/>
    <col min="25" max="16384" width="8.88671875" style="2"/>
  </cols>
  <sheetData>
    <row r="1" spans="1:26" ht="30" customHeight="1" x14ac:dyDescent="0.3">
      <c r="A1" s="32" t="s">
        <v>13</v>
      </c>
      <c r="B1" s="32" t="s">
        <v>14</v>
      </c>
      <c r="C1" s="32" t="s">
        <v>1</v>
      </c>
      <c r="D1" s="32" t="s">
        <v>4</v>
      </c>
      <c r="E1" s="32" t="s">
        <v>15</v>
      </c>
      <c r="F1" s="32" t="s">
        <v>16</v>
      </c>
      <c r="G1" s="6"/>
      <c r="N1" s="7" t="s">
        <v>8</v>
      </c>
      <c r="O1" s="2">
        <f ca="1">J5</f>
        <v>362</v>
      </c>
      <c r="P1" s="2">
        <v>1</v>
      </c>
      <c r="Q1" s="7" t="str">
        <f t="array" aca="1" ref="Q1" ca="1">INDEX($N$1:$N$3,SMALL(IF($O$1:$O$3=R1,ROW($O$1:$O$3)),COUNTIF($R$1:R1,R1)))</f>
        <v>Outbound</v>
      </c>
      <c r="R1" s="2">
        <f ca="1">LARGE($O$1:$O$3,P1)</f>
        <v>362</v>
      </c>
      <c r="S1" s="2">
        <f ca="1">MAX($R$1:$R$3)-R1</f>
        <v>0</v>
      </c>
      <c r="U1" s="2">
        <v>1</v>
      </c>
      <c r="V1" s="2" t="s">
        <v>22</v>
      </c>
      <c r="W1" s="2">
        <f ca="1">SUMIFS(Data!F:F,Data!B:B,$H$14,Data!C:C,U1)</f>
        <v>190</v>
      </c>
      <c r="X1" s="2" t="str">
        <f t="array" aca="1" ref="X1" ca="1">INDEX($V$1:$V$7,SMALL(IF($W$1:$W$7=Y1,ROW($W$1:$W$7)),COUNTIF($Y$1:Y1,Y1)))</f>
        <v>Friday</v>
      </c>
      <c r="Y1" s="2">
        <f t="shared" ref="Y1:Y7" ca="1" si="0">LARGE($W$1:$W$7,U1)</f>
        <v>427</v>
      </c>
      <c r="Z1" s="2">
        <f ca="1">MAX($Y$1:$Y$7)-Y1</f>
        <v>0</v>
      </c>
    </row>
    <row r="2" spans="1:26" x14ac:dyDescent="0.3">
      <c r="A2" s="3" t="str">
        <f>CHOOSE(MONTH(Data!A2),"January", "February", "March", "April", "May", "June", "July", "August", "September", "October", "November", "December")</f>
        <v>January</v>
      </c>
      <c r="B2" s="3">
        <f>WEEKNUM(Data!A2,2)-WEEKNUM(DATE(YEAR(Data!A2),MONTH(Data!A2),1),2)+1</f>
        <v>1</v>
      </c>
      <c r="C2" s="3">
        <f>Data!B2</f>
        <v>1</v>
      </c>
      <c r="D2" s="3">
        <f>IFERROR(Data!E2,0)</f>
        <v>0</v>
      </c>
      <c r="E2" s="3">
        <f>IFERROR(Data!H2,0)</f>
        <v>0</v>
      </c>
      <c r="F2" s="3">
        <f>IFERROR(Data!G2,0)</f>
        <v>0</v>
      </c>
      <c r="H2" s="40"/>
      <c r="I2" s="43" t="s">
        <v>39</v>
      </c>
      <c r="J2" s="9" t="str">
        <f>INDEX(A:A,MATCH(H14,C:C,0))</f>
        <v>April</v>
      </c>
      <c r="N2" s="7" t="s">
        <v>9</v>
      </c>
      <c r="O2" s="2">
        <f ca="1">J6</f>
        <v>258</v>
      </c>
      <c r="P2" s="2">
        <v>2</v>
      </c>
      <c r="Q2" s="7" t="str">
        <f t="array" aca="1" ref="Q2" ca="1">INDEX($N$1:$N$3,SMALL(IF($O$1:$O$3=R2,ROW($O$1:$O$3)),COUNTIF($R$1:R2,R2)))</f>
        <v>Inbound</v>
      </c>
      <c r="R2" s="2">
        <f ca="1">LARGE($O$1:$O$3,P2)</f>
        <v>258</v>
      </c>
      <c r="S2" s="2">
        <f t="shared" ref="S2:S3" ca="1" si="1">MAX($R$1:$R$3)-R2</f>
        <v>104</v>
      </c>
      <c r="U2" s="2">
        <v>2</v>
      </c>
      <c r="V2" s="2" t="s">
        <v>23</v>
      </c>
      <c r="W2" s="2">
        <f ca="1">SUMIFS(Data!F:F,Data!B:B,$H$14,Data!C:C,U2)</f>
        <v>310</v>
      </c>
      <c r="X2" s="2" t="str">
        <f t="array" aca="1" ref="X2" ca="1">INDEX($V$1:$V$7,SMALL(IF($W$1:$W$7=Y2,ROW($W$1:$W$7)),COUNTIF($Y$1:Y2,Y2)))</f>
        <v>Sunday</v>
      </c>
      <c r="Y2" s="2">
        <f t="shared" ca="1" si="0"/>
        <v>390</v>
      </c>
      <c r="Z2" s="2">
        <f t="shared" ref="Z2:Z7" ca="1" si="2">MAX($Y$1:$Y$7)-Y2</f>
        <v>37</v>
      </c>
    </row>
    <row r="3" spans="1:26" x14ac:dyDescent="0.3">
      <c r="A3" s="3" t="str">
        <f>CHOOSE(MONTH(Data!A3),"January", "February", "March", "April", "May", "June", "July", "August", "September", "October", "November", "December")</f>
        <v>January</v>
      </c>
      <c r="B3" s="3">
        <f>WEEKNUM(Data!A3,2)-WEEKNUM(DATE(YEAR(Data!A3),MONTH(Data!A3),1),2)+1</f>
        <v>1</v>
      </c>
      <c r="C3" s="3">
        <f>Data!B3</f>
        <v>1</v>
      </c>
      <c r="D3" s="3">
        <f>IFERROR(Data!E3,0)</f>
        <v>0</v>
      </c>
      <c r="E3" s="3">
        <f>IFERROR(Data!H3,0)</f>
        <v>0</v>
      </c>
      <c r="F3" s="3">
        <f>IFERROR(Data!G3,0)</f>
        <v>0</v>
      </c>
      <c r="H3" s="40"/>
      <c r="I3" s="43" t="s">
        <v>40</v>
      </c>
      <c r="J3" s="9">
        <f>INDEX(B:B,MATCH(H14,C:C,0))</f>
        <v>1</v>
      </c>
      <c r="N3" s="7" t="s">
        <v>25</v>
      </c>
      <c r="O3" s="2">
        <f>J7</f>
        <v>26</v>
      </c>
      <c r="P3" s="2">
        <v>3</v>
      </c>
      <c r="Q3" s="7" t="str">
        <f t="array" aca="1" ref="Q3" ca="1">INDEX($N$1:$N$3,SMALL(IF($O$1:$O$3=R3,ROW($O$1:$O$3)),COUNTIF($R$1:R3,R3)))</f>
        <v>Unsuccessful</v>
      </c>
      <c r="R3" s="2">
        <f ca="1">LARGE($O$1:$O$3,P3)</f>
        <v>26</v>
      </c>
      <c r="S3" s="2">
        <f t="shared" ca="1" si="1"/>
        <v>336</v>
      </c>
      <c r="U3" s="2">
        <v>3</v>
      </c>
      <c r="V3" s="2" t="s">
        <v>26</v>
      </c>
      <c r="W3" s="2">
        <f ca="1">SUMIFS(Data!F:F,Data!B:B,$H$14,Data!C:C,U3)</f>
        <v>270</v>
      </c>
      <c r="X3" s="2" t="str">
        <f t="array" aca="1" ref="X3" ca="1">INDEX($V$1:$V$7,SMALL(IF($W$1:$W$7=Y3,ROW($W$1:$W$7)),COUNTIF($Y$1:Y3,Y3)))</f>
        <v>Tuesday</v>
      </c>
      <c r="Y3" s="2">
        <f t="shared" ca="1" si="0"/>
        <v>310</v>
      </c>
      <c r="Z3" s="2">
        <f t="shared" ca="1" si="2"/>
        <v>117</v>
      </c>
    </row>
    <row r="4" spans="1:26" x14ac:dyDescent="0.3">
      <c r="A4" s="3" t="str">
        <f>CHOOSE(MONTH(Data!A4),"January", "February", "March", "April", "May", "June", "July", "August", "September", "October", "November", "December")</f>
        <v>January</v>
      </c>
      <c r="B4" s="3">
        <f>WEEKNUM(Data!A4,2)-WEEKNUM(DATE(YEAR(Data!A4),MONTH(Data!A4),1),2)+1</f>
        <v>1</v>
      </c>
      <c r="C4" s="3">
        <f>Data!B4</f>
        <v>1</v>
      </c>
      <c r="D4" s="3">
        <f>IFERROR(Data!E4,0)</f>
        <v>0</v>
      </c>
      <c r="E4" s="3">
        <f>IFERROR(Data!H4,0)</f>
        <v>0</v>
      </c>
      <c r="F4" s="3">
        <f>IFERROR(Data!G4,0)</f>
        <v>0</v>
      </c>
      <c r="H4" s="40"/>
      <c r="I4" s="43" t="s">
        <v>41</v>
      </c>
      <c r="J4" s="9">
        <f ca="1">INDEX(Data!L:L,MATCH(H14,Data!B:B,0))</f>
        <v>10576</v>
      </c>
      <c r="O4" s="2">
        <f ca="1">SUM(O1:O3)</f>
        <v>646</v>
      </c>
      <c r="S4" s="2" t="s">
        <v>29</v>
      </c>
      <c r="U4" s="2">
        <v>4</v>
      </c>
      <c r="V4" s="2" t="s">
        <v>30</v>
      </c>
      <c r="W4" s="2">
        <f ca="1">SUMIFS(Data!F:F,Data!B:B,$H$14,Data!C:C,U4)</f>
        <v>254</v>
      </c>
      <c r="X4" s="2" t="str">
        <f t="array" aca="1" ref="X4" ca="1">INDEX($V$1:$V$7,SMALL(IF($W$1:$W$7=Y4,ROW($W$1:$W$7)),COUNTIF($Y$1:Y4,Y4)))</f>
        <v>Wednesday</v>
      </c>
      <c r="Y4" s="2">
        <f t="shared" ca="1" si="0"/>
        <v>270</v>
      </c>
      <c r="Z4" s="2">
        <f t="shared" ca="1" si="2"/>
        <v>157</v>
      </c>
    </row>
    <row r="5" spans="1:26" x14ac:dyDescent="0.3">
      <c r="A5" s="3" t="str">
        <f>CHOOSE(MONTH(Data!A5),"January", "February", "March", "April", "May", "June", "July", "August", "September", "October", "November", "December")</f>
        <v>January</v>
      </c>
      <c r="B5" s="3">
        <f>WEEKNUM(Data!A5,2)-WEEKNUM(DATE(YEAR(Data!A5),MONTH(Data!A5),1),2)+1</f>
        <v>1</v>
      </c>
      <c r="C5" s="3">
        <f>Data!B5</f>
        <v>1</v>
      </c>
      <c r="D5" s="3">
        <f>IFERROR(Data!E5,0)</f>
        <v>0</v>
      </c>
      <c r="E5" s="3">
        <f>IFERROR(Data!H5,0)</f>
        <v>0</v>
      </c>
      <c r="F5" s="3">
        <f>IFERROR(Data!G5,0)</f>
        <v>0</v>
      </c>
      <c r="H5" s="40"/>
      <c r="I5" s="43" t="s">
        <v>42</v>
      </c>
      <c r="J5" s="9">
        <f ca="1">SUMIFS(Data!I:I,Data!B:B,Calculations!$H$14)</f>
        <v>362</v>
      </c>
      <c r="U5" s="2">
        <v>5</v>
      </c>
      <c r="V5" s="2" t="s">
        <v>32</v>
      </c>
      <c r="W5" s="2">
        <f ca="1">SUMIFS(Data!F:F,Data!B:B,$H$14,Data!C:C,U5)</f>
        <v>427</v>
      </c>
      <c r="X5" s="2" t="str">
        <f t="array" aca="1" ref="X5" ca="1">INDEX($V$1:$V$7,SMALL(IF($W$1:$W$7=Y5,ROW($W$1:$W$7)),COUNTIF($Y$1:Y5,Y5)))</f>
        <v>Thursday</v>
      </c>
      <c r="Y5" s="2">
        <f t="shared" ca="1" si="0"/>
        <v>254</v>
      </c>
      <c r="Z5" s="2">
        <f t="shared" ca="1" si="2"/>
        <v>173</v>
      </c>
    </row>
    <row r="6" spans="1:26" x14ac:dyDescent="0.3">
      <c r="A6" s="3" t="str">
        <f>CHOOSE(MONTH(Data!A6),"January", "February", "March", "April", "May", "June", "July", "August", "September", "October", "November", "December")</f>
        <v>January</v>
      </c>
      <c r="B6" s="3">
        <f>WEEKNUM(Data!A6,2)-WEEKNUM(DATE(YEAR(Data!A6),MONTH(Data!A6),1),2)+1</f>
        <v>1</v>
      </c>
      <c r="C6" s="3">
        <f>Data!B6</f>
        <v>1</v>
      </c>
      <c r="D6" s="3">
        <f>IFERROR(Data!E6,0)</f>
        <v>0</v>
      </c>
      <c r="E6" s="3">
        <f>IFERROR(Data!H6,0)</f>
        <v>0</v>
      </c>
      <c r="F6" s="3">
        <f>IFERROR(Data!G6,0)</f>
        <v>0</v>
      </c>
      <c r="H6" s="40"/>
      <c r="I6" s="43" t="s">
        <v>43</v>
      </c>
      <c r="J6" s="9">
        <f ca="1">SUMIFS(Data!J:J,Data!B:B,Calculations!$H$14)</f>
        <v>258</v>
      </c>
      <c r="U6" s="2">
        <v>6</v>
      </c>
      <c r="V6" s="2" t="s">
        <v>34</v>
      </c>
      <c r="W6" s="2">
        <f ca="1">SUMIFS(Data!F:F,Data!B:B,$H$14,Data!C:C,U6)</f>
        <v>110</v>
      </c>
      <c r="X6" s="2" t="str">
        <f t="array" aca="1" ref="X6" ca="1">INDEX($V$1:$V$7,SMALL(IF($W$1:$W$7=Y6,ROW($W$1:$W$7)),COUNTIF($Y$1:Y6,Y6)))</f>
        <v>Monday</v>
      </c>
      <c r="Y6" s="2">
        <f t="shared" ca="1" si="0"/>
        <v>190</v>
      </c>
      <c r="Z6" s="2">
        <f t="shared" ca="1" si="2"/>
        <v>237</v>
      </c>
    </row>
    <row r="7" spans="1:26" x14ac:dyDescent="0.3">
      <c r="A7" s="3" t="str">
        <f>CHOOSE(MONTH(Data!A7),"January", "February", "March", "April", "May", "June", "July", "August", "September", "October", "November", "December")</f>
        <v>January</v>
      </c>
      <c r="B7" s="3">
        <f>WEEKNUM(Data!A7,2)-WEEKNUM(DATE(YEAR(Data!A7),MONTH(Data!A7),1),2)+1</f>
        <v>1</v>
      </c>
      <c r="C7" s="3">
        <f>Data!B7</f>
        <v>1</v>
      </c>
      <c r="D7" s="3">
        <f>IFERROR(Data!E7,0)</f>
        <v>0</v>
      </c>
      <c r="E7" s="3">
        <f>IFERROR(Data!H7,0)</f>
        <v>0</v>
      </c>
      <c r="F7" s="3">
        <f>IFERROR(Data!G7,0)</f>
        <v>0</v>
      </c>
      <c r="H7" s="40"/>
      <c r="I7" s="43" t="s">
        <v>44</v>
      </c>
      <c r="J7" s="9">
        <f>SUMIFS(Data!K:K,Data!B:B,Calculations!$H$14)</f>
        <v>26</v>
      </c>
      <c r="U7" s="2">
        <v>7</v>
      </c>
      <c r="V7" s="2" t="s">
        <v>35</v>
      </c>
      <c r="W7" s="2">
        <f ca="1">SUMIFS(Data!F:F,Data!B:B,$H$14,Data!C:C,U7)</f>
        <v>390</v>
      </c>
      <c r="X7" s="2" t="str">
        <f t="array" aca="1" ref="X7" ca="1">INDEX($V$1:$V$7,SMALL(IF($W$1:$W$7=Y7,ROW($W$1:$W$7)),COUNTIF($Y$1:Y7,Y7)))</f>
        <v>Saturday</v>
      </c>
      <c r="Y7" s="2">
        <f t="shared" ca="1" si="0"/>
        <v>110</v>
      </c>
      <c r="Z7" s="2">
        <f t="shared" ca="1" si="2"/>
        <v>317</v>
      </c>
    </row>
    <row r="8" spans="1:26" x14ac:dyDescent="0.3">
      <c r="A8" s="3" t="str">
        <f>CHOOSE(MONTH(Data!A8),"January", "February", "March", "April", "May", "June", "July", "August", "September", "October", "November", "December")</f>
        <v>January</v>
      </c>
      <c r="B8" s="3">
        <f>WEEKNUM(Data!A8,2)-WEEKNUM(DATE(YEAR(Data!A8),MONTH(Data!A8),1),2)+1</f>
        <v>1</v>
      </c>
      <c r="C8" s="3">
        <f>Data!B8</f>
        <v>1</v>
      </c>
      <c r="D8" s="3">
        <f ca="1">IFERROR(Data!E8,0)</f>
        <v>53</v>
      </c>
      <c r="E8" s="3">
        <f ca="1">IFERROR(Data!H8,0)</f>
        <v>1645</v>
      </c>
      <c r="F8" s="3">
        <f ca="1">IFERROR(Data!G8,0)</f>
        <v>1091</v>
      </c>
      <c r="H8" s="40"/>
      <c r="I8" s="43" t="s">
        <v>45</v>
      </c>
      <c r="J8" s="9">
        <f ca="1">SUMIFS(Data!F:F,Data!B:B,Calculations!$H$14)</f>
        <v>1951</v>
      </c>
      <c r="X8" s="2" t="s">
        <v>36</v>
      </c>
      <c r="Y8" s="10">
        <f ca="1">ROUND(Y1/SUM(Y1:Y7),2)</f>
        <v>0.22</v>
      </c>
    </row>
    <row r="9" spans="1:26" x14ac:dyDescent="0.3">
      <c r="A9" s="3" t="str">
        <f>CHOOSE(MONTH(Data!A9),"January", "February", "March", "April", "May", "June", "July", "August", "September", "October", "November", "December")</f>
        <v>January</v>
      </c>
      <c r="B9" s="3">
        <f>WEEKNUM(Data!A9,2)-WEEKNUM(DATE(YEAR(Data!A9),MONTH(Data!A9),1),2)+1</f>
        <v>2</v>
      </c>
      <c r="C9" s="3">
        <f>Data!B9</f>
        <v>2</v>
      </c>
      <c r="D9" s="3">
        <f>IFERROR(Data!E9,0)</f>
        <v>0</v>
      </c>
      <c r="E9" s="3">
        <f>IFERROR(Data!H9,0)</f>
        <v>0</v>
      </c>
      <c r="F9" s="3">
        <f>IFERROR(Data!G9,0)</f>
        <v>0</v>
      </c>
      <c r="X9" s="2" t="s">
        <v>37</v>
      </c>
      <c r="Y9" s="2">
        <f ca="1">SUM(Y2:Y7)</f>
        <v>1524</v>
      </c>
    </row>
    <row r="10" spans="1:26" x14ac:dyDescent="0.3">
      <c r="A10" s="3" t="str">
        <f>CHOOSE(MONTH(Data!A10),"January", "February", "March", "April", "May", "June", "July", "August", "September", "October", "November", "December")</f>
        <v>January</v>
      </c>
      <c r="B10" s="3">
        <f>WEEKNUM(Data!A10,2)-WEEKNUM(DATE(YEAR(Data!A10),MONTH(Data!A10),1),2)+1</f>
        <v>2</v>
      </c>
      <c r="C10" s="3">
        <f>Data!B10</f>
        <v>2</v>
      </c>
      <c r="D10" s="3">
        <f>IFERROR(Data!E10,0)</f>
        <v>0</v>
      </c>
      <c r="E10" s="3">
        <f>IFERROR(Data!H10,0)</f>
        <v>0</v>
      </c>
      <c r="F10" s="3">
        <f>IFERROR(Data!G10,0)</f>
        <v>0</v>
      </c>
      <c r="I10" s="7" t="s">
        <v>38</v>
      </c>
      <c r="J10" s="2" t="str">
        <f ca="1">"Number of calls: "&amp;J14&amp;CHAR(10)&amp;I5&amp;J5&amp;CHAR(10)&amp;I6&amp;J6&amp;CHAR(10)&amp;I7&amp;J7&amp;CHAR(10)&amp;"Operators: "&amp;I14&amp;CHAR(10)&amp;I8&amp;J8</f>
        <v>Number of calls: 1951
Outbound: 362
Inbound: 258
Unsuccessful: 26
Operators: 88
Cases Resolved: 1951</v>
      </c>
    </row>
    <row r="11" spans="1:26" x14ac:dyDescent="0.3">
      <c r="A11" s="3" t="str">
        <f>CHOOSE(MONTH(Data!A11),"January", "February", "March", "April", "May", "June", "July", "August", "September", "October", "November", "December")</f>
        <v>January</v>
      </c>
      <c r="B11" s="3">
        <f>WEEKNUM(Data!A11,2)-WEEKNUM(DATE(YEAR(Data!A11),MONTH(Data!A11),1),2)+1</f>
        <v>2</v>
      </c>
      <c r="C11" s="3">
        <f>Data!B11</f>
        <v>2</v>
      </c>
      <c r="D11" s="3">
        <f>IFERROR(Data!E11,0)</f>
        <v>0</v>
      </c>
      <c r="E11" s="3">
        <f>IFERROR(Data!H11,0)</f>
        <v>0</v>
      </c>
      <c r="F11" s="3">
        <f>IFERROR(Data!G11,0)</f>
        <v>0</v>
      </c>
    </row>
    <row r="12" spans="1:26" x14ac:dyDescent="0.3">
      <c r="A12" s="3" t="str">
        <f>CHOOSE(MONTH(Data!A12),"January", "February", "March", "April", "May", "June", "July", "August", "September", "October", "November", "December")</f>
        <v>January</v>
      </c>
      <c r="B12" s="3">
        <f>WEEKNUM(Data!A12,2)-WEEKNUM(DATE(YEAR(Data!A12),MONTH(Data!A12),1),2)+1</f>
        <v>2</v>
      </c>
      <c r="C12" s="3">
        <f>Data!B12</f>
        <v>2</v>
      </c>
      <c r="D12" s="3">
        <f>IFERROR(Data!E12,0)</f>
        <v>0</v>
      </c>
      <c r="E12" s="3">
        <f>IFERROR(Data!H12,0)</f>
        <v>0</v>
      </c>
      <c r="F12" s="3">
        <f>IFERROR(Data!G12,0)</f>
        <v>0</v>
      </c>
    </row>
    <row r="13" spans="1:26" ht="22.8" x14ac:dyDescent="0.3">
      <c r="A13" s="3" t="str">
        <f>CHOOSE(MONTH(Data!A13),"January", "February", "March", "April", "May", "June", "July", "August", "September", "October", "November", "December")</f>
        <v>January</v>
      </c>
      <c r="B13" s="3">
        <f>WEEKNUM(Data!A13,2)-WEEKNUM(DATE(YEAR(Data!A13),MONTH(Data!A13),1),2)+1</f>
        <v>2</v>
      </c>
      <c r="C13" s="3">
        <f>Data!B13</f>
        <v>2</v>
      </c>
      <c r="D13" s="3">
        <f>IFERROR(Data!E13,0)</f>
        <v>0</v>
      </c>
      <c r="E13" s="3">
        <f>IFERROR(Data!H13,0)</f>
        <v>0</v>
      </c>
      <c r="F13" s="3">
        <f>IFERROR(Data!G13,0)</f>
        <v>0</v>
      </c>
      <c r="H13" s="32" t="s">
        <v>17</v>
      </c>
      <c r="I13" s="32" t="s">
        <v>18</v>
      </c>
      <c r="J13" s="32" t="s">
        <v>19</v>
      </c>
      <c r="K13" s="32" t="s">
        <v>20</v>
      </c>
      <c r="L13" s="38" t="s">
        <v>21</v>
      </c>
    </row>
    <row r="14" spans="1:26" x14ac:dyDescent="0.3">
      <c r="A14" s="3" t="str">
        <f>CHOOSE(MONTH(Data!A14),"January", "February", "March", "April", "May", "June", "July", "August", "September", "October", "November", "December")</f>
        <v>January</v>
      </c>
      <c r="B14" s="3">
        <f>WEEKNUM(Data!A14,2)-WEEKNUM(DATE(YEAR(Data!A14),MONTH(Data!A14),1),2)+1</f>
        <v>2</v>
      </c>
      <c r="C14" s="3">
        <f>Data!B14</f>
        <v>2</v>
      </c>
      <c r="D14" s="3">
        <f>IFERROR(Data!E14,0)</f>
        <v>0</v>
      </c>
      <c r="E14" s="3">
        <f>IFERROR(Data!H14,0)</f>
        <v>0</v>
      </c>
      <c r="F14" s="3">
        <f>IFERROR(Data!G14,0)</f>
        <v>0</v>
      </c>
      <c r="H14" s="34">
        <v>14</v>
      </c>
      <c r="I14" s="34">
        <f ca="1">SUMIFS(D2:D367,$C$2:$C$367,$H$14)</f>
        <v>88</v>
      </c>
      <c r="J14" s="34">
        <f ca="1">SUMIFS(E2:E367,$C$2:$C$367,$H$14)</f>
        <v>1951</v>
      </c>
      <c r="K14" s="41">
        <f>H14*7</f>
        <v>98</v>
      </c>
      <c r="L14" s="42">
        <f ca="1">SUMIFS(F2:F367,$C$2:$C$367,$H$14)</f>
        <v>1451</v>
      </c>
    </row>
    <row r="15" spans="1:26" x14ac:dyDescent="0.3">
      <c r="A15" s="3" t="str">
        <f>CHOOSE(MONTH(Data!A15),"January", "February", "March", "April", "May", "June", "July", "August", "September", "October", "November", "December")</f>
        <v>January</v>
      </c>
      <c r="B15" s="3">
        <f>WEEKNUM(Data!A15,2)-WEEKNUM(DATE(YEAR(Data!A15),MONTH(Data!A15),1),2)+1</f>
        <v>2</v>
      </c>
      <c r="C15" s="3">
        <f>Data!B15</f>
        <v>2</v>
      </c>
      <c r="D15" s="3">
        <f ca="1">IFERROR(Data!E15,0)</f>
        <v>100</v>
      </c>
      <c r="E15" s="3">
        <f ca="1">IFERROR(Data!H15,0)</f>
        <v>2082</v>
      </c>
      <c r="F15" s="3">
        <f ca="1">IFERROR(Data!G15,0)</f>
        <v>1589</v>
      </c>
      <c r="I15" s="2" t="s">
        <v>3</v>
      </c>
      <c r="J15" s="2" t="s">
        <v>24</v>
      </c>
      <c r="K15" s="2" t="str">
        <f ca="1">"1:"&amp;ROUND(J14/I14,1)</f>
        <v>1:22.2</v>
      </c>
      <c r="P15" s="39"/>
      <c r="Q15" s="39" t="s">
        <v>27</v>
      </c>
      <c r="R15" s="39" t="s">
        <v>28</v>
      </c>
      <c r="S15" s="37"/>
    </row>
    <row r="16" spans="1:26" x14ac:dyDescent="0.3">
      <c r="A16" s="3" t="str">
        <f>CHOOSE(MONTH(Data!A16),"January", "February", "March", "April", "May", "June", "July", "August", "September", "October", "November", "December")</f>
        <v>January</v>
      </c>
      <c r="B16" s="3">
        <f>WEEKNUM(Data!A16,2)-WEEKNUM(DATE(YEAR(Data!A16),MONTH(Data!A16),1),2)+1</f>
        <v>3</v>
      </c>
      <c r="C16" s="3">
        <f>Data!B16</f>
        <v>3</v>
      </c>
      <c r="D16" s="3">
        <f>IFERROR(Data!E16,0)</f>
        <v>0</v>
      </c>
      <c r="E16" s="3">
        <f>IFERROR(Data!H16,0)</f>
        <v>0</v>
      </c>
      <c r="F16" s="3">
        <f>IFERROR(Data!G16,0)</f>
        <v>0</v>
      </c>
      <c r="H16" s="4"/>
      <c r="I16" s="11"/>
      <c r="J16" s="11"/>
      <c r="K16" s="11"/>
      <c r="L16" s="11"/>
      <c r="M16" s="11"/>
      <c r="N16" s="11"/>
      <c r="O16" s="11"/>
      <c r="P16" s="8" t="s">
        <v>31</v>
      </c>
      <c r="Q16" s="8">
        <f ca="1">R16-J14+100</f>
        <v>694</v>
      </c>
      <c r="R16" s="8">
        <f ca="1">MAX(E:E)</f>
        <v>2545</v>
      </c>
      <c r="S16" s="37"/>
      <c r="T16" s="11"/>
      <c r="U16" s="11"/>
      <c r="V16" s="11"/>
      <c r="W16" s="11"/>
    </row>
    <row r="17" spans="1:19" x14ac:dyDescent="0.3">
      <c r="A17" s="3" t="str">
        <f>CHOOSE(MONTH(Data!A17),"January", "February", "March", "April", "May", "June", "July", "August", "September", "October", "November", "December")</f>
        <v>January</v>
      </c>
      <c r="B17" s="3">
        <f>WEEKNUM(Data!A17,2)-WEEKNUM(DATE(YEAR(Data!A17),MONTH(Data!A17),1),2)+1</f>
        <v>3</v>
      </c>
      <c r="C17" s="3">
        <f>Data!B17</f>
        <v>3</v>
      </c>
      <c r="D17" s="3">
        <f>IFERROR(Data!E17,0)</f>
        <v>0</v>
      </c>
      <c r="E17" s="3">
        <f>IFERROR(Data!H17,0)</f>
        <v>0</v>
      </c>
      <c r="F17" s="3">
        <f>IFERROR(Data!G17,0)</f>
        <v>0</v>
      </c>
      <c r="P17" s="8" t="s">
        <v>33</v>
      </c>
      <c r="Q17" s="8">
        <f ca="1">J14-1</f>
        <v>1950</v>
      </c>
      <c r="R17" s="8"/>
      <c r="S17" s="37"/>
    </row>
    <row r="18" spans="1:19" x14ac:dyDescent="0.3">
      <c r="A18" s="3" t="str">
        <f>CHOOSE(MONTH(Data!A18),"January", "February", "March", "April", "May", "June", "July", "August", "September", "October", "November", "December")</f>
        <v>January</v>
      </c>
      <c r="B18" s="3">
        <f>WEEKNUM(Data!A18,2)-WEEKNUM(DATE(YEAR(Data!A18),MONTH(Data!A18),1),2)+1</f>
        <v>3</v>
      </c>
      <c r="C18" s="3">
        <f>Data!B18</f>
        <v>3</v>
      </c>
      <c r="D18" s="3">
        <f>IFERROR(Data!E18,0)</f>
        <v>0</v>
      </c>
      <c r="E18" s="3">
        <f>IFERROR(Data!H18,0)</f>
        <v>0</v>
      </c>
      <c r="F18" s="3">
        <f>IFERROR(Data!G18,0)</f>
        <v>0</v>
      </c>
      <c r="I18" s="7"/>
    </row>
    <row r="19" spans="1:19" x14ac:dyDescent="0.3">
      <c r="A19" s="3" t="str">
        <f>CHOOSE(MONTH(Data!A19),"January", "February", "March", "April", "May", "June", "July", "August", "September", "October", "November", "December")</f>
        <v>January</v>
      </c>
      <c r="B19" s="3">
        <f>WEEKNUM(Data!A19,2)-WEEKNUM(DATE(YEAR(Data!A19),MONTH(Data!A19),1),2)+1</f>
        <v>3</v>
      </c>
      <c r="C19" s="3">
        <f>Data!B19</f>
        <v>3</v>
      </c>
      <c r="D19" s="3">
        <f>IFERROR(Data!E19,0)</f>
        <v>0</v>
      </c>
      <c r="E19" s="3">
        <f>IFERROR(Data!H19,0)</f>
        <v>0</v>
      </c>
      <c r="F19" s="3">
        <f>IFERROR(Data!G19,0)</f>
        <v>0</v>
      </c>
      <c r="I19" s="7"/>
    </row>
    <row r="20" spans="1:19" x14ac:dyDescent="0.3">
      <c r="A20" s="3" t="str">
        <f>CHOOSE(MONTH(Data!A20),"January", "February", "March", "April", "May", "June", "July", "August", "September", "October", "November", "December")</f>
        <v>January</v>
      </c>
      <c r="B20" s="3">
        <f>WEEKNUM(Data!A20,2)-WEEKNUM(DATE(YEAR(Data!A20),MONTH(Data!A20),1),2)+1</f>
        <v>3</v>
      </c>
      <c r="C20" s="3">
        <f>Data!B20</f>
        <v>3</v>
      </c>
      <c r="D20" s="3">
        <f>IFERROR(Data!E20,0)</f>
        <v>0</v>
      </c>
      <c r="E20" s="3">
        <f>IFERROR(Data!H20,0)</f>
        <v>0</v>
      </c>
      <c r="F20" s="3">
        <f>IFERROR(Data!G20,0)</f>
        <v>0</v>
      </c>
    </row>
    <row r="21" spans="1:19" x14ac:dyDescent="0.3">
      <c r="A21" s="3" t="str">
        <f>CHOOSE(MONTH(Data!A21),"January", "February", "March", "April", "May", "June", "July", "August", "September", "October", "November", "December")</f>
        <v>January</v>
      </c>
      <c r="B21" s="3">
        <f>WEEKNUM(Data!A21,2)-WEEKNUM(DATE(YEAR(Data!A21),MONTH(Data!A21),1),2)+1</f>
        <v>3</v>
      </c>
      <c r="C21" s="3">
        <f>Data!B21</f>
        <v>3</v>
      </c>
      <c r="D21" s="3">
        <f>IFERROR(Data!E21,0)</f>
        <v>0</v>
      </c>
      <c r="E21" s="3">
        <f>IFERROR(Data!H21,0)</f>
        <v>0</v>
      </c>
      <c r="F21" s="3">
        <f>IFERROR(Data!G21,0)</f>
        <v>0</v>
      </c>
    </row>
    <row r="22" spans="1:19" x14ac:dyDescent="0.3">
      <c r="A22" s="3" t="str">
        <f>CHOOSE(MONTH(Data!A22),"January", "February", "March", "April", "May", "June", "July", "August", "September", "October", "November", "December")</f>
        <v>January</v>
      </c>
      <c r="B22" s="3">
        <f>WEEKNUM(Data!A22,2)-WEEKNUM(DATE(YEAR(Data!A22),MONTH(Data!A22),1),2)+1</f>
        <v>3</v>
      </c>
      <c r="C22" s="3">
        <f>Data!B22</f>
        <v>3</v>
      </c>
      <c r="D22" s="3">
        <f ca="1">IFERROR(Data!E22,0)</f>
        <v>54</v>
      </c>
      <c r="E22" s="3">
        <f ca="1">IFERROR(Data!H22,0)</f>
        <v>1546</v>
      </c>
      <c r="F22" s="3">
        <f ca="1">IFERROR(Data!G22,0)</f>
        <v>1220</v>
      </c>
    </row>
    <row r="23" spans="1:19" x14ac:dyDescent="0.3">
      <c r="A23" s="3" t="str">
        <f>CHOOSE(MONTH(Data!A23),"January", "February", "March", "April", "May", "June", "July", "August", "September", "October", "November", "December")</f>
        <v>January</v>
      </c>
      <c r="B23" s="3">
        <f>WEEKNUM(Data!A23,2)-WEEKNUM(DATE(YEAR(Data!A23),MONTH(Data!A23),1),2)+1</f>
        <v>4</v>
      </c>
      <c r="C23" s="3">
        <f>Data!B23</f>
        <v>4</v>
      </c>
      <c r="D23" s="3">
        <f>IFERROR(Data!E23,0)</f>
        <v>0</v>
      </c>
      <c r="E23" s="3">
        <f>IFERROR(Data!H23,0)</f>
        <v>0</v>
      </c>
      <c r="F23" s="3">
        <f>IFERROR(Data!G23,0)</f>
        <v>0</v>
      </c>
    </row>
    <row r="24" spans="1:19" x14ac:dyDescent="0.3">
      <c r="A24" s="3" t="str">
        <f>CHOOSE(MONTH(Data!A24),"January", "February", "March", "April", "May", "June", "July", "August", "September", "October", "November", "December")</f>
        <v>January</v>
      </c>
      <c r="B24" s="3">
        <f>WEEKNUM(Data!A24,2)-WEEKNUM(DATE(YEAR(Data!A24),MONTH(Data!A24),1),2)+1</f>
        <v>4</v>
      </c>
      <c r="C24" s="3">
        <f>Data!B24</f>
        <v>4</v>
      </c>
      <c r="D24" s="3">
        <f>IFERROR(Data!E24,0)</f>
        <v>0</v>
      </c>
      <c r="E24" s="3">
        <f>IFERROR(Data!H24,0)</f>
        <v>0</v>
      </c>
      <c r="F24" s="3">
        <f>IFERROR(Data!G24,0)</f>
        <v>0</v>
      </c>
    </row>
    <row r="25" spans="1:19" x14ac:dyDescent="0.3">
      <c r="A25" s="3" t="str">
        <f>CHOOSE(MONTH(Data!A25),"January", "February", "March", "April", "May", "June", "July", "August", "September", "October", "November", "December")</f>
        <v>January</v>
      </c>
      <c r="B25" s="3">
        <f>WEEKNUM(Data!A25,2)-WEEKNUM(DATE(YEAR(Data!A25),MONTH(Data!A25),1),2)+1</f>
        <v>4</v>
      </c>
      <c r="C25" s="3">
        <f>Data!B25</f>
        <v>4</v>
      </c>
      <c r="D25" s="3">
        <f>IFERROR(Data!E25,0)</f>
        <v>0</v>
      </c>
      <c r="E25" s="3">
        <f>IFERROR(Data!H25,0)</f>
        <v>0</v>
      </c>
      <c r="F25" s="3">
        <f>IFERROR(Data!G25,0)</f>
        <v>0</v>
      </c>
    </row>
    <row r="26" spans="1:19" x14ac:dyDescent="0.3">
      <c r="A26" s="3" t="str">
        <f>CHOOSE(MONTH(Data!A26),"January", "February", "March", "April", "May", "June", "July", "August", "September", "October", "November", "December")</f>
        <v>January</v>
      </c>
      <c r="B26" s="3">
        <f>WEEKNUM(Data!A26,2)-WEEKNUM(DATE(YEAR(Data!A26),MONTH(Data!A26),1),2)+1</f>
        <v>4</v>
      </c>
      <c r="C26" s="3">
        <f>Data!B26</f>
        <v>4</v>
      </c>
      <c r="D26" s="3">
        <f>IFERROR(Data!E26,0)</f>
        <v>0</v>
      </c>
      <c r="E26" s="3">
        <f>IFERROR(Data!H26,0)</f>
        <v>0</v>
      </c>
      <c r="F26" s="3">
        <f>IFERROR(Data!G26,0)</f>
        <v>0</v>
      </c>
    </row>
    <row r="27" spans="1:19" x14ac:dyDescent="0.3">
      <c r="A27" s="3" t="str">
        <f>CHOOSE(MONTH(Data!A27),"January", "February", "March", "April", "May", "June", "July", "August", "September", "October", "November", "December")</f>
        <v>January</v>
      </c>
      <c r="B27" s="3">
        <f>WEEKNUM(Data!A27,2)-WEEKNUM(DATE(YEAR(Data!A27),MONTH(Data!A27),1),2)+1</f>
        <v>4</v>
      </c>
      <c r="C27" s="3">
        <f>Data!B27</f>
        <v>4</v>
      </c>
      <c r="D27" s="3">
        <f>IFERROR(Data!E27,0)</f>
        <v>0</v>
      </c>
      <c r="E27" s="3">
        <f>IFERROR(Data!H27,0)</f>
        <v>0</v>
      </c>
      <c r="F27" s="3">
        <f>IFERROR(Data!G27,0)</f>
        <v>0</v>
      </c>
    </row>
    <row r="28" spans="1:19" x14ac:dyDescent="0.3">
      <c r="A28" s="3" t="str">
        <f>CHOOSE(MONTH(Data!A28),"January", "February", "March", "April", "May", "June", "July", "August", "September", "October", "November", "December")</f>
        <v>January</v>
      </c>
      <c r="B28" s="3">
        <f>WEEKNUM(Data!A28,2)-WEEKNUM(DATE(YEAR(Data!A28),MONTH(Data!A28),1),2)+1</f>
        <v>4</v>
      </c>
      <c r="C28" s="3">
        <f>Data!B28</f>
        <v>4</v>
      </c>
      <c r="D28" s="3">
        <f>IFERROR(Data!E28,0)</f>
        <v>0</v>
      </c>
      <c r="E28" s="3">
        <f>IFERROR(Data!H28,0)</f>
        <v>0</v>
      </c>
      <c r="F28" s="3">
        <f>IFERROR(Data!G28,0)</f>
        <v>0</v>
      </c>
    </row>
    <row r="29" spans="1:19" x14ac:dyDescent="0.3">
      <c r="A29" s="3" t="str">
        <f>CHOOSE(MONTH(Data!A29),"January", "February", "March", "April", "May", "June", "July", "August", "September", "October", "November", "December")</f>
        <v>January</v>
      </c>
      <c r="B29" s="3">
        <f>WEEKNUM(Data!A29,2)-WEEKNUM(DATE(YEAR(Data!A29),MONTH(Data!A29),1),2)+1</f>
        <v>4</v>
      </c>
      <c r="C29" s="3">
        <f>Data!B29</f>
        <v>4</v>
      </c>
      <c r="D29" s="3">
        <f ca="1">IFERROR(Data!E29,0)</f>
        <v>65</v>
      </c>
      <c r="E29" s="3">
        <f ca="1">IFERROR(Data!H29,0)</f>
        <v>1973</v>
      </c>
      <c r="F29" s="3">
        <f ca="1">IFERROR(Data!G29,0)</f>
        <v>1732</v>
      </c>
    </row>
    <row r="30" spans="1:19" x14ac:dyDescent="0.3">
      <c r="A30" s="3" t="str">
        <f>CHOOSE(MONTH(Data!A30),"January", "February", "March", "April", "May", "June", "July", "August", "September", "October", "November", "December")</f>
        <v>January</v>
      </c>
      <c r="B30" s="3">
        <f>WEEKNUM(Data!A30,2)-WEEKNUM(DATE(YEAR(Data!A30),MONTH(Data!A30),1),2)+1</f>
        <v>5</v>
      </c>
      <c r="C30" s="3">
        <f>Data!B30</f>
        <v>5</v>
      </c>
      <c r="D30" s="3">
        <f>IFERROR(Data!E30,0)</f>
        <v>0</v>
      </c>
      <c r="E30" s="3">
        <f>IFERROR(Data!H30,0)</f>
        <v>0</v>
      </c>
      <c r="F30" s="3">
        <f>IFERROR(Data!G30,0)</f>
        <v>0</v>
      </c>
    </row>
    <row r="31" spans="1:19" x14ac:dyDescent="0.3">
      <c r="A31" s="3" t="str">
        <f>CHOOSE(MONTH(Data!A31),"January", "February", "March", "April", "May", "June", "July", "August", "September", "October", "November", "December")</f>
        <v>January</v>
      </c>
      <c r="B31" s="3">
        <f>WEEKNUM(Data!A31,2)-WEEKNUM(DATE(YEAR(Data!A31),MONTH(Data!A31),1),2)+1</f>
        <v>5</v>
      </c>
      <c r="C31" s="3">
        <f>Data!B31</f>
        <v>5</v>
      </c>
      <c r="D31" s="3">
        <f>IFERROR(Data!E31,0)</f>
        <v>0</v>
      </c>
      <c r="E31" s="3">
        <f>IFERROR(Data!H31,0)</f>
        <v>0</v>
      </c>
      <c r="F31" s="3">
        <f>IFERROR(Data!G31,0)</f>
        <v>0</v>
      </c>
    </row>
    <row r="32" spans="1:19" x14ac:dyDescent="0.3">
      <c r="A32" s="3" t="str">
        <f>CHOOSE(MONTH(Data!A32),"January", "February", "March", "April", "May", "June", "July", "August", "September", "October", "November", "December")</f>
        <v>January</v>
      </c>
      <c r="B32" s="3">
        <f>WEEKNUM(Data!A32,2)-WEEKNUM(DATE(YEAR(Data!A32),MONTH(Data!A32),1),2)+1</f>
        <v>5</v>
      </c>
      <c r="C32" s="3">
        <f>Data!B32</f>
        <v>5</v>
      </c>
      <c r="D32" s="3">
        <f>IFERROR(Data!E32,0)</f>
        <v>0</v>
      </c>
      <c r="E32" s="3">
        <f>IFERROR(Data!H32,0)</f>
        <v>0</v>
      </c>
      <c r="F32" s="3">
        <f>IFERROR(Data!G32,0)</f>
        <v>0</v>
      </c>
    </row>
    <row r="33" spans="1:6" x14ac:dyDescent="0.3">
      <c r="A33" s="3" t="str">
        <f>CHOOSE(MONTH(Data!A33),"January", "February", "March", "April", "May", "June", "July", "August", "September", "October", "November", "December")</f>
        <v>February</v>
      </c>
      <c r="B33" s="3">
        <f>WEEKNUM(Data!A33,2)-WEEKNUM(DATE(YEAR(Data!A33),MONTH(Data!A33),1),2)+1</f>
        <v>1</v>
      </c>
      <c r="C33" s="3">
        <f>Data!B33</f>
        <v>5</v>
      </c>
      <c r="D33" s="3">
        <f>IFERROR(Data!E33,0)</f>
        <v>0</v>
      </c>
      <c r="E33" s="3">
        <f>IFERROR(Data!H33,0)</f>
        <v>0</v>
      </c>
      <c r="F33" s="3">
        <f>IFERROR(Data!G33,0)</f>
        <v>0</v>
      </c>
    </row>
    <row r="34" spans="1:6" x14ac:dyDescent="0.3">
      <c r="A34" s="3" t="str">
        <f>CHOOSE(MONTH(Data!A34),"January", "February", "March", "April", "May", "June", "July", "August", "September", "October", "November", "December")</f>
        <v>February</v>
      </c>
      <c r="B34" s="3">
        <f>WEEKNUM(Data!A34,2)-WEEKNUM(DATE(YEAR(Data!A34),MONTH(Data!A34),1),2)+1</f>
        <v>1</v>
      </c>
      <c r="C34" s="3">
        <f>Data!B34</f>
        <v>5</v>
      </c>
      <c r="D34" s="3">
        <f>IFERROR(Data!E34,0)</f>
        <v>0</v>
      </c>
      <c r="E34" s="3">
        <f>IFERROR(Data!H34,0)</f>
        <v>0</v>
      </c>
      <c r="F34" s="3">
        <f>IFERROR(Data!G34,0)</f>
        <v>0</v>
      </c>
    </row>
    <row r="35" spans="1:6" x14ac:dyDescent="0.3">
      <c r="A35" s="3" t="str">
        <f>CHOOSE(MONTH(Data!A35),"January", "February", "March", "April", "May", "June", "July", "August", "September", "October", "November", "December")</f>
        <v>February</v>
      </c>
      <c r="B35" s="3">
        <f>WEEKNUM(Data!A35,2)-WEEKNUM(DATE(YEAR(Data!A35),MONTH(Data!A35),1),2)+1</f>
        <v>1</v>
      </c>
      <c r="C35" s="3">
        <f>Data!B35</f>
        <v>5</v>
      </c>
      <c r="D35" s="3">
        <f>IFERROR(Data!E35,0)</f>
        <v>0</v>
      </c>
      <c r="E35" s="3">
        <f>IFERROR(Data!H35,0)</f>
        <v>0</v>
      </c>
      <c r="F35" s="3">
        <f>IFERROR(Data!G35,0)</f>
        <v>0</v>
      </c>
    </row>
    <row r="36" spans="1:6" x14ac:dyDescent="0.3">
      <c r="A36" s="3" t="str">
        <f>CHOOSE(MONTH(Data!A36),"January", "February", "March", "April", "May", "June", "July", "August", "September", "October", "November", "December")</f>
        <v>February</v>
      </c>
      <c r="B36" s="3">
        <f>WEEKNUM(Data!A36,2)-WEEKNUM(DATE(YEAR(Data!A36),MONTH(Data!A36),1),2)+1</f>
        <v>1</v>
      </c>
      <c r="C36" s="3">
        <f>Data!B36</f>
        <v>5</v>
      </c>
      <c r="D36" s="3">
        <f ca="1">IFERROR(Data!E36,0)</f>
        <v>63</v>
      </c>
      <c r="E36" s="3">
        <f ca="1">IFERROR(Data!H36,0)</f>
        <v>1550</v>
      </c>
      <c r="F36" s="3">
        <f ca="1">IFERROR(Data!G36,0)</f>
        <v>995</v>
      </c>
    </row>
    <row r="37" spans="1:6" x14ac:dyDescent="0.3">
      <c r="A37" s="3" t="str">
        <f>CHOOSE(MONTH(Data!A37),"January", "February", "March", "April", "May", "June", "July", "August", "September", "October", "November", "December")</f>
        <v>February</v>
      </c>
      <c r="B37" s="3">
        <f>WEEKNUM(Data!A37,2)-WEEKNUM(DATE(YEAR(Data!A37),MONTH(Data!A37),1),2)+1</f>
        <v>2</v>
      </c>
      <c r="C37" s="3">
        <f>Data!B37</f>
        <v>6</v>
      </c>
      <c r="D37" s="3">
        <f>IFERROR(Data!E37,0)</f>
        <v>0</v>
      </c>
      <c r="E37" s="3">
        <f>IFERROR(Data!H37,0)</f>
        <v>0</v>
      </c>
      <c r="F37" s="3">
        <f>IFERROR(Data!G37,0)</f>
        <v>0</v>
      </c>
    </row>
    <row r="38" spans="1:6" x14ac:dyDescent="0.3">
      <c r="A38" s="3" t="str">
        <f>CHOOSE(MONTH(Data!A38),"January", "February", "March", "April", "May", "June", "July", "August", "September", "October", "November", "December")</f>
        <v>February</v>
      </c>
      <c r="B38" s="3">
        <f>WEEKNUM(Data!A38,2)-WEEKNUM(DATE(YEAR(Data!A38),MONTH(Data!A38),1),2)+1</f>
        <v>2</v>
      </c>
      <c r="C38" s="3">
        <f>Data!B38</f>
        <v>6</v>
      </c>
      <c r="D38" s="3">
        <f>IFERROR(Data!E38,0)</f>
        <v>0</v>
      </c>
      <c r="E38" s="3">
        <f>IFERROR(Data!H38,0)</f>
        <v>0</v>
      </c>
      <c r="F38" s="3">
        <f>IFERROR(Data!G38,0)</f>
        <v>0</v>
      </c>
    </row>
    <row r="39" spans="1:6" x14ac:dyDescent="0.3">
      <c r="A39" s="3" t="str">
        <f>CHOOSE(MONTH(Data!A39),"January", "February", "March", "April", "May", "June", "July", "August", "September", "October", "November", "December")</f>
        <v>February</v>
      </c>
      <c r="B39" s="3">
        <f>WEEKNUM(Data!A39,2)-WEEKNUM(DATE(YEAR(Data!A39),MONTH(Data!A39),1),2)+1</f>
        <v>2</v>
      </c>
      <c r="C39" s="3">
        <f>Data!B39</f>
        <v>6</v>
      </c>
      <c r="D39" s="3">
        <f>IFERROR(Data!E39,0)</f>
        <v>0</v>
      </c>
      <c r="E39" s="3">
        <f>IFERROR(Data!H39,0)</f>
        <v>0</v>
      </c>
      <c r="F39" s="3">
        <f>IFERROR(Data!G39,0)</f>
        <v>0</v>
      </c>
    </row>
    <row r="40" spans="1:6" x14ac:dyDescent="0.3">
      <c r="A40" s="3" t="str">
        <f>CHOOSE(MONTH(Data!A40),"January", "February", "March", "April", "May", "June", "July", "August", "September", "October", "November", "December")</f>
        <v>February</v>
      </c>
      <c r="B40" s="3">
        <f>WEEKNUM(Data!A40,2)-WEEKNUM(DATE(YEAR(Data!A40),MONTH(Data!A40),1),2)+1</f>
        <v>2</v>
      </c>
      <c r="C40" s="3">
        <f>Data!B40</f>
        <v>6</v>
      </c>
      <c r="D40" s="3">
        <f>IFERROR(Data!E40,0)</f>
        <v>0</v>
      </c>
      <c r="E40" s="3">
        <f>IFERROR(Data!H40,0)</f>
        <v>0</v>
      </c>
      <c r="F40" s="3">
        <f>IFERROR(Data!G40,0)</f>
        <v>0</v>
      </c>
    </row>
    <row r="41" spans="1:6" x14ac:dyDescent="0.3">
      <c r="A41" s="3" t="str">
        <f>CHOOSE(MONTH(Data!A41),"January", "February", "March", "April", "May", "June", "July", "August", "September", "October", "November", "December")</f>
        <v>February</v>
      </c>
      <c r="B41" s="3">
        <f>WEEKNUM(Data!A41,2)-WEEKNUM(DATE(YEAR(Data!A41),MONTH(Data!A41),1),2)+1</f>
        <v>2</v>
      </c>
      <c r="C41" s="3">
        <f>Data!B41</f>
        <v>6</v>
      </c>
      <c r="D41" s="3">
        <f>IFERROR(Data!E41,0)</f>
        <v>0</v>
      </c>
      <c r="E41" s="3">
        <f>IFERROR(Data!H41,0)</f>
        <v>0</v>
      </c>
      <c r="F41" s="3">
        <f>IFERROR(Data!G41,0)</f>
        <v>0</v>
      </c>
    </row>
    <row r="42" spans="1:6" x14ac:dyDescent="0.3">
      <c r="A42" s="3" t="str">
        <f>CHOOSE(MONTH(Data!A42),"January", "February", "March", "April", "May", "June", "July", "August", "September", "October", "November", "December")</f>
        <v>February</v>
      </c>
      <c r="B42" s="3">
        <f>WEEKNUM(Data!A42,2)-WEEKNUM(DATE(YEAR(Data!A42),MONTH(Data!A42),1),2)+1</f>
        <v>2</v>
      </c>
      <c r="C42" s="3">
        <f>Data!B42</f>
        <v>6</v>
      </c>
      <c r="D42" s="3">
        <f>IFERROR(Data!E42,0)</f>
        <v>0</v>
      </c>
      <c r="E42" s="3">
        <f>IFERROR(Data!H42,0)</f>
        <v>0</v>
      </c>
      <c r="F42" s="3">
        <f>IFERROR(Data!G42,0)</f>
        <v>0</v>
      </c>
    </row>
    <row r="43" spans="1:6" x14ac:dyDescent="0.3">
      <c r="A43" s="3" t="str">
        <f>CHOOSE(MONTH(Data!A43),"January", "February", "March", "April", "May", "June", "July", "August", "September", "October", "November", "December")</f>
        <v>February</v>
      </c>
      <c r="B43" s="3">
        <f>WEEKNUM(Data!A43,2)-WEEKNUM(DATE(YEAR(Data!A43),MONTH(Data!A43),1),2)+1</f>
        <v>2</v>
      </c>
      <c r="C43" s="3">
        <f>Data!B43</f>
        <v>6</v>
      </c>
      <c r="D43" s="3">
        <f ca="1">IFERROR(Data!E43,0)</f>
        <v>96</v>
      </c>
      <c r="E43" s="3">
        <f ca="1">IFERROR(Data!H43,0)</f>
        <v>2120</v>
      </c>
      <c r="F43" s="3">
        <f ca="1">IFERROR(Data!G43,0)</f>
        <v>1164</v>
      </c>
    </row>
    <row r="44" spans="1:6" x14ac:dyDescent="0.3">
      <c r="A44" s="3" t="str">
        <f>CHOOSE(MONTH(Data!A44),"January", "February", "March", "April", "May", "June", "July", "August", "September", "October", "November", "December")</f>
        <v>February</v>
      </c>
      <c r="B44" s="3">
        <f>WEEKNUM(Data!A44,2)-WEEKNUM(DATE(YEAR(Data!A44),MONTH(Data!A44),1),2)+1</f>
        <v>3</v>
      </c>
      <c r="C44" s="3">
        <f>Data!B44</f>
        <v>7</v>
      </c>
      <c r="D44" s="3">
        <f>IFERROR(Data!E44,0)</f>
        <v>0</v>
      </c>
      <c r="E44" s="3">
        <f>IFERROR(Data!H44,0)</f>
        <v>0</v>
      </c>
      <c r="F44" s="3">
        <f>IFERROR(Data!G44,0)</f>
        <v>0</v>
      </c>
    </row>
    <row r="45" spans="1:6" x14ac:dyDescent="0.3">
      <c r="A45" s="3" t="str">
        <f>CHOOSE(MONTH(Data!A45),"January", "February", "March", "April", "May", "June", "July", "August", "September", "October", "November", "December")</f>
        <v>February</v>
      </c>
      <c r="B45" s="3">
        <f>WEEKNUM(Data!A45,2)-WEEKNUM(DATE(YEAR(Data!A45),MONTH(Data!A45),1),2)+1</f>
        <v>3</v>
      </c>
      <c r="C45" s="3">
        <f>Data!B45</f>
        <v>7</v>
      </c>
      <c r="D45" s="3">
        <f>IFERROR(Data!E45,0)</f>
        <v>0</v>
      </c>
      <c r="E45" s="3">
        <f>IFERROR(Data!H45,0)</f>
        <v>0</v>
      </c>
      <c r="F45" s="3">
        <f>IFERROR(Data!G45,0)</f>
        <v>0</v>
      </c>
    </row>
    <row r="46" spans="1:6" x14ac:dyDescent="0.3">
      <c r="A46" s="3" t="str">
        <f>CHOOSE(MONTH(Data!A46),"January", "February", "March", "April", "May", "June", "July", "August", "September", "October", "November", "December")</f>
        <v>February</v>
      </c>
      <c r="B46" s="3">
        <f>WEEKNUM(Data!A46,2)-WEEKNUM(DATE(YEAR(Data!A46),MONTH(Data!A46),1),2)+1</f>
        <v>3</v>
      </c>
      <c r="C46" s="3">
        <f>Data!B46</f>
        <v>7</v>
      </c>
      <c r="D46" s="3">
        <f>IFERROR(Data!E46,0)</f>
        <v>0</v>
      </c>
      <c r="E46" s="3">
        <f>IFERROR(Data!H46,0)</f>
        <v>0</v>
      </c>
      <c r="F46" s="3">
        <f>IFERROR(Data!G46,0)</f>
        <v>0</v>
      </c>
    </row>
    <row r="47" spans="1:6" x14ac:dyDescent="0.3">
      <c r="A47" s="3" t="str">
        <f>CHOOSE(MONTH(Data!A47),"January", "February", "March", "April", "May", "June", "July", "August", "September", "October", "November", "December")</f>
        <v>February</v>
      </c>
      <c r="B47" s="3">
        <f>WEEKNUM(Data!A47,2)-WEEKNUM(DATE(YEAR(Data!A47),MONTH(Data!A47),1),2)+1</f>
        <v>3</v>
      </c>
      <c r="C47" s="3">
        <f>Data!B47</f>
        <v>7</v>
      </c>
      <c r="D47" s="3">
        <f>IFERROR(Data!E47,0)</f>
        <v>0</v>
      </c>
      <c r="E47" s="3">
        <f>IFERROR(Data!H47,0)</f>
        <v>0</v>
      </c>
      <c r="F47" s="3">
        <f>IFERROR(Data!G47,0)</f>
        <v>0</v>
      </c>
    </row>
    <row r="48" spans="1:6" x14ac:dyDescent="0.3">
      <c r="A48" s="3" t="str">
        <f>CHOOSE(MONTH(Data!A48),"January", "February", "March", "April", "May", "June", "July", "August", "September", "October", "November", "December")</f>
        <v>February</v>
      </c>
      <c r="B48" s="3">
        <f>WEEKNUM(Data!A48,2)-WEEKNUM(DATE(YEAR(Data!A48),MONTH(Data!A48),1),2)+1</f>
        <v>3</v>
      </c>
      <c r="C48" s="3">
        <f>Data!B48</f>
        <v>7</v>
      </c>
      <c r="D48" s="3">
        <f>IFERROR(Data!E48,0)</f>
        <v>0</v>
      </c>
      <c r="E48" s="3">
        <f>IFERROR(Data!H48,0)</f>
        <v>0</v>
      </c>
      <c r="F48" s="3">
        <f>IFERROR(Data!G48,0)</f>
        <v>0</v>
      </c>
    </row>
    <row r="49" spans="1:6" x14ac:dyDescent="0.3">
      <c r="A49" s="3" t="str">
        <f>CHOOSE(MONTH(Data!A49),"January", "February", "March", "April", "May", "June", "July", "August", "September", "October", "November", "December")</f>
        <v>February</v>
      </c>
      <c r="B49" s="3">
        <f>WEEKNUM(Data!A49,2)-WEEKNUM(DATE(YEAR(Data!A49),MONTH(Data!A49),1),2)+1</f>
        <v>3</v>
      </c>
      <c r="C49" s="3">
        <f>Data!B49</f>
        <v>7</v>
      </c>
      <c r="D49" s="3">
        <f>IFERROR(Data!E49,0)</f>
        <v>0</v>
      </c>
      <c r="E49" s="3">
        <f>IFERROR(Data!H49,0)</f>
        <v>0</v>
      </c>
      <c r="F49" s="3">
        <f>IFERROR(Data!G49,0)</f>
        <v>0</v>
      </c>
    </row>
    <row r="50" spans="1:6" x14ac:dyDescent="0.3">
      <c r="A50" s="3" t="str">
        <f>CHOOSE(MONTH(Data!A50),"January", "February", "March", "April", "May", "June", "July", "August", "September", "October", "November", "December")</f>
        <v>February</v>
      </c>
      <c r="B50" s="3">
        <f>WEEKNUM(Data!A50,2)-WEEKNUM(DATE(YEAR(Data!A50),MONTH(Data!A50),1),2)+1</f>
        <v>3</v>
      </c>
      <c r="C50" s="3">
        <f>Data!B50</f>
        <v>7</v>
      </c>
      <c r="D50" s="3">
        <f ca="1">IFERROR(Data!E50,0)</f>
        <v>58</v>
      </c>
      <c r="E50" s="3">
        <f ca="1">IFERROR(Data!H50,0)</f>
        <v>1555</v>
      </c>
      <c r="F50" s="3">
        <f ca="1">IFERROR(Data!G50,0)</f>
        <v>1167</v>
      </c>
    </row>
    <row r="51" spans="1:6" x14ac:dyDescent="0.3">
      <c r="A51" s="3" t="str">
        <f>CHOOSE(MONTH(Data!A51),"January", "February", "March", "April", "May", "June", "July", "August", "September", "October", "November", "December")</f>
        <v>February</v>
      </c>
      <c r="B51" s="3">
        <f>WEEKNUM(Data!A51,2)-WEEKNUM(DATE(YEAR(Data!A51),MONTH(Data!A51),1),2)+1</f>
        <v>4</v>
      </c>
      <c r="C51" s="3">
        <f>Data!B51</f>
        <v>8</v>
      </c>
      <c r="D51" s="3">
        <f>IFERROR(Data!E51,0)</f>
        <v>0</v>
      </c>
      <c r="E51" s="3">
        <f>IFERROR(Data!H51,0)</f>
        <v>0</v>
      </c>
      <c r="F51" s="3">
        <f>IFERROR(Data!G51,0)</f>
        <v>0</v>
      </c>
    </row>
    <row r="52" spans="1:6" x14ac:dyDescent="0.3">
      <c r="A52" s="3" t="str">
        <f>CHOOSE(MONTH(Data!A52),"January", "February", "March", "April", "May", "June", "July", "August", "September", "October", "November", "December")</f>
        <v>February</v>
      </c>
      <c r="B52" s="3">
        <f>WEEKNUM(Data!A52,2)-WEEKNUM(DATE(YEAR(Data!A52),MONTH(Data!A52),1),2)+1</f>
        <v>4</v>
      </c>
      <c r="C52" s="3">
        <f>Data!B52</f>
        <v>8</v>
      </c>
      <c r="D52" s="3">
        <f>IFERROR(Data!E52,0)</f>
        <v>0</v>
      </c>
      <c r="E52" s="3">
        <f>IFERROR(Data!H52,0)</f>
        <v>0</v>
      </c>
      <c r="F52" s="3">
        <f>IFERROR(Data!G52,0)</f>
        <v>0</v>
      </c>
    </row>
    <row r="53" spans="1:6" x14ac:dyDescent="0.3">
      <c r="A53" s="3" t="str">
        <f>CHOOSE(MONTH(Data!A53),"January", "February", "March", "April", "May", "June", "July", "August", "September", "October", "November", "December")</f>
        <v>February</v>
      </c>
      <c r="B53" s="3">
        <f>WEEKNUM(Data!A53,2)-WEEKNUM(DATE(YEAR(Data!A53),MONTH(Data!A53),1),2)+1</f>
        <v>4</v>
      </c>
      <c r="C53" s="3">
        <f>Data!B53</f>
        <v>8</v>
      </c>
      <c r="D53" s="3">
        <f>IFERROR(Data!E53,0)</f>
        <v>0</v>
      </c>
      <c r="E53" s="3">
        <f>IFERROR(Data!H53,0)</f>
        <v>0</v>
      </c>
      <c r="F53" s="3">
        <f>IFERROR(Data!G53,0)</f>
        <v>0</v>
      </c>
    </row>
    <row r="54" spans="1:6" x14ac:dyDescent="0.3">
      <c r="A54" s="3" t="str">
        <f>CHOOSE(MONTH(Data!A54),"January", "February", "March", "April", "May", "June", "July", "August", "September", "October", "November", "December")</f>
        <v>February</v>
      </c>
      <c r="B54" s="3">
        <f>WEEKNUM(Data!A54,2)-WEEKNUM(DATE(YEAR(Data!A54),MONTH(Data!A54),1),2)+1</f>
        <v>4</v>
      </c>
      <c r="C54" s="3">
        <f>Data!B54</f>
        <v>8</v>
      </c>
      <c r="D54" s="3">
        <f>IFERROR(Data!E54,0)</f>
        <v>0</v>
      </c>
      <c r="E54" s="3">
        <f>IFERROR(Data!H54,0)</f>
        <v>0</v>
      </c>
      <c r="F54" s="3">
        <f>IFERROR(Data!G54,0)</f>
        <v>0</v>
      </c>
    </row>
    <row r="55" spans="1:6" x14ac:dyDescent="0.3">
      <c r="A55" s="3" t="str">
        <f>CHOOSE(MONTH(Data!A55),"January", "February", "March", "April", "May", "June", "July", "August", "September", "October", "November", "December")</f>
        <v>February</v>
      </c>
      <c r="B55" s="3">
        <f>WEEKNUM(Data!A55,2)-WEEKNUM(DATE(YEAR(Data!A55),MONTH(Data!A55),1),2)+1</f>
        <v>4</v>
      </c>
      <c r="C55" s="3">
        <f>Data!B55</f>
        <v>8</v>
      </c>
      <c r="D55" s="3">
        <f>IFERROR(Data!E55,0)</f>
        <v>0</v>
      </c>
      <c r="E55" s="3">
        <f>IFERROR(Data!H55,0)</f>
        <v>0</v>
      </c>
      <c r="F55" s="3">
        <f>IFERROR(Data!G55,0)</f>
        <v>0</v>
      </c>
    </row>
    <row r="56" spans="1:6" x14ac:dyDescent="0.3">
      <c r="A56" s="3" t="str">
        <f>CHOOSE(MONTH(Data!A56),"January", "February", "March", "April", "May", "June", "July", "August", "September", "October", "November", "December")</f>
        <v>February</v>
      </c>
      <c r="B56" s="3">
        <f>WEEKNUM(Data!A56,2)-WEEKNUM(DATE(YEAR(Data!A56),MONTH(Data!A56),1),2)+1</f>
        <v>4</v>
      </c>
      <c r="C56" s="3">
        <f>Data!B56</f>
        <v>8</v>
      </c>
      <c r="D56" s="3">
        <f>IFERROR(Data!E56,0)</f>
        <v>0</v>
      </c>
      <c r="E56" s="3">
        <f>IFERROR(Data!H56,0)</f>
        <v>0</v>
      </c>
      <c r="F56" s="3">
        <f>IFERROR(Data!G56,0)</f>
        <v>0</v>
      </c>
    </row>
    <row r="57" spans="1:6" x14ac:dyDescent="0.3">
      <c r="A57" s="3" t="str">
        <f>CHOOSE(MONTH(Data!A57),"January", "February", "March", "April", "May", "June", "July", "August", "September", "October", "November", "December")</f>
        <v>February</v>
      </c>
      <c r="B57" s="3">
        <f>WEEKNUM(Data!A57,2)-WEEKNUM(DATE(YEAR(Data!A57),MONTH(Data!A57),1),2)+1</f>
        <v>4</v>
      </c>
      <c r="C57" s="3">
        <f>Data!B57</f>
        <v>8</v>
      </c>
      <c r="D57" s="3">
        <f ca="1">IFERROR(Data!E57,0)</f>
        <v>84</v>
      </c>
      <c r="E57" s="3">
        <f ca="1">IFERROR(Data!H57,0)</f>
        <v>1702</v>
      </c>
      <c r="F57" s="3">
        <f ca="1">IFERROR(Data!G57,0)</f>
        <v>850</v>
      </c>
    </row>
    <row r="58" spans="1:6" x14ac:dyDescent="0.3">
      <c r="A58" s="3" t="str">
        <f>CHOOSE(MONTH(Data!A58),"January", "February", "March", "April", "May", "June", "July", "August", "September", "October", "November", "December")</f>
        <v>February</v>
      </c>
      <c r="B58" s="3">
        <f>WEEKNUM(Data!A58,2)-WEEKNUM(DATE(YEAR(Data!A58),MONTH(Data!A58),1),2)+1</f>
        <v>5</v>
      </c>
      <c r="C58" s="3">
        <f>Data!B58</f>
        <v>9</v>
      </c>
      <c r="D58" s="3">
        <f>IFERROR(Data!E58,0)</f>
        <v>0</v>
      </c>
      <c r="E58" s="3">
        <f>IFERROR(Data!H58,0)</f>
        <v>0</v>
      </c>
      <c r="F58" s="3">
        <f>IFERROR(Data!G58,0)</f>
        <v>0</v>
      </c>
    </row>
    <row r="59" spans="1:6" x14ac:dyDescent="0.3">
      <c r="A59" s="3" t="str">
        <f>CHOOSE(MONTH(Data!A59),"January", "February", "March", "April", "May", "June", "July", "August", "September", "October", "November", "December")</f>
        <v>February</v>
      </c>
      <c r="B59" s="3">
        <f>WEEKNUM(Data!A59,2)-WEEKNUM(DATE(YEAR(Data!A59),MONTH(Data!A59),1),2)+1</f>
        <v>5</v>
      </c>
      <c r="C59" s="3">
        <f>Data!B59</f>
        <v>9</v>
      </c>
      <c r="D59" s="3">
        <f>IFERROR(Data!E59,0)</f>
        <v>0</v>
      </c>
      <c r="E59" s="3">
        <f>IFERROR(Data!H59,0)</f>
        <v>0</v>
      </c>
      <c r="F59" s="3">
        <f>IFERROR(Data!G59,0)</f>
        <v>0</v>
      </c>
    </row>
    <row r="60" spans="1:6" x14ac:dyDescent="0.3">
      <c r="A60" s="3" t="str">
        <f>CHOOSE(MONTH(Data!A60),"January", "February", "March", "April", "May", "June", "July", "August", "September", "October", "November", "December")</f>
        <v>February</v>
      </c>
      <c r="B60" s="3">
        <f>WEEKNUM(Data!A60,2)-WEEKNUM(DATE(YEAR(Data!A60),MONTH(Data!A60),1),2)+1</f>
        <v>5</v>
      </c>
      <c r="C60" s="3">
        <f>Data!B60</f>
        <v>9</v>
      </c>
      <c r="D60" s="3">
        <f>IFERROR(Data!E60,0)</f>
        <v>0</v>
      </c>
      <c r="E60" s="3">
        <f>IFERROR(Data!H60,0)</f>
        <v>0</v>
      </c>
      <c r="F60" s="3">
        <f>IFERROR(Data!G60,0)</f>
        <v>0</v>
      </c>
    </row>
    <row r="61" spans="1:6" x14ac:dyDescent="0.3">
      <c r="A61" s="3" t="str">
        <f>CHOOSE(MONTH(Data!A61),"January", "February", "March", "April", "May", "June", "July", "August", "September", "October", "November", "December")</f>
        <v>February</v>
      </c>
      <c r="B61" s="3">
        <f>WEEKNUM(Data!A61,2)-WEEKNUM(DATE(YEAR(Data!A61),MONTH(Data!A61),1),2)+1</f>
        <v>5</v>
      </c>
      <c r="C61" s="3">
        <f>Data!B61</f>
        <v>9</v>
      </c>
      <c r="D61" s="3">
        <f>IFERROR(Data!E61,0)</f>
        <v>0</v>
      </c>
      <c r="E61" s="3">
        <f>IFERROR(Data!H61,0)</f>
        <v>0</v>
      </c>
      <c r="F61" s="3">
        <f>IFERROR(Data!G61,0)</f>
        <v>0</v>
      </c>
    </row>
    <row r="62" spans="1:6" x14ac:dyDescent="0.3">
      <c r="A62" s="3" t="str">
        <f>CHOOSE(MONTH(Data!A62),"January", "February", "March", "April", "May", "June", "July", "August", "September", "October", "November", "December")</f>
        <v>March</v>
      </c>
      <c r="B62" s="3">
        <f>WEEKNUM(Data!A62,2)-WEEKNUM(DATE(YEAR(Data!A62),MONTH(Data!A62),1),2)+1</f>
        <v>1</v>
      </c>
      <c r="C62" s="3">
        <f>Data!B62</f>
        <v>9</v>
      </c>
      <c r="D62" s="3">
        <f>IFERROR(Data!E62,0)</f>
        <v>0</v>
      </c>
      <c r="E62" s="3">
        <f>IFERROR(Data!H62,0)</f>
        <v>0</v>
      </c>
      <c r="F62" s="3">
        <f>IFERROR(Data!G62,0)</f>
        <v>0</v>
      </c>
    </row>
    <row r="63" spans="1:6" x14ac:dyDescent="0.3">
      <c r="A63" s="3" t="str">
        <f>CHOOSE(MONTH(Data!A63),"January", "February", "March", "April", "May", "June", "July", "August", "September", "October", "November", "December")</f>
        <v>March</v>
      </c>
      <c r="B63" s="3">
        <f>WEEKNUM(Data!A63,2)-WEEKNUM(DATE(YEAR(Data!A63),MONTH(Data!A63),1),2)+1</f>
        <v>1</v>
      </c>
      <c r="C63" s="3">
        <f>Data!B63</f>
        <v>9</v>
      </c>
      <c r="D63" s="3">
        <f>IFERROR(Data!E63,0)</f>
        <v>0</v>
      </c>
      <c r="E63" s="3">
        <f>IFERROR(Data!H63,0)</f>
        <v>0</v>
      </c>
      <c r="F63" s="3">
        <f>IFERROR(Data!G63,0)</f>
        <v>0</v>
      </c>
    </row>
    <row r="64" spans="1:6" x14ac:dyDescent="0.3">
      <c r="A64" s="3" t="str">
        <f>CHOOSE(MONTH(Data!A64),"January", "February", "March", "April", "May", "June", "July", "August", "September", "October", "November", "December")</f>
        <v>March</v>
      </c>
      <c r="B64" s="3">
        <f>WEEKNUM(Data!A64,2)-WEEKNUM(DATE(YEAR(Data!A64),MONTH(Data!A64),1),2)+1</f>
        <v>1</v>
      </c>
      <c r="C64" s="3">
        <f>Data!B64</f>
        <v>9</v>
      </c>
      <c r="D64" s="3">
        <f ca="1">IFERROR(Data!E64,0)</f>
        <v>113</v>
      </c>
      <c r="E64" s="3">
        <f ca="1">IFERROR(Data!H64,0)</f>
        <v>2011</v>
      </c>
      <c r="F64" s="3">
        <f ca="1">IFERROR(Data!G64,0)</f>
        <v>1571</v>
      </c>
    </row>
    <row r="65" spans="1:6" x14ac:dyDescent="0.3">
      <c r="A65" s="3" t="str">
        <f>CHOOSE(MONTH(Data!A65),"January", "February", "March", "April", "May", "June", "July", "August", "September", "October", "November", "December")</f>
        <v>March</v>
      </c>
      <c r="B65" s="3">
        <f>WEEKNUM(Data!A65,2)-WEEKNUM(DATE(YEAR(Data!A65),MONTH(Data!A65),1),2)+1</f>
        <v>2</v>
      </c>
      <c r="C65" s="3">
        <f>Data!B65</f>
        <v>10</v>
      </c>
      <c r="D65" s="3">
        <f>IFERROR(Data!E65,0)</f>
        <v>0</v>
      </c>
      <c r="E65" s="3">
        <f>IFERROR(Data!H65,0)</f>
        <v>0</v>
      </c>
      <c r="F65" s="3">
        <f>IFERROR(Data!G65,0)</f>
        <v>0</v>
      </c>
    </row>
    <row r="66" spans="1:6" x14ac:dyDescent="0.3">
      <c r="A66" s="3" t="str">
        <f>CHOOSE(MONTH(Data!A66),"January", "February", "March", "April", "May", "June", "July", "August", "September", "October", "November", "December")</f>
        <v>March</v>
      </c>
      <c r="B66" s="3">
        <f>WEEKNUM(Data!A66,2)-WEEKNUM(DATE(YEAR(Data!A66),MONTH(Data!A66),1),2)+1</f>
        <v>2</v>
      </c>
      <c r="C66" s="3">
        <f>Data!B66</f>
        <v>10</v>
      </c>
      <c r="D66" s="3">
        <f>IFERROR(Data!E66,0)</f>
        <v>0</v>
      </c>
      <c r="E66" s="3">
        <f>IFERROR(Data!H66,0)</f>
        <v>0</v>
      </c>
      <c r="F66" s="3">
        <f>IFERROR(Data!G66,0)</f>
        <v>0</v>
      </c>
    </row>
    <row r="67" spans="1:6" x14ac:dyDescent="0.3">
      <c r="A67" s="3" t="str">
        <f>CHOOSE(MONTH(Data!A67),"January", "February", "March", "April", "May", "June", "July", "August", "September", "October", "November", "December")</f>
        <v>March</v>
      </c>
      <c r="B67" s="3">
        <f>WEEKNUM(Data!A67,2)-WEEKNUM(DATE(YEAR(Data!A67),MONTH(Data!A67),1),2)+1</f>
        <v>2</v>
      </c>
      <c r="C67" s="3">
        <f>Data!B67</f>
        <v>10</v>
      </c>
      <c r="D67" s="3">
        <f>IFERROR(Data!E67,0)</f>
        <v>0</v>
      </c>
      <c r="E67" s="3">
        <f>IFERROR(Data!H67,0)</f>
        <v>0</v>
      </c>
      <c r="F67" s="3">
        <f>IFERROR(Data!G67,0)</f>
        <v>0</v>
      </c>
    </row>
    <row r="68" spans="1:6" x14ac:dyDescent="0.3">
      <c r="A68" s="3" t="str">
        <f>CHOOSE(MONTH(Data!A68),"January", "February", "March", "April", "May", "June", "July", "August", "September", "October", "November", "December")</f>
        <v>March</v>
      </c>
      <c r="B68" s="3">
        <f>WEEKNUM(Data!A68,2)-WEEKNUM(DATE(YEAR(Data!A68),MONTH(Data!A68),1),2)+1</f>
        <v>2</v>
      </c>
      <c r="C68" s="3">
        <f>Data!B68</f>
        <v>10</v>
      </c>
      <c r="D68" s="3">
        <f>IFERROR(Data!E68,0)</f>
        <v>0</v>
      </c>
      <c r="E68" s="3">
        <f>IFERROR(Data!H68,0)</f>
        <v>0</v>
      </c>
      <c r="F68" s="3">
        <f>IFERROR(Data!G68,0)</f>
        <v>0</v>
      </c>
    </row>
    <row r="69" spans="1:6" x14ac:dyDescent="0.3">
      <c r="A69" s="3" t="str">
        <f>CHOOSE(MONTH(Data!A69),"January", "February", "March", "April", "May", "June", "July", "August", "September", "October", "November", "December")</f>
        <v>March</v>
      </c>
      <c r="B69" s="3">
        <f>WEEKNUM(Data!A69,2)-WEEKNUM(DATE(YEAR(Data!A69),MONTH(Data!A69),1),2)+1</f>
        <v>2</v>
      </c>
      <c r="C69" s="3">
        <f>Data!B69</f>
        <v>10</v>
      </c>
      <c r="D69" s="3">
        <f>IFERROR(Data!E69,0)</f>
        <v>0</v>
      </c>
      <c r="E69" s="3">
        <f>IFERROR(Data!H69,0)</f>
        <v>0</v>
      </c>
      <c r="F69" s="3">
        <f>IFERROR(Data!G69,0)</f>
        <v>0</v>
      </c>
    </row>
    <row r="70" spans="1:6" x14ac:dyDescent="0.3">
      <c r="A70" s="3" t="str">
        <f>CHOOSE(MONTH(Data!A70),"January", "February", "March", "April", "May", "June", "July", "August", "September", "October", "November", "December")</f>
        <v>March</v>
      </c>
      <c r="B70" s="3">
        <f>WEEKNUM(Data!A70,2)-WEEKNUM(DATE(YEAR(Data!A70),MONTH(Data!A70),1),2)+1</f>
        <v>2</v>
      </c>
      <c r="C70" s="3">
        <f>Data!B70</f>
        <v>10</v>
      </c>
      <c r="D70" s="3">
        <f>IFERROR(Data!E70,0)</f>
        <v>0</v>
      </c>
      <c r="E70" s="3">
        <f>IFERROR(Data!H70,0)</f>
        <v>0</v>
      </c>
      <c r="F70" s="3">
        <f>IFERROR(Data!G70,0)</f>
        <v>0</v>
      </c>
    </row>
    <row r="71" spans="1:6" x14ac:dyDescent="0.3">
      <c r="A71" s="3" t="str">
        <f>CHOOSE(MONTH(Data!A71),"January", "February", "March", "April", "May", "June", "July", "August", "September", "October", "November", "December")</f>
        <v>March</v>
      </c>
      <c r="B71" s="3">
        <f>WEEKNUM(Data!A71,2)-WEEKNUM(DATE(YEAR(Data!A71),MONTH(Data!A71),1),2)+1</f>
        <v>2</v>
      </c>
      <c r="C71" s="3">
        <f>Data!B71</f>
        <v>10</v>
      </c>
      <c r="D71" s="3">
        <f ca="1">IFERROR(Data!E71,0)</f>
        <v>66</v>
      </c>
      <c r="E71" s="3">
        <f ca="1">IFERROR(Data!H71,0)</f>
        <v>1821</v>
      </c>
      <c r="F71" s="3">
        <f ca="1">IFERROR(Data!G71,0)</f>
        <v>1378</v>
      </c>
    </row>
    <row r="72" spans="1:6" x14ac:dyDescent="0.3">
      <c r="A72" s="3" t="str">
        <f>CHOOSE(MONTH(Data!A72),"January", "February", "March", "April", "May", "June", "July", "August", "September", "October", "November", "December")</f>
        <v>March</v>
      </c>
      <c r="B72" s="3">
        <f>WEEKNUM(Data!A72,2)-WEEKNUM(DATE(YEAR(Data!A72),MONTH(Data!A72),1),2)+1</f>
        <v>3</v>
      </c>
      <c r="C72" s="3">
        <f>Data!B72</f>
        <v>11</v>
      </c>
      <c r="D72" s="3">
        <f>IFERROR(Data!E72,0)</f>
        <v>0</v>
      </c>
      <c r="E72" s="3">
        <f>IFERROR(Data!H72,0)</f>
        <v>0</v>
      </c>
      <c r="F72" s="3">
        <f>IFERROR(Data!G72,0)</f>
        <v>0</v>
      </c>
    </row>
    <row r="73" spans="1:6" x14ac:dyDescent="0.3">
      <c r="A73" s="3" t="str">
        <f>CHOOSE(MONTH(Data!A73),"January", "February", "March", "April", "May", "June", "July", "August", "September", "October", "November", "December")</f>
        <v>March</v>
      </c>
      <c r="B73" s="3">
        <f>WEEKNUM(Data!A73,2)-WEEKNUM(DATE(YEAR(Data!A73),MONTH(Data!A73),1),2)+1</f>
        <v>3</v>
      </c>
      <c r="C73" s="3">
        <f>Data!B73</f>
        <v>11</v>
      </c>
      <c r="D73" s="3">
        <f>IFERROR(Data!E73,0)</f>
        <v>0</v>
      </c>
      <c r="E73" s="3">
        <f>IFERROR(Data!H73,0)</f>
        <v>0</v>
      </c>
      <c r="F73" s="3">
        <f>IFERROR(Data!G73,0)</f>
        <v>0</v>
      </c>
    </row>
    <row r="74" spans="1:6" x14ac:dyDescent="0.3">
      <c r="A74" s="3" t="str">
        <f>CHOOSE(MONTH(Data!A74),"January", "February", "March", "April", "May", "June", "July", "August", "September", "October", "November", "December")</f>
        <v>March</v>
      </c>
      <c r="B74" s="3">
        <f>WEEKNUM(Data!A74,2)-WEEKNUM(DATE(YEAR(Data!A74),MONTH(Data!A74),1),2)+1</f>
        <v>3</v>
      </c>
      <c r="C74" s="3">
        <f>Data!B74</f>
        <v>11</v>
      </c>
      <c r="D74" s="3">
        <f>IFERROR(Data!E74,0)</f>
        <v>0</v>
      </c>
      <c r="E74" s="3">
        <f>IFERROR(Data!H74,0)</f>
        <v>0</v>
      </c>
      <c r="F74" s="3">
        <f>IFERROR(Data!G74,0)</f>
        <v>0</v>
      </c>
    </row>
    <row r="75" spans="1:6" x14ac:dyDescent="0.3">
      <c r="A75" s="3" t="str">
        <f>CHOOSE(MONTH(Data!A75),"January", "February", "March", "April", "May", "June", "July", "August", "September", "October", "November", "December")</f>
        <v>March</v>
      </c>
      <c r="B75" s="3">
        <f>WEEKNUM(Data!A75,2)-WEEKNUM(DATE(YEAR(Data!A75),MONTH(Data!A75),1),2)+1</f>
        <v>3</v>
      </c>
      <c r="C75" s="3">
        <f>Data!B75</f>
        <v>11</v>
      </c>
      <c r="D75" s="3">
        <f>IFERROR(Data!E75,0)</f>
        <v>0</v>
      </c>
      <c r="E75" s="3">
        <f>IFERROR(Data!H75,0)</f>
        <v>0</v>
      </c>
      <c r="F75" s="3">
        <f>IFERROR(Data!G75,0)</f>
        <v>0</v>
      </c>
    </row>
    <row r="76" spans="1:6" x14ac:dyDescent="0.3">
      <c r="A76" s="3" t="str">
        <f>CHOOSE(MONTH(Data!A76),"January", "February", "March", "April", "May", "June", "July", "August", "September", "October", "November", "December")</f>
        <v>March</v>
      </c>
      <c r="B76" s="3">
        <f>WEEKNUM(Data!A76,2)-WEEKNUM(DATE(YEAR(Data!A76),MONTH(Data!A76),1),2)+1</f>
        <v>3</v>
      </c>
      <c r="C76" s="3">
        <f>Data!B76</f>
        <v>11</v>
      </c>
      <c r="D76" s="3">
        <f>IFERROR(Data!E76,0)</f>
        <v>0</v>
      </c>
      <c r="E76" s="3">
        <f>IFERROR(Data!H76,0)</f>
        <v>0</v>
      </c>
      <c r="F76" s="3">
        <f>IFERROR(Data!G76,0)</f>
        <v>0</v>
      </c>
    </row>
    <row r="77" spans="1:6" x14ac:dyDescent="0.3">
      <c r="A77" s="3" t="str">
        <f>CHOOSE(MONTH(Data!A77),"January", "February", "March", "April", "May", "June", "July", "August", "September", "October", "November", "December")</f>
        <v>March</v>
      </c>
      <c r="B77" s="3">
        <f>WEEKNUM(Data!A77,2)-WEEKNUM(DATE(YEAR(Data!A77),MONTH(Data!A77),1),2)+1</f>
        <v>3</v>
      </c>
      <c r="C77" s="3">
        <f>Data!B77</f>
        <v>11</v>
      </c>
      <c r="D77" s="3">
        <f>IFERROR(Data!E77,0)</f>
        <v>0</v>
      </c>
      <c r="E77" s="3">
        <f>IFERROR(Data!H77,0)</f>
        <v>0</v>
      </c>
      <c r="F77" s="3">
        <f>IFERROR(Data!G77,0)</f>
        <v>0</v>
      </c>
    </row>
    <row r="78" spans="1:6" x14ac:dyDescent="0.3">
      <c r="A78" s="3" t="str">
        <f>CHOOSE(MONTH(Data!A78),"January", "February", "March", "April", "May", "June", "July", "August", "September", "October", "November", "December")</f>
        <v>March</v>
      </c>
      <c r="B78" s="3">
        <f>WEEKNUM(Data!A78,2)-WEEKNUM(DATE(YEAR(Data!A78),MONTH(Data!A78),1),2)+1</f>
        <v>3</v>
      </c>
      <c r="C78" s="3">
        <f>Data!B78</f>
        <v>11</v>
      </c>
      <c r="D78" s="3">
        <f ca="1">IFERROR(Data!E78,0)</f>
        <v>95</v>
      </c>
      <c r="E78" s="3">
        <f ca="1">IFERROR(Data!H78,0)</f>
        <v>1300</v>
      </c>
      <c r="F78" s="3">
        <f ca="1">IFERROR(Data!G78,0)</f>
        <v>862</v>
      </c>
    </row>
    <row r="79" spans="1:6" x14ac:dyDescent="0.3">
      <c r="A79" s="3" t="str">
        <f>CHOOSE(MONTH(Data!A79),"January", "February", "March", "April", "May", "June", "July", "August", "September", "October", "November", "December")</f>
        <v>March</v>
      </c>
      <c r="B79" s="3">
        <f>WEEKNUM(Data!A79,2)-WEEKNUM(DATE(YEAR(Data!A79),MONTH(Data!A79),1),2)+1</f>
        <v>4</v>
      </c>
      <c r="C79" s="3">
        <f>Data!B79</f>
        <v>12</v>
      </c>
      <c r="D79" s="3">
        <f>IFERROR(Data!E79,0)</f>
        <v>0</v>
      </c>
      <c r="E79" s="3">
        <f>IFERROR(Data!H79,0)</f>
        <v>0</v>
      </c>
      <c r="F79" s="3">
        <f>IFERROR(Data!G79,0)</f>
        <v>0</v>
      </c>
    </row>
    <row r="80" spans="1:6" x14ac:dyDescent="0.3">
      <c r="A80" s="3" t="str">
        <f>CHOOSE(MONTH(Data!A80),"January", "February", "March", "April", "May", "June", "July", "August", "September", "October", "November", "December")</f>
        <v>March</v>
      </c>
      <c r="B80" s="3">
        <f>WEEKNUM(Data!A80,2)-WEEKNUM(DATE(YEAR(Data!A80),MONTH(Data!A80),1),2)+1</f>
        <v>4</v>
      </c>
      <c r="C80" s="3">
        <f>Data!B80</f>
        <v>12</v>
      </c>
      <c r="D80" s="3">
        <f>IFERROR(Data!E80,0)</f>
        <v>0</v>
      </c>
      <c r="E80" s="3">
        <f>IFERROR(Data!H80,0)</f>
        <v>0</v>
      </c>
      <c r="F80" s="3">
        <f>IFERROR(Data!G80,0)</f>
        <v>0</v>
      </c>
    </row>
    <row r="81" spans="1:6" x14ac:dyDescent="0.3">
      <c r="A81" s="3" t="str">
        <f>CHOOSE(MONTH(Data!A81),"January", "February", "March", "April", "May", "June", "July", "August", "September", "October", "November", "December")</f>
        <v>March</v>
      </c>
      <c r="B81" s="3">
        <f>WEEKNUM(Data!A81,2)-WEEKNUM(DATE(YEAR(Data!A81),MONTH(Data!A81),1),2)+1</f>
        <v>4</v>
      </c>
      <c r="C81" s="3">
        <f>Data!B81</f>
        <v>12</v>
      </c>
      <c r="D81" s="3">
        <f>IFERROR(Data!E81,0)</f>
        <v>0</v>
      </c>
      <c r="E81" s="3">
        <f>IFERROR(Data!H81,0)</f>
        <v>0</v>
      </c>
      <c r="F81" s="3">
        <f>IFERROR(Data!G81,0)</f>
        <v>0</v>
      </c>
    </row>
    <row r="82" spans="1:6" x14ac:dyDescent="0.3">
      <c r="A82" s="3" t="str">
        <f>CHOOSE(MONTH(Data!A82),"January", "February", "March", "April", "May", "June", "July", "August", "September", "October", "November", "December")</f>
        <v>March</v>
      </c>
      <c r="B82" s="3">
        <f>WEEKNUM(Data!A82,2)-WEEKNUM(DATE(YEAR(Data!A82),MONTH(Data!A82),1),2)+1</f>
        <v>4</v>
      </c>
      <c r="C82" s="3">
        <f>Data!B82</f>
        <v>12</v>
      </c>
      <c r="D82" s="3">
        <f>IFERROR(Data!E82,0)</f>
        <v>0</v>
      </c>
      <c r="E82" s="3">
        <f>IFERROR(Data!H82,0)</f>
        <v>0</v>
      </c>
      <c r="F82" s="3">
        <f>IFERROR(Data!G82,0)</f>
        <v>0</v>
      </c>
    </row>
    <row r="83" spans="1:6" x14ac:dyDescent="0.3">
      <c r="A83" s="3" t="str">
        <f>CHOOSE(MONTH(Data!A83),"January", "February", "March", "April", "May", "June", "July", "August", "September", "October", "November", "December")</f>
        <v>March</v>
      </c>
      <c r="B83" s="3">
        <f>WEEKNUM(Data!A83,2)-WEEKNUM(DATE(YEAR(Data!A83),MONTH(Data!A83),1),2)+1</f>
        <v>4</v>
      </c>
      <c r="C83" s="3">
        <f>Data!B83</f>
        <v>12</v>
      </c>
      <c r="D83" s="3">
        <f>IFERROR(Data!E83,0)</f>
        <v>0</v>
      </c>
      <c r="E83" s="3">
        <f>IFERROR(Data!H83,0)</f>
        <v>0</v>
      </c>
      <c r="F83" s="3">
        <f>IFERROR(Data!G83,0)</f>
        <v>0</v>
      </c>
    </row>
    <row r="84" spans="1:6" x14ac:dyDescent="0.3">
      <c r="A84" s="3" t="str">
        <f>CHOOSE(MONTH(Data!A84),"January", "February", "March", "April", "May", "June", "July", "August", "September", "October", "November", "December")</f>
        <v>March</v>
      </c>
      <c r="B84" s="3">
        <f>WEEKNUM(Data!A84,2)-WEEKNUM(DATE(YEAR(Data!A84),MONTH(Data!A84),1),2)+1</f>
        <v>4</v>
      </c>
      <c r="C84" s="3">
        <f>Data!B84</f>
        <v>12</v>
      </c>
      <c r="D84" s="3">
        <f>IFERROR(Data!E84,0)</f>
        <v>0</v>
      </c>
      <c r="E84" s="3">
        <f>IFERROR(Data!H84,0)</f>
        <v>0</v>
      </c>
      <c r="F84" s="3">
        <f>IFERROR(Data!G84,0)</f>
        <v>0</v>
      </c>
    </row>
    <row r="85" spans="1:6" x14ac:dyDescent="0.3">
      <c r="A85" s="3" t="str">
        <f>CHOOSE(MONTH(Data!A85),"January", "February", "March", "April", "May", "June", "July", "August", "September", "October", "November", "December")</f>
        <v>March</v>
      </c>
      <c r="B85" s="3">
        <f>WEEKNUM(Data!A85,2)-WEEKNUM(DATE(YEAR(Data!A85),MONTH(Data!A85),1),2)+1</f>
        <v>4</v>
      </c>
      <c r="C85" s="3">
        <f>Data!B85</f>
        <v>12</v>
      </c>
      <c r="D85" s="3">
        <f ca="1">IFERROR(Data!E85,0)</f>
        <v>95</v>
      </c>
      <c r="E85" s="3">
        <f ca="1">IFERROR(Data!H85,0)</f>
        <v>2484</v>
      </c>
      <c r="F85" s="3">
        <f ca="1">IFERROR(Data!G85,0)</f>
        <v>1921</v>
      </c>
    </row>
    <row r="86" spans="1:6" x14ac:dyDescent="0.3">
      <c r="A86" s="3" t="str">
        <f>CHOOSE(MONTH(Data!A86),"January", "February", "March", "April", "May", "June", "July", "August", "September", "October", "November", "December")</f>
        <v>March</v>
      </c>
      <c r="B86" s="3">
        <f>WEEKNUM(Data!A86,2)-WEEKNUM(DATE(YEAR(Data!A86),MONTH(Data!A86),1),2)+1</f>
        <v>5</v>
      </c>
      <c r="C86" s="3">
        <f>Data!B86</f>
        <v>13</v>
      </c>
      <c r="D86" s="3">
        <f>IFERROR(Data!E86,0)</f>
        <v>0</v>
      </c>
      <c r="E86" s="3">
        <f>IFERROR(Data!H86,0)</f>
        <v>0</v>
      </c>
      <c r="F86" s="3">
        <f>IFERROR(Data!G86,0)</f>
        <v>0</v>
      </c>
    </row>
    <row r="87" spans="1:6" x14ac:dyDescent="0.3">
      <c r="A87" s="3" t="str">
        <f>CHOOSE(MONTH(Data!A87),"January", "February", "March", "April", "May", "June", "July", "August", "September", "October", "November", "December")</f>
        <v>March</v>
      </c>
      <c r="B87" s="3">
        <f>WEEKNUM(Data!A87,2)-WEEKNUM(DATE(YEAR(Data!A87),MONTH(Data!A87),1),2)+1</f>
        <v>5</v>
      </c>
      <c r="C87" s="3">
        <f>Data!B87</f>
        <v>13</v>
      </c>
      <c r="D87" s="3">
        <f>IFERROR(Data!E87,0)</f>
        <v>0</v>
      </c>
      <c r="E87" s="3">
        <f>IFERROR(Data!H87,0)</f>
        <v>0</v>
      </c>
      <c r="F87" s="3">
        <f>IFERROR(Data!G87,0)</f>
        <v>0</v>
      </c>
    </row>
    <row r="88" spans="1:6" x14ac:dyDescent="0.3">
      <c r="A88" s="3" t="str">
        <f>CHOOSE(MONTH(Data!A88),"January", "February", "March", "April", "May", "June", "July", "August", "September", "October", "November", "December")</f>
        <v>March</v>
      </c>
      <c r="B88" s="3">
        <f>WEEKNUM(Data!A88,2)-WEEKNUM(DATE(YEAR(Data!A88),MONTH(Data!A88),1),2)+1</f>
        <v>5</v>
      </c>
      <c r="C88" s="3">
        <f>Data!B88</f>
        <v>13</v>
      </c>
      <c r="D88" s="3">
        <f>IFERROR(Data!E88,0)</f>
        <v>0</v>
      </c>
      <c r="E88" s="3">
        <f>IFERROR(Data!H88,0)</f>
        <v>0</v>
      </c>
      <c r="F88" s="3">
        <f>IFERROR(Data!G88,0)</f>
        <v>0</v>
      </c>
    </row>
    <row r="89" spans="1:6" x14ac:dyDescent="0.3">
      <c r="A89" s="3" t="str">
        <f>CHOOSE(MONTH(Data!A89),"January", "February", "March", "April", "May", "June", "July", "August", "September", "October", "November", "December")</f>
        <v>March</v>
      </c>
      <c r="B89" s="3">
        <f>WEEKNUM(Data!A89,2)-WEEKNUM(DATE(YEAR(Data!A89),MONTH(Data!A89),1),2)+1</f>
        <v>5</v>
      </c>
      <c r="C89" s="3">
        <f>Data!B89</f>
        <v>13</v>
      </c>
      <c r="D89" s="3">
        <f>IFERROR(Data!E89,0)</f>
        <v>0</v>
      </c>
      <c r="E89" s="3">
        <f>IFERROR(Data!H89,0)</f>
        <v>0</v>
      </c>
      <c r="F89" s="3">
        <f>IFERROR(Data!G89,0)</f>
        <v>0</v>
      </c>
    </row>
    <row r="90" spans="1:6" x14ac:dyDescent="0.3">
      <c r="A90" s="3" t="str">
        <f>CHOOSE(MONTH(Data!A90),"January", "February", "March", "April", "May", "June", "July", "August", "September", "October", "November", "December")</f>
        <v>March</v>
      </c>
      <c r="B90" s="3">
        <f>WEEKNUM(Data!A90,2)-WEEKNUM(DATE(YEAR(Data!A90),MONTH(Data!A90),1),2)+1</f>
        <v>5</v>
      </c>
      <c r="C90" s="3">
        <f>Data!B90</f>
        <v>13</v>
      </c>
      <c r="D90" s="3">
        <f>IFERROR(Data!E90,0)</f>
        <v>0</v>
      </c>
      <c r="E90" s="3">
        <f>IFERROR(Data!H90,0)</f>
        <v>0</v>
      </c>
      <c r="F90" s="3">
        <f>IFERROR(Data!G90,0)</f>
        <v>0</v>
      </c>
    </row>
    <row r="91" spans="1:6" x14ac:dyDescent="0.3">
      <c r="A91" s="3" t="str">
        <f>CHOOSE(MONTH(Data!A91),"January", "February", "March", "April", "May", "June", "July", "August", "September", "October", "November", "December")</f>
        <v>March</v>
      </c>
      <c r="B91" s="3">
        <f>WEEKNUM(Data!A91,2)-WEEKNUM(DATE(YEAR(Data!A91),MONTH(Data!A91),1),2)+1</f>
        <v>5</v>
      </c>
      <c r="C91" s="3">
        <f>Data!B91</f>
        <v>13</v>
      </c>
      <c r="D91" s="3">
        <f>IFERROR(Data!E91,0)</f>
        <v>0</v>
      </c>
      <c r="E91" s="3">
        <f>IFERROR(Data!H91,0)</f>
        <v>0</v>
      </c>
      <c r="F91" s="3">
        <f>IFERROR(Data!G91,0)</f>
        <v>0</v>
      </c>
    </row>
    <row r="92" spans="1:6" x14ac:dyDescent="0.3">
      <c r="A92" s="3" t="str">
        <f>CHOOSE(MONTH(Data!A92),"January", "February", "March", "April", "May", "June", "July", "August", "September", "October", "November", "December")</f>
        <v>March</v>
      </c>
      <c r="B92" s="3">
        <f>WEEKNUM(Data!A92,2)-WEEKNUM(DATE(YEAR(Data!A92),MONTH(Data!A92),1),2)+1</f>
        <v>5</v>
      </c>
      <c r="C92" s="3">
        <f>Data!B92</f>
        <v>13</v>
      </c>
      <c r="D92" s="3">
        <f ca="1">IFERROR(Data!E92,0)</f>
        <v>58</v>
      </c>
      <c r="E92" s="3">
        <f ca="1">IFERROR(Data!H92,0)</f>
        <v>1944</v>
      </c>
      <c r="F92" s="3">
        <f ca="1">IFERROR(Data!G92,0)</f>
        <v>1494</v>
      </c>
    </row>
    <row r="93" spans="1:6" x14ac:dyDescent="0.3">
      <c r="A93" s="3" t="str">
        <f>CHOOSE(MONTH(Data!A93),"January", "February", "March", "April", "May", "June", "July", "August", "September", "October", "November", "December")</f>
        <v>April</v>
      </c>
      <c r="B93" s="3">
        <f>WEEKNUM(Data!A93,2)-WEEKNUM(DATE(YEAR(Data!A93),MONTH(Data!A93),1),2)+1</f>
        <v>1</v>
      </c>
      <c r="C93" s="3">
        <f>Data!B93</f>
        <v>14</v>
      </c>
      <c r="D93" s="3">
        <f>IFERROR(Data!E93,0)</f>
        <v>0</v>
      </c>
      <c r="E93" s="3">
        <f>IFERROR(Data!H93,0)</f>
        <v>0</v>
      </c>
      <c r="F93" s="3">
        <f>IFERROR(Data!G93,0)</f>
        <v>0</v>
      </c>
    </row>
    <row r="94" spans="1:6" x14ac:dyDescent="0.3">
      <c r="A94" s="3" t="str">
        <f>CHOOSE(MONTH(Data!A94),"January", "February", "March", "April", "May", "June", "July", "August", "September", "October", "November", "December")</f>
        <v>April</v>
      </c>
      <c r="B94" s="3">
        <f>WEEKNUM(Data!A94,2)-WEEKNUM(DATE(YEAR(Data!A94),MONTH(Data!A94),1),2)+1</f>
        <v>1</v>
      </c>
      <c r="C94" s="3">
        <f>Data!B94</f>
        <v>14</v>
      </c>
      <c r="D94" s="3">
        <f>IFERROR(Data!E94,0)</f>
        <v>0</v>
      </c>
      <c r="E94" s="3">
        <f>IFERROR(Data!H94,0)</f>
        <v>0</v>
      </c>
      <c r="F94" s="3">
        <f>IFERROR(Data!G94,0)</f>
        <v>0</v>
      </c>
    </row>
    <row r="95" spans="1:6" x14ac:dyDescent="0.3">
      <c r="A95" s="3" t="str">
        <f>CHOOSE(MONTH(Data!A95),"January", "February", "March", "April", "May", "June", "July", "August", "September", "October", "November", "December")</f>
        <v>April</v>
      </c>
      <c r="B95" s="3">
        <f>WEEKNUM(Data!A95,2)-WEEKNUM(DATE(YEAR(Data!A95),MONTH(Data!A95),1),2)+1</f>
        <v>1</v>
      </c>
      <c r="C95" s="3">
        <f>Data!B95</f>
        <v>14</v>
      </c>
      <c r="D95" s="3">
        <f>IFERROR(Data!E95,0)</f>
        <v>0</v>
      </c>
      <c r="E95" s="3">
        <f>IFERROR(Data!H95,0)</f>
        <v>0</v>
      </c>
      <c r="F95" s="3">
        <f>IFERROR(Data!G95,0)</f>
        <v>0</v>
      </c>
    </row>
    <row r="96" spans="1:6" x14ac:dyDescent="0.3">
      <c r="A96" s="3" t="str">
        <f>CHOOSE(MONTH(Data!A96),"January", "February", "March", "April", "May", "June", "July", "August", "September", "October", "November", "December")</f>
        <v>April</v>
      </c>
      <c r="B96" s="3">
        <f>WEEKNUM(Data!A96,2)-WEEKNUM(DATE(YEAR(Data!A96),MONTH(Data!A96),1),2)+1</f>
        <v>1</v>
      </c>
      <c r="C96" s="3">
        <f>Data!B96</f>
        <v>14</v>
      </c>
      <c r="D96" s="3">
        <f>IFERROR(Data!E96,0)</f>
        <v>0</v>
      </c>
      <c r="E96" s="3">
        <f>IFERROR(Data!H96,0)</f>
        <v>0</v>
      </c>
      <c r="F96" s="3">
        <f>IFERROR(Data!G96,0)</f>
        <v>0</v>
      </c>
    </row>
    <row r="97" spans="1:6" x14ac:dyDescent="0.3">
      <c r="A97" s="3" t="str">
        <f>CHOOSE(MONTH(Data!A97),"January", "February", "March", "April", "May", "June", "July", "August", "September", "October", "November", "December")</f>
        <v>April</v>
      </c>
      <c r="B97" s="3">
        <f>WEEKNUM(Data!A97,2)-WEEKNUM(DATE(YEAR(Data!A97),MONTH(Data!A97),1),2)+1</f>
        <v>1</v>
      </c>
      <c r="C97" s="3">
        <f>Data!B97</f>
        <v>14</v>
      </c>
      <c r="D97" s="3">
        <f>IFERROR(Data!E97,0)</f>
        <v>0</v>
      </c>
      <c r="E97" s="3">
        <f>IFERROR(Data!H97,0)</f>
        <v>0</v>
      </c>
      <c r="F97" s="3">
        <f>IFERROR(Data!G97,0)</f>
        <v>0</v>
      </c>
    </row>
    <row r="98" spans="1:6" x14ac:dyDescent="0.3">
      <c r="A98" s="3" t="str">
        <f>CHOOSE(MONTH(Data!A98),"January", "February", "March", "April", "May", "June", "July", "August", "September", "October", "November", "December")</f>
        <v>April</v>
      </c>
      <c r="B98" s="3">
        <f>WEEKNUM(Data!A98,2)-WEEKNUM(DATE(YEAR(Data!A98),MONTH(Data!A98),1),2)+1</f>
        <v>1</v>
      </c>
      <c r="C98" s="3">
        <f>Data!B98</f>
        <v>14</v>
      </c>
      <c r="D98" s="3">
        <f>IFERROR(Data!E98,0)</f>
        <v>0</v>
      </c>
      <c r="E98" s="3">
        <f>IFERROR(Data!H98,0)</f>
        <v>0</v>
      </c>
      <c r="F98" s="3">
        <f>IFERROR(Data!G98,0)</f>
        <v>0</v>
      </c>
    </row>
    <row r="99" spans="1:6" x14ac:dyDescent="0.3">
      <c r="A99" s="3" t="str">
        <f>CHOOSE(MONTH(Data!A99),"January", "February", "March", "April", "May", "June", "July", "August", "September", "October", "November", "December")</f>
        <v>April</v>
      </c>
      <c r="B99" s="3">
        <f>WEEKNUM(Data!A99,2)-WEEKNUM(DATE(YEAR(Data!A99),MONTH(Data!A99),1),2)+1</f>
        <v>1</v>
      </c>
      <c r="C99" s="3">
        <f>Data!B99</f>
        <v>14</v>
      </c>
      <c r="D99" s="3">
        <f ca="1">IFERROR(Data!E99,0)</f>
        <v>88</v>
      </c>
      <c r="E99" s="3">
        <f ca="1">IFERROR(Data!H99,0)</f>
        <v>1951</v>
      </c>
      <c r="F99" s="3">
        <f ca="1">IFERROR(Data!G99,0)</f>
        <v>1451</v>
      </c>
    </row>
    <row r="100" spans="1:6" x14ac:dyDescent="0.3">
      <c r="A100" s="3" t="str">
        <f>CHOOSE(MONTH(Data!A100),"January", "February", "March", "April", "May", "June", "July", "August", "September", "October", "November", "December")</f>
        <v>April</v>
      </c>
      <c r="B100" s="3">
        <f>WEEKNUM(Data!A100,2)-WEEKNUM(DATE(YEAR(Data!A100),MONTH(Data!A100),1),2)+1</f>
        <v>2</v>
      </c>
      <c r="C100" s="3">
        <f>Data!B100</f>
        <v>15</v>
      </c>
      <c r="D100" s="3">
        <f>IFERROR(Data!E100,0)</f>
        <v>0</v>
      </c>
      <c r="E100" s="3">
        <f>IFERROR(Data!H100,0)</f>
        <v>0</v>
      </c>
      <c r="F100" s="3">
        <f>IFERROR(Data!G100,0)</f>
        <v>0</v>
      </c>
    </row>
    <row r="101" spans="1:6" x14ac:dyDescent="0.3">
      <c r="A101" s="3" t="str">
        <f>CHOOSE(MONTH(Data!A101),"January", "February", "March", "April", "May", "June", "July", "August", "September", "October", "November", "December")</f>
        <v>April</v>
      </c>
      <c r="B101" s="3">
        <f>WEEKNUM(Data!A101,2)-WEEKNUM(DATE(YEAR(Data!A101),MONTH(Data!A101),1),2)+1</f>
        <v>2</v>
      </c>
      <c r="C101" s="3">
        <f>Data!B101</f>
        <v>15</v>
      </c>
      <c r="D101" s="3">
        <f>IFERROR(Data!E101,0)</f>
        <v>0</v>
      </c>
      <c r="E101" s="3">
        <f>IFERROR(Data!H101,0)</f>
        <v>0</v>
      </c>
      <c r="F101" s="3">
        <f>IFERROR(Data!G101,0)</f>
        <v>0</v>
      </c>
    </row>
    <row r="102" spans="1:6" x14ac:dyDescent="0.3">
      <c r="A102" s="3" t="str">
        <f>CHOOSE(MONTH(Data!A102),"January", "February", "March", "April", "May", "June", "July", "August", "September", "October", "November", "December")</f>
        <v>April</v>
      </c>
      <c r="B102" s="3">
        <f>WEEKNUM(Data!A102,2)-WEEKNUM(DATE(YEAR(Data!A102),MONTH(Data!A102),1),2)+1</f>
        <v>2</v>
      </c>
      <c r="C102" s="3">
        <f>Data!B102</f>
        <v>15</v>
      </c>
      <c r="D102" s="3">
        <f>IFERROR(Data!E102,0)</f>
        <v>0</v>
      </c>
      <c r="E102" s="3">
        <f>IFERROR(Data!H102,0)</f>
        <v>0</v>
      </c>
      <c r="F102" s="3">
        <f>IFERROR(Data!G102,0)</f>
        <v>0</v>
      </c>
    </row>
    <row r="103" spans="1:6" x14ac:dyDescent="0.3">
      <c r="A103" s="3" t="str">
        <f>CHOOSE(MONTH(Data!A103),"January", "February", "March", "April", "May", "June", "July", "August", "September", "October", "November", "December")</f>
        <v>April</v>
      </c>
      <c r="B103" s="3">
        <f>WEEKNUM(Data!A103,2)-WEEKNUM(DATE(YEAR(Data!A103),MONTH(Data!A103),1),2)+1</f>
        <v>2</v>
      </c>
      <c r="C103" s="3">
        <f>Data!B103</f>
        <v>15</v>
      </c>
      <c r="D103" s="3">
        <f>IFERROR(Data!E103,0)</f>
        <v>0</v>
      </c>
      <c r="E103" s="3">
        <f>IFERROR(Data!H103,0)</f>
        <v>0</v>
      </c>
      <c r="F103" s="3">
        <f>IFERROR(Data!G103,0)</f>
        <v>0</v>
      </c>
    </row>
    <row r="104" spans="1:6" x14ac:dyDescent="0.3">
      <c r="A104" s="3" t="str">
        <f>CHOOSE(MONTH(Data!A104),"January", "February", "March", "April", "May", "June", "July", "August", "September", "October", "November", "December")</f>
        <v>April</v>
      </c>
      <c r="B104" s="3">
        <f>WEEKNUM(Data!A104,2)-WEEKNUM(DATE(YEAR(Data!A104),MONTH(Data!A104),1),2)+1</f>
        <v>2</v>
      </c>
      <c r="C104" s="3">
        <f>Data!B104</f>
        <v>15</v>
      </c>
      <c r="D104" s="3">
        <f>IFERROR(Data!E104,0)</f>
        <v>0</v>
      </c>
      <c r="E104" s="3">
        <f>IFERROR(Data!H104,0)</f>
        <v>0</v>
      </c>
      <c r="F104" s="3">
        <f>IFERROR(Data!G104,0)</f>
        <v>0</v>
      </c>
    </row>
    <row r="105" spans="1:6" x14ac:dyDescent="0.3">
      <c r="A105" s="3" t="str">
        <f>CHOOSE(MONTH(Data!A105),"January", "February", "March", "April", "May", "June", "July", "August", "September", "October", "November", "December")</f>
        <v>April</v>
      </c>
      <c r="B105" s="3">
        <f>WEEKNUM(Data!A105,2)-WEEKNUM(DATE(YEAR(Data!A105),MONTH(Data!A105),1),2)+1</f>
        <v>2</v>
      </c>
      <c r="C105" s="3">
        <f>Data!B105</f>
        <v>15</v>
      </c>
      <c r="D105" s="3">
        <f>IFERROR(Data!E105,0)</f>
        <v>0</v>
      </c>
      <c r="E105" s="3">
        <f>IFERROR(Data!H105,0)</f>
        <v>0</v>
      </c>
      <c r="F105" s="3">
        <f>IFERROR(Data!G105,0)</f>
        <v>0</v>
      </c>
    </row>
    <row r="106" spans="1:6" x14ac:dyDescent="0.3">
      <c r="A106" s="3" t="str">
        <f>CHOOSE(MONTH(Data!A106),"January", "February", "March", "April", "May", "June", "July", "August", "September", "October", "November", "December")</f>
        <v>April</v>
      </c>
      <c r="B106" s="3">
        <f>WEEKNUM(Data!A106,2)-WEEKNUM(DATE(YEAR(Data!A106),MONTH(Data!A106),1),2)+1</f>
        <v>2</v>
      </c>
      <c r="C106" s="3">
        <f>Data!B106</f>
        <v>15</v>
      </c>
      <c r="D106" s="3">
        <f ca="1">IFERROR(Data!E106,0)</f>
        <v>64</v>
      </c>
      <c r="E106" s="3">
        <f ca="1">IFERROR(Data!H106,0)</f>
        <v>2135</v>
      </c>
      <c r="F106" s="3">
        <f ca="1">IFERROR(Data!G106,0)</f>
        <v>1238</v>
      </c>
    </row>
    <row r="107" spans="1:6" x14ac:dyDescent="0.3">
      <c r="A107" s="3" t="str">
        <f>CHOOSE(MONTH(Data!A107),"January", "February", "March", "April", "May", "June", "July", "August", "September", "October", "November", "December")</f>
        <v>April</v>
      </c>
      <c r="B107" s="3">
        <f>WEEKNUM(Data!A107,2)-WEEKNUM(DATE(YEAR(Data!A107),MONTH(Data!A107),1),2)+1</f>
        <v>3</v>
      </c>
      <c r="C107" s="3">
        <f>Data!B107</f>
        <v>16</v>
      </c>
      <c r="D107" s="3">
        <f>IFERROR(Data!E107,0)</f>
        <v>0</v>
      </c>
      <c r="E107" s="3">
        <f>IFERROR(Data!H107,0)</f>
        <v>0</v>
      </c>
      <c r="F107" s="3">
        <f>IFERROR(Data!G107,0)</f>
        <v>0</v>
      </c>
    </row>
    <row r="108" spans="1:6" x14ac:dyDescent="0.3">
      <c r="A108" s="3" t="str">
        <f>CHOOSE(MONTH(Data!A108),"January", "February", "March", "April", "May", "June", "July", "August", "September", "October", "November", "December")</f>
        <v>April</v>
      </c>
      <c r="B108" s="3">
        <f>WEEKNUM(Data!A108,2)-WEEKNUM(DATE(YEAR(Data!A108),MONTH(Data!A108),1),2)+1</f>
        <v>3</v>
      </c>
      <c r="C108" s="3">
        <f>Data!B108</f>
        <v>16</v>
      </c>
      <c r="D108" s="3">
        <f>IFERROR(Data!E108,0)</f>
        <v>0</v>
      </c>
      <c r="E108" s="3">
        <f>IFERROR(Data!H108,0)</f>
        <v>0</v>
      </c>
      <c r="F108" s="3">
        <f>IFERROR(Data!G108,0)</f>
        <v>0</v>
      </c>
    </row>
    <row r="109" spans="1:6" x14ac:dyDescent="0.3">
      <c r="A109" s="3" t="str">
        <f>CHOOSE(MONTH(Data!A109),"January", "February", "March", "April", "May", "June", "July", "August", "September", "October", "November", "December")</f>
        <v>April</v>
      </c>
      <c r="B109" s="3">
        <f>WEEKNUM(Data!A109,2)-WEEKNUM(DATE(YEAR(Data!A109),MONTH(Data!A109),1),2)+1</f>
        <v>3</v>
      </c>
      <c r="C109" s="3">
        <f>Data!B109</f>
        <v>16</v>
      </c>
      <c r="D109" s="3">
        <f>IFERROR(Data!E109,0)</f>
        <v>0</v>
      </c>
      <c r="E109" s="3">
        <f>IFERROR(Data!H109,0)</f>
        <v>0</v>
      </c>
      <c r="F109" s="3">
        <f>IFERROR(Data!G109,0)</f>
        <v>0</v>
      </c>
    </row>
    <row r="110" spans="1:6" x14ac:dyDescent="0.3">
      <c r="A110" s="3" t="str">
        <f>CHOOSE(MONTH(Data!A110),"January", "February", "March", "April", "May", "June", "July", "August", "September", "October", "November", "December")</f>
        <v>April</v>
      </c>
      <c r="B110" s="3">
        <f>WEEKNUM(Data!A110,2)-WEEKNUM(DATE(YEAR(Data!A110),MONTH(Data!A110),1),2)+1</f>
        <v>3</v>
      </c>
      <c r="C110" s="3">
        <f>Data!B110</f>
        <v>16</v>
      </c>
      <c r="D110" s="3">
        <f>IFERROR(Data!E110,0)</f>
        <v>0</v>
      </c>
      <c r="E110" s="3">
        <f>IFERROR(Data!H110,0)</f>
        <v>0</v>
      </c>
      <c r="F110" s="3">
        <f>IFERROR(Data!G110,0)</f>
        <v>0</v>
      </c>
    </row>
    <row r="111" spans="1:6" x14ac:dyDescent="0.3">
      <c r="A111" s="3" t="str">
        <f>CHOOSE(MONTH(Data!A111),"January", "February", "March", "April", "May", "June", "July", "August", "September", "October", "November", "December")</f>
        <v>April</v>
      </c>
      <c r="B111" s="3">
        <f>WEEKNUM(Data!A111,2)-WEEKNUM(DATE(YEAR(Data!A111),MONTH(Data!A111),1),2)+1</f>
        <v>3</v>
      </c>
      <c r="C111" s="3">
        <f>Data!B111</f>
        <v>16</v>
      </c>
      <c r="D111" s="3">
        <f>IFERROR(Data!E111,0)</f>
        <v>0</v>
      </c>
      <c r="E111" s="3">
        <f>IFERROR(Data!H111,0)</f>
        <v>0</v>
      </c>
      <c r="F111" s="3">
        <f>IFERROR(Data!G111,0)</f>
        <v>0</v>
      </c>
    </row>
    <row r="112" spans="1:6" x14ac:dyDescent="0.3">
      <c r="A112" s="3" t="str">
        <f>CHOOSE(MONTH(Data!A112),"January", "February", "March", "April", "May", "June", "July", "August", "September", "October", "November", "December")</f>
        <v>April</v>
      </c>
      <c r="B112" s="3">
        <f>WEEKNUM(Data!A112,2)-WEEKNUM(DATE(YEAR(Data!A112),MONTH(Data!A112),1),2)+1</f>
        <v>3</v>
      </c>
      <c r="C112" s="3">
        <f>Data!B112</f>
        <v>16</v>
      </c>
      <c r="D112" s="3">
        <f>IFERROR(Data!E112,0)</f>
        <v>0</v>
      </c>
      <c r="E112" s="3">
        <f>IFERROR(Data!H112,0)</f>
        <v>0</v>
      </c>
      <c r="F112" s="3">
        <f>IFERROR(Data!G112,0)</f>
        <v>0</v>
      </c>
    </row>
    <row r="113" spans="1:6" x14ac:dyDescent="0.3">
      <c r="A113" s="3" t="str">
        <f>CHOOSE(MONTH(Data!A113),"January", "February", "March", "April", "May", "June", "July", "August", "September", "October", "November", "December")</f>
        <v>April</v>
      </c>
      <c r="B113" s="3">
        <f>WEEKNUM(Data!A113,2)-WEEKNUM(DATE(YEAR(Data!A113),MONTH(Data!A113),1),2)+1</f>
        <v>3</v>
      </c>
      <c r="C113" s="3">
        <f>Data!B113</f>
        <v>16</v>
      </c>
      <c r="D113" s="3">
        <f ca="1">IFERROR(Data!E113,0)</f>
        <v>71</v>
      </c>
      <c r="E113" s="3">
        <f ca="1">IFERROR(Data!H113,0)</f>
        <v>2203</v>
      </c>
      <c r="F113" s="3">
        <f ca="1">IFERROR(Data!G113,0)</f>
        <v>1440</v>
      </c>
    </row>
    <row r="114" spans="1:6" x14ac:dyDescent="0.3">
      <c r="A114" s="3" t="str">
        <f>CHOOSE(MONTH(Data!A114),"January", "February", "March", "April", "May", "June", "July", "August", "September", "October", "November", "December")</f>
        <v>April</v>
      </c>
      <c r="B114" s="3">
        <f>WEEKNUM(Data!A114,2)-WEEKNUM(DATE(YEAR(Data!A114),MONTH(Data!A114),1),2)+1</f>
        <v>4</v>
      </c>
      <c r="C114" s="3">
        <f>Data!B114</f>
        <v>17</v>
      </c>
      <c r="D114" s="3">
        <f>IFERROR(Data!E114,0)</f>
        <v>0</v>
      </c>
      <c r="E114" s="3">
        <f>IFERROR(Data!H114,0)</f>
        <v>0</v>
      </c>
      <c r="F114" s="3">
        <f>IFERROR(Data!G114,0)</f>
        <v>0</v>
      </c>
    </row>
    <row r="115" spans="1:6" x14ac:dyDescent="0.3">
      <c r="A115" s="3" t="str">
        <f>CHOOSE(MONTH(Data!A115),"January", "February", "March", "April", "May", "June", "July", "August", "September", "October", "November", "December")</f>
        <v>April</v>
      </c>
      <c r="B115" s="3">
        <f>WEEKNUM(Data!A115,2)-WEEKNUM(DATE(YEAR(Data!A115),MONTH(Data!A115),1),2)+1</f>
        <v>4</v>
      </c>
      <c r="C115" s="3">
        <f>Data!B115</f>
        <v>17</v>
      </c>
      <c r="D115" s="3">
        <f>IFERROR(Data!E115,0)</f>
        <v>0</v>
      </c>
      <c r="E115" s="3">
        <f>IFERROR(Data!H115,0)</f>
        <v>0</v>
      </c>
      <c r="F115" s="3">
        <f>IFERROR(Data!G115,0)</f>
        <v>0</v>
      </c>
    </row>
    <row r="116" spans="1:6" x14ac:dyDescent="0.3">
      <c r="A116" s="3" t="str">
        <f>CHOOSE(MONTH(Data!A116),"January", "February", "March", "April", "May", "June", "July", "August", "September", "October", "November", "December")</f>
        <v>April</v>
      </c>
      <c r="B116" s="3">
        <f>WEEKNUM(Data!A116,2)-WEEKNUM(DATE(YEAR(Data!A116),MONTH(Data!A116),1),2)+1</f>
        <v>4</v>
      </c>
      <c r="C116" s="3">
        <f>Data!B116</f>
        <v>17</v>
      </c>
      <c r="D116" s="3">
        <f>IFERROR(Data!E116,0)</f>
        <v>0</v>
      </c>
      <c r="E116" s="3">
        <f>IFERROR(Data!H116,0)</f>
        <v>0</v>
      </c>
      <c r="F116" s="3">
        <f>IFERROR(Data!G116,0)</f>
        <v>0</v>
      </c>
    </row>
    <row r="117" spans="1:6" x14ac:dyDescent="0.3">
      <c r="A117" s="3" t="str">
        <f>CHOOSE(MONTH(Data!A117),"January", "February", "March", "April", "May", "June", "July", "August", "September", "October", "November", "December")</f>
        <v>April</v>
      </c>
      <c r="B117" s="3">
        <f>WEEKNUM(Data!A117,2)-WEEKNUM(DATE(YEAR(Data!A117),MONTH(Data!A117),1),2)+1</f>
        <v>4</v>
      </c>
      <c r="C117" s="3">
        <f>Data!B117</f>
        <v>17</v>
      </c>
      <c r="D117" s="3">
        <f>IFERROR(Data!E117,0)</f>
        <v>0</v>
      </c>
      <c r="E117" s="3">
        <f>IFERROR(Data!H117,0)</f>
        <v>0</v>
      </c>
      <c r="F117" s="3">
        <f>IFERROR(Data!G117,0)</f>
        <v>0</v>
      </c>
    </row>
    <row r="118" spans="1:6" x14ac:dyDescent="0.3">
      <c r="A118" s="3" t="str">
        <f>CHOOSE(MONTH(Data!A118),"January", "February", "March", "April", "May", "June", "July", "August", "September", "October", "November", "December")</f>
        <v>April</v>
      </c>
      <c r="B118" s="3">
        <f>WEEKNUM(Data!A118,2)-WEEKNUM(DATE(YEAR(Data!A118),MONTH(Data!A118),1),2)+1</f>
        <v>4</v>
      </c>
      <c r="C118" s="3">
        <f>Data!B118</f>
        <v>17</v>
      </c>
      <c r="D118" s="3">
        <f>IFERROR(Data!E118,0)</f>
        <v>0</v>
      </c>
      <c r="E118" s="3">
        <f>IFERROR(Data!H118,0)</f>
        <v>0</v>
      </c>
      <c r="F118" s="3">
        <f>IFERROR(Data!G118,0)</f>
        <v>0</v>
      </c>
    </row>
    <row r="119" spans="1:6" x14ac:dyDescent="0.3">
      <c r="A119" s="3" t="str">
        <f>CHOOSE(MONTH(Data!A119),"January", "February", "March", "April", "May", "June", "July", "August", "September", "October", "November", "December")</f>
        <v>April</v>
      </c>
      <c r="B119" s="3">
        <f>WEEKNUM(Data!A119,2)-WEEKNUM(DATE(YEAR(Data!A119),MONTH(Data!A119),1),2)+1</f>
        <v>4</v>
      </c>
      <c r="C119" s="3">
        <f>Data!B119</f>
        <v>17</v>
      </c>
      <c r="D119" s="3">
        <f>IFERROR(Data!E119,0)</f>
        <v>0</v>
      </c>
      <c r="E119" s="3">
        <f>IFERROR(Data!H119,0)</f>
        <v>0</v>
      </c>
      <c r="F119" s="3">
        <f>IFERROR(Data!G119,0)</f>
        <v>0</v>
      </c>
    </row>
    <row r="120" spans="1:6" x14ac:dyDescent="0.3">
      <c r="A120" s="3" t="str">
        <f>CHOOSE(MONTH(Data!A120),"January", "February", "March", "April", "May", "June", "July", "August", "September", "October", "November", "December")</f>
        <v>April</v>
      </c>
      <c r="B120" s="3">
        <f>WEEKNUM(Data!A120,2)-WEEKNUM(DATE(YEAR(Data!A120),MONTH(Data!A120),1),2)+1</f>
        <v>4</v>
      </c>
      <c r="C120" s="3">
        <f>Data!B120</f>
        <v>17</v>
      </c>
      <c r="D120" s="3">
        <f ca="1">IFERROR(Data!E120,0)</f>
        <v>84</v>
      </c>
      <c r="E120" s="3">
        <f ca="1">IFERROR(Data!H120,0)</f>
        <v>2161</v>
      </c>
      <c r="F120" s="3">
        <f ca="1">IFERROR(Data!G120,0)</f>
        <v>1470</v>
      </c>
    </row>
    <row r="121" spans="1:6" x14ac:dyDescent="0.3">
      <c r="A121" s="3" t="str">
        <f>CHOOSE(MONTH(Data!A121),"January", "February", "March", "April", "May", "June", "July", "August", "September", "October", "November", "December")</f>
        <v>April</v>
      </c>
      <c r="B121" s="3">
        <f>WEEKNUM(Data!A121,2)-WEEKNUM(DATE(YEAR(Data!A121),MONTH(Data!A121),1),2)+1</f>
        <v>5</v>
      </c>
      <c r="C121" s="3">
        <f>Data!B121</f>
        <v>18</v>
      </c>
      <c r="D121" s="3">
        <f>IFERROR(Data!E121,0)</f>
        <v>0</v>
      </c>
      <c r="E121" s="3">
        <f>IFERROR(Data!H121,0)</f>
        <v>0</v>
      </c>
      <c r="F121" s="3">
        <f>IFERROR(Data!G121,0)</f>
        <v>0</v>
      </c>
    </row>
    <row r="122" spans="1:6" x14ac:dyDescent="0.3">
      <c r="A122" s="3" t="str">
        <f>CHOOSE(MONTH(Data!A122),"January", "February", "March", "April", "May", "June", "July", "August", "September", "October", "November", "December")</f>
        <v>April</v>
      </c>
      <c r="B122" s="3">
        <f>WEEKNUM(Data!A122,2)-WEEKNUM(DATE(YEAR(Data!A122),MONTH(Data!A122),1),2)+1</f>
        <v>5</v>
      </c>
      <c r="C122" s="3">
        <f>Data!B122</f>
        <v>18</v>
      </c>
      <c r="D122" s="3">
        <f>IFERROR(Data!E122,0)</f>
        <v>0</v>
      </c>
      <c r="E122" s="3">
        <f>IFERROR(Data!H122,0)</f>
        <v>0</v>
      </c>
      <c r="F122" s="3">
        <f>IFERROR(Data!G122,0)</f>
        <v>0</v>
      </c>
    </row>
    <row r="123" spans="1:6" x14ac:dyDescent="0.3">
      <c r="A123" s="3" t="str">
        <f>CHOOSE(MONTH(Data!A123),"January", "February", "March", "April", "May", "June", "July", "August", "September", "October", "November", "December")</f>
        <v>May</v>
      </c>
      <c r="B123" s="3">
        <f>WEEKNUM(Data!A123,2)-WEEKNUM(DATE(YEAR(Data!A123),MONTH(Data!A123),1),2)+1</f>
        <v>1</v>
      </c>
      <c r="C123" s="3">
        <f>Data!B123</f>
        <v>18</v>
      </c>
      <c r="D123" s="3">
        <f>IFERROR(Data!E123,0)</f>
        <v>0</v>
      </c>
      <c r="E123" s="3">
        <f>IFERROR(Data!H123,0)</f>
        <v>0</v>
      </c>
      <c r="F123" s="3">
        <f>IFERROR(Data!G123,0)</f>
        <v>0</v>
      </c>
    </row>
    <row r="124" spans="1:6" x14ac:dyDescent="0.3">
      <c r="A124" s="3" t="str">
        <f>CHOOSE(MONTH(Data!A124),"January", "February", "March", "April", "May", "June", "July", "August", "September", "October", "November", "December")</f>
        <v>May</v>
      </c>
      <c r="B124" s="3">
        <f>WEEKNUM(Data!A124,2)-WEEKNUM(DATE(YEAR(Data!A124),MONTH(Data!A124),1),2)+1</f>
        <v>1</v>
      </c>
      <c r="C124" s="3">
        <f>Data!B124</f>
        <v>18</v>
      </c>
      <c r="D124" s="3">
        <f>IFERROR(Data!E124,0)</f>
        <v>0</v>
      </c>
      <c r="E124" s="3">
        <f>IFERROR(Data!H124,0)</f>
        <v>0</v>
      </c>
      <c r="F124" s="3">
        <f>IFERROR(Data!G124,0)</f>
        <v>0</v>
      </c>
    </row>
    <row r="125" spans="1:6" x14ac:dyDescent="0.3">
      <c r="A125" s="3" t="str">
        <f>CHOOSE(MONTH(Data!A125),"January", "February", "March", "April", "May", "June", "July", "August", "September", "October", "November", "December")</f>
        <v>May</v>
      </c>
      <c r="B125" s="3">
        <f>WEEKNUM(Data!A125,2)-WEEKNUM(DATE(YEAR(Data!A125),MONTH(Data!A125),1),2)+1</f>
        <v>1</v>
      </c>
      <c r="C125" s="3">
        <f>Data!B125</f>
        <v>18</v>
      </c>
      <c r="D125" s="3">
        <f>IFERROR(Data!E125,0)</f>
        <v>0</v>
      </c>
      <c r="E125" s="3">
        <f>IFERROR(Data!H125,0)</f>
        <v>0</v>
      </c>
      <c r="F125" s="3">
        <f>IFERROR(Data!G125,0)</f>
        <v>0</v>
      </c>
    </row>
    <row r="126" spans="1:6" x14ac:dyDescent="0.3">
      <c r="A126" s="3" t="str">
        <f>CHOOSE(MONTH(Data!A126),"January", "February", "March", "April", "May", "June", "July", "August", "September", "October", "November", "December")</f>
        <v>May</v>
      </c>
      <c r="B126" s="3">
        <f>WEEKNUM(Data!A126,2)-WEEKNUM(DATE(YEAR(Data!A126),MONTH(Data!A126),1),2)+1</f>
        <v>1</v>
      </c>
      <c r="C126" s="3">
        <f>Data!B126</f>
        <v>18</v>
      </c>
      <c r="D126" s="3">
        <f>IFERROR(Data!E126,0)</f>
        <v>0</v>
      </c>
      <c r="E126" s="3">
        <f>IFERROR(Data!H126,0)</f>
        <v>0</v>
      </c>
      <c r="F126" s="3">
        <f>IFERROR(Data!G126,0)</f>
        <v>0</v>
      </c>
    </row>
    <row r="127" spans="1:6" x14ac:dyDescent="0.3">
      <c r="A127" s="3" t="str">
        <f>CHOOSE(MONTH(Data!A127),"January", "February", "March", "April", "May", "June", "July", "August", "September", "October", "November", "December")</f>
        <v>May</v>
      </c>
      <c r="B127" s="3">
        <f>WEEKNUM(Data!A127,2)-WEEKNUM(DATE(YEAR(Data!A127),MONTH(Data!A127),1),2)+1</f>
        <v>1</v>
      </c>
      <c r="C127" s="3">
        <f>Data!B127</f>
        <v>18</v>
      </c>
      <c r="D127" s="3">
        <f ca="1">IFERROR(Data!E127,0)</f>
        <v>62</v>
      </c>
      <c r="E127" s="3">
        <f ca="1">IFERROR(Data!H127,0)</f>
        <v>1600</v>
      </c>
      <c r="F127" s="3">
        <f ca="1">IFERROR(Data!G127,0)</f>
        <v>1362</v>
      </c>
    </row>
    <row r="128" spans="1:6" x14ac:dyDescent="0.3">
      <c r="A128" s="3" t="str">
        <f>CHOOSE(MONTH(Data!A128),"January", "February", "March", "April", "May", "June", "July", "August", "September", "October", "November", "December")</f>
        <v>May</v>
      </c>
      <c r="B128" s="3">
        <f>WEEKNUM(Data!A128,2)-WEEKNUM(DATE(YEAR(Data!A128),MONTH(Data!A128),1),2)+1</f>
        <v>2</v>
      </c>
      <c r="C128" s="3">
        <f>Data!B128</f>
        <v>19</v>
      </c>
      <c r="D128" s="3">
        <f>IFERROR(Data!E128,0)</f>
        <v>0</v>
      </c>
      <c r="E128" s="3">
        <f>IFERROR(Data!H128,0)</f>
        <v>0</v>
      </c>
      <c r="F128" s="3">
        <f>IFERROR(Data!G128,0)</f>
        <v>0</v>
      </c>
    </row>
    <row r="129" spans="1:6" x14ac:dyDescent="0.3">
      <c r="A129" s="3" t="str">
        <f>CHOOSE(MONTH(Data!A129),"January", "February", "March", "April", "May", "June", "July", "August", "September", "October", "November", "December")</f>
        <v>May</v>
      </c>
      <c r="B129" s="3">
        <f>WEEKNUM(Data!A129,2)-WEEKNUM(DATE(YEAR(Data!A129),MONTH(Data!A129),1),2)+1</f>
        <v>2</v>
      </c>
      <c r="C129" s="3">
        <f>Data!B129</f>
        <v>19</v>
      </c>
      <c r="D129" s="3">
        <f>IFERROR(Data!E129,0)</f>
        <v>0</v>
      </c>
      <c r="E129" s="3">
        <f>IFERROR(Data!H129,0)</f>
        <v>0</v>
      </c>
      <c r="F129" s="3">
        <f>IFERROR(Data!G129,0)</f>
        <v>0</v>
      </c>
    </row>
    <row r="130" spans="1:6" x14ac:dyDescent="0.3">
      <c r="A130" s="3" t="str">
        <f>CHOOSE(MONTH(Data!A130),"January", "February", "March", "April", "May", "June", "July", "August", "September", "October", "November", "December")</f>
        <v>May</v>
      </c>
      <c r="B130" s="3">
        <f>WEEKNUM(Data!A130,2)-WEEKNUM(DATE(YEAR(Data!A130),MONTH(Data!A130),1),2)+1</f>
        <v>2</v>
      </c>
      <c r="C130" s="3">
        <f>Data!B130</f>
        <v>19</v>
      </c>
      <c r="D130" s="3">
        <f>IFERROR(Data!E130,0)</f>
        <v>0</v>
      </c>
      <c r="E130" s="3">
        <f>IFERROR(Data!H130,0)</f>
        <v>0</v>
      </c>
      <c r="F130" s="3">
        <f>IFERROR(Data!G130,0)</f>
        <v>0</v>
      </c>
    </row>
    <row r="131" spans="1:6" x14ac:dyDescent="0.3">
      <c r="A131" s="3" t="str">
        <f>CHOOSE(MONTH(Data!A131),"January", "February", "March", "April", "May", "June", "July", "August", "September", "October", "November", "December")</f>
        <v>May</v>
      </c>
      <c r="B131" s="3">
        <f>WEEKNUM(Data!A131,2)-WEEKNUM(DATE(YEAR(Data!A131),MONTH(Data!A131),1),2)+1</f>
        <v>2</v>
      </c>
      <c r="C131" s="3">
        <f>Data!B131</f>
        <v>19</v>
      </c>
      <c r="D131" s="3">
        <f>IFERROR(Data!E131,0)</f>
        <v>0</v>
      </c>
      <c r="E131" s="3">
        <f>IFERROR(Data!H131,0)</f>
        <v>0</v>
      </c>
      <c r="F131" s="3">
        <f>IFERROR(Data!G131,0)</f>
        <v>0</v>
      </c>
    </row>
    <row r="132" spans="1:6" x14ac:dyDescent="0.3">
      <c r="A132" s="3" t="str">
        <f>CHOOSE(MONTH(Data!A132),"January", "February", "March", "April", "May", "June", "July", "August", "September", "October", "November", "December")</f>
        <v>May</v>
      </c>
      <c r="B132" s="3">
        <f>WEEKNUM(Data!A132,2)-WEEKNUM(DATE(YEAR(Data!A132),MONTH(Data!A132),1),2)+1</f>
        <v>2</v>
      </c>
      <c r="C132" s="3">
        <f>Data!B132</f>
        <v>19</v>
      </c>
      <c r="D132" s="3">
        <f>IFERROR(Data!E132,0)</f>
        <v>0</v>
      </c>
      <c r="E132" s="3">
        <f>IFERROR(Data!H132,0)</f>
        <v>0</v>
      </c>
      <c r="F132" s="3">
        <f>IFERROR(Data!G132,0)</f>
        <v>0</v>
      </c>
    </row>
    <row r="133" spans="1:6" x14ac:dyDescent="0.3">
      <c r="A133" s="3" t="str">
        <f>CHOOSE(MONTH(Data!A133),"January", "February", "March", "April", "May", "June", "July", "August", "September", "October", "November", "December")</f>
        <v>May</v>
      </c>
      <c r="B133" s="3">
        <f>WEEKNUM(Data!A133,2)-WEEKNUM(DATE(YEAR(Data!A133),MONTH(Data!A133),1),2)+1</f>
        <v>2</v>
      </c>
      <c r="C133" s="3">
        <f>Data!B133</f>
        <v>19</v>
      </c>
      <c r="D133" s="3">
        <f>IFERROR(Data!E133,0)</f>
        <v>0</v>
      </c>
      <c r="E133" s="3">
        <f>IFERROR(Data!H133,0)</f>
        <v>0</v>
      </c>
      <c r="F133" s="3">
        <f>IFERROR(Data!G133,0)</f>
        <v>0</v>
      </c>
    </row>
    <row r="134" spans="1:6" x14ac:dyDescent="0.3">
      <c r="A134" s="3" t="str">
        <f>CHOOSE(MONTH(Data!A134),"January", "February", "March", "April", "May", "June", "July", "August", "September", "October", "November", "December")</f>
        <v>May</v>
      </c>
      <c r="B134" s="3">
        <f>WEEKNUM(Data!A134,2)-WEEKNUM(DATE(YEAR(Data!A134),MONTH(Data!A134),1),2)+1</f>
        <v>2</v>
      </c>
      <c r="C134" s="3">
        <f>Data!B134</f>
        <v>19</v>
      </c>
      <c r="D134" s="3">
        <f ca="1">IFERROR(Data!E134,0)</f>
        <v>83</v>
      </c>
      <c r="E134" s="3">
        <f ca="1">IFERROR(Data!H134,0)</f>
        <v>1363</v>
      </c>
      <c r="F134" s="3">
        <f ca="1">IFERROR(Data!G134,0)</f>
        <v>805</v>
      </c>
    </row>
    <row r="135" spans="1:6" x14ac:dyDescent="0.3">
      <c r="A135" s="3" t="str">
        <f>CHOOSE(MONTH(Data!A135),"January", "February", "March", "April", "May", "June", "July", "August", "September", "October", "November", "December")</f>
        <v>May</v>
      </c>
      <c r="B135" s="3">
        <f>WEEKNUM(Data!A135,2)-WEEKNUM(DATE(YEAR(Data!A135),MONTH(Data!A135),1),2)+1</f>
        <v>3</v>
      </c>
      <c r="C135" s="3">
        <f>Data!B135</f>
        <v>20</v>
      </c>
      <c r="D135" s="3">
        <f>IFERROR(Data!E135,0)</f>
        <v>0</v>
      </c>
      <c r="E135" s="3">
        <f>IFERROR(Data!H135,0)</f>
        <v>0</v>
      </c>
      <c r="F135" s="3">
        <f>IFERROR(Data!G135,0)</f>
        <v>0</v>
      </c>
    </row>
    <row r="136" spans="1:6" x14ac:dyDescent="0.3">
      <c r="A136" s="3" t="str">
        <f>CHOOSE(MONTH(Data!A136),"January", "February", "March", "April", "May", "June", "July", "August", "September", "October", "November", "December")</f>
        <v>May</v>
      </c>
      <c r="B136" s="3">
        <f>WEEKNUM(Data!A136,2)-WEEKNUM(DATE(YEAR(Data!A136),MONTH(Data!A136),1),2)+1</f>
        <v>3</v>
      </c>
      <c r="C136" s="3">
        <f>Data!B136</f>
        <v>20</v>
      </c>
      <c r="D136" s="3">
        <f>IFERROR(Data!E136,0)</f>
        <v>0</v>
      </c>
      <c r="E136" s="3">
        <f>IFERROR(Data!H136,0)</f>
        <v>0</v>
      </c>
      <c r="F136" s="3">
        <f>IFERROR(Data!G136,0)</f>
        <v>0</v>
      </c>
    </row>
    <row r="137" spans="1:6" x14ac:dyDescent="0.3">
      <c r="A137" s="3" t="str">
        <f>CHOOSE(MONTH(Data!A137),"January", "February", "March", "April", "May", "June", "July", "August", "September", "October", "November", "December")</f>
        <v>May</v>
      </c>
      <c r="B137" s="3">
        <f>WEEKNUM(Data!A137,2)-WEEKNUM(DATE(YEAR(Data!A137),MONTH(Data!A137),1),2)+1</f>
        <v>3</v>
      </c>
      <c r="C137" s="3">
        <f>Data!B137</f>
        <v>20</v>
      </c>
      <c r="D137" s="3">
        <f>IFERROR(Data!E137,0)</f>
        <v>0</v>
      </c>
      <c r="E137" s="3">
        <f>IFERROR(Data!H137,0)</f>
        <v>0</v>
      </c>
      <c r="F137" s="3">
        <f>IFERROR(Data!G137,0)</f>
        <v>0</v>
      </c>
    </row>
    <row r="138" spans="1:6" x14ac:dyDescent="0.3">
      <c r="A138" s="3" t="str">
        <f>CHOOSE(MONTH(Data!A138),"January", "February", "March", "April", "May", "June", "July", "August", "September", "October", "November", "December")</f>
        <v>May</v>
      </c>
      <c r="B138" s="3">
        <f>WEEKNUM(Data!A138,2)-WEEKNUM(DATE(YEAR(Data!A138),MONTH(Data!A138),1),2)+1</f>
        <v>3</v>
      </c>
      <c r="C138" s="3">
        <f>Data!B138</f>
        <v>20</v>
      </c>
      <c r="D138" s="3">
        <f>IFERROR(Data!E138,0)</f>
        <v>0</v>
      </c>
      <c r="E138" s="3">
        <f>IFERROR(Data!H138,0)</f>
        <v>0</v>
      </c>
      <c r="F138" s="3">
        <f>IFERROR(Data!G138,0)</f>
        <v>0</v>
      </c>
    </row>
    <row r="139" spans="1:6" x14ac:dyDescent="0.3">
      <c r="A139" s="3" t="str">
        <f>CHOOSE(MONTH(Data!A139),"January", "February", "March", "April", "May", "June", "July", "August", "September", "October", "November", "December")</f>
        <v>May</v>
      </c>
      <c r="B139" s="3">
        <f>WEEKNUM(Data!A139,2)-WEEKNUM(DATE(YEAR(Data!A139),MONTH(Data!A139),1),2)+1</f>
        <v>3</v>
      </c>
      <c r="C139" s="3">
        <f>Data!B139</f>
        <v>20</v>
      </c>
      <c r="D139" s="3">
        <f>IFERROR(Data!E139,0)</f>
        <v>0</v>
      </c>
      <c r="E139" s="3">
        <f>IFERROR(Data!H139,0)</f>
        <v>0</v>
      </c>
      <c r="F139" s="3">
        <f>IFERROR(Data!G139,0)</f>
        <v>0</v>
      </c>
    </row>
    <row r="140" spans="1:6" x14ac:dyDescent="0.3">
      <c r="A140" s="3" t="str">
        <f>CHOOSE(MONTH(Data!A140),"January", "February", "March", "April", "May", "June", "July", "August", "September", "October", "November", "December")</f>
        <v>May</v>
      </c>
      <c r="B140" s="3">
        <f>WEEKNUM(Data!A140,2)-WEEKNUM(DATE(YEAR(Data!A140),MONTH(Data!A140),1),2)+1</f>
        <v>3</v>
      </c>
      <c r="C140" s="3">
        <f>Data!B140</f>
        <v>20</v>
      </c>
      <c r="D140" s="3">
        <f>IFERROR(Data!E140,0)</f>
        <v>0</v>
      </c>
      <c r="E140" s="3">
        <f>IFERROR(Data!H140,0)</f>
        <v>0</v>
      </c>
      <c r="F140" s="3">
        <f>IFERROR(Data!G140,0)</f>
        <v>0</v>
      </c>
    </row>
    <row r="141" spans="1:6" x14ac:dyDescent="0.3">
      <c r="A141" s="3" t="str">
        <f>CHOOSE(MONTH(Data!A141),"January", "February", "March", "April", "May", "June", "July", "August", "September", "October", "November", "December")</f>
        <v>May</v>
      </c>
      <c r="B141" s="3">
        <f>WEEKNUM(Data!A141,2)-WEEKNUM(DATE(YEAR(Data!A141),MONTH(Data!A141),1),2)+1</f>
        <v>3</v>
      </c>
      <c r="C141" s="3">
        <f>Data!B141</f>
        <v>20</v>
      </c>
      <c r="D141" s="3">
        <f ca="1">IFERROR(Data!E141,0)</f>
        <v>92</v>
      </c>
      <c r="E141" s="3">
        <f ca="1">IFERROR(Data!H141,0)</f>
        <v>2137</v>
      </c>
      <c r="F141" s="3">
        <f ca="1">IFERROR(Data!G141,0)</f>
        <v>1294</v>
      </c>
    </row>
    <row r="142" spans="1:6" x14ac:dyDescent="0.3">
      <c r="A142" s="3" t="str">
        <f>CHOOSE(MONTH(Data!A142),"January", "February", "March", "April", "May", "June", "July", "August", "September", "October", "November", "December")</f>
        <v>May</v>
      </c>
      <c r="B142" s="3">
        <f>WEEKNUM(Data!A142,2)-WEEKNUM(DATE(YEAR(Data!A142),MONTH(Data!A142),1),2)+1</f>
        <v>4</v>
      </c>
      <c r="C142" s="3">
        <f>Data!B142</f>
        <v>21</v>
      </c>
      <c r="D142" s="3">
        <f>IFERROR(Data!E142,0)</f>
        <v>0</v>
      </c>
      <c r="E142" s="3">
        <f>IFERROR(Data!H142,0)</f>
        <v>0</v>
      </c>
      <c r="F142" s="3">
        <f>IFERROR(Data!G142,0)</f>
        <v>0</v>
      </c>
    </row>
    <row r="143" spans="1:6" x14ac:dyDescent="0.3">
      <c r="A143" s="3" t="str">
        <f>CHOOSE(MONTH(Data!A143),"January", "February", "March", "April", "May", "June", "July", "August", "September", "October", "November", "December")</f>
        <v>May</v>
      </c>
      <c r="B143" s="3">
        <f>WEEKNUM(Data!A143,2)-WEEKNUM(DATE(YEAR(Data!A143),MONTH(Data!A143),1),2)+1</f>
        <v>4</v>
      </c>
      <c r="C143" s="3">
        <f>Data!B143</f>
        <v>21</v>
      </c>
      <c r="D143" s="3">
        <f>IFERROR(Data!E143,0)</f>
        <v>0</v>
      </c>
      <c r="E143" s="3">
        <f>IFERROR(Data!H143,0)</f>
        <v>0</v>
      </c>
      <c r="F143" s="3">
        <f>IFERROR(Data!G143,0)</f>
        <v>0</v>
      </c>
    </row>
    <row r="144" spans="1:6" x14ac:dyDescent="0.3">
      <c r="A144" s="3" t="str">
        <f>CHOOSE(MONTH(Data!A144),"January", "February", "March", "April", "May", "June", "July", "August", "September", "October", "November", "December")</f>
        <v>May</v>
      </c>
      <c r="B144" s="3">
        <f>WEEKNUM(Data!A144,2)-WEEKNUM(DATE(YEAR(Data!A144),MONTH(Data!A144),1),2)+1</f>
        <v>4</v>
      </c>
      <c r="C144" s="3">
        <f>Data!B144</f>
        <v>21</v>
      </c>
      <c r="D144" s="3">
        <f>IFERROR(Data!E144,0)</f>
        <v>0</v>
      </c>
      <c r="E144" s="3">
        <f>IFERROR(Data!H144,0)</f>
        <v>0</v>
      </c>
      <c r="F144" s="3">
        <f>IFERROR(Data!G144,0)</f>
        <v>0</v>
      </c>
    </row>
    <row r="145" spans="1:6" x14ac:dyDescent="0.3">
      <c r="A145" s="3" t="str">
        <f>CHOOSE(MONTH(Data!A145),"January", "February", "March", "April", "May", "June", "July", "August", "September", "October", "November", "December")</f>
        <v>May</v>
      </c>
      <c r="B145" s="3">
        <f>WEEKNUM(Data!A145,2)-WEEKNUM(DATE(YEAR(Data!A145),MONTH(Data!A145),1),2)+1</f>
        <v>4</v>
      </c>
      <c r="C145" s="3">
        <f>Data!B145</f>
        <v>21</v>
      </c>
      <c r="D145" s="3">
        <f>IFERROR(Data!E145,0)</f>
        <v>0</v>
      </c>
      <c r="E145" s="3">
        <f>IFERROR(Data!H145,0)</f>
        <v>0</v>
      </c>
      <c r="F145" s="3">
        <f>IFERROR(Data!G145,0)</f>
        <v>0</v>
      </c>
    </row>
    <row r="146" spans="1:6" x14ac:dyDescent="0.3">
      <c r="A146" s="3" t="str">
        <f>CHOOSE(MONTH(Data!A146),"January", "February", "March", "April", "May", "June", "July", "August", "September", "October", "November", "December")</f>
        <v>May</v>
      </c>
      <c r="B146" s="3">
        <f>WEEKNUM(Data!A146,2)-WEEKNUM(DATE(YEAR(Data!A146),MONTH(Data!A146),1),2)+1</f>
        <v>4</v>
      </c>
      <c r="C146" s="3">
        <f>Data!B146</f>
        <v>21</v>
      </c>
      <c r="D146" s="3">
        <f>IFERROR(Data!E146,0)</f>
        <v>0</v>
      </c>
      <c r="E146" s="3">
        <f>IFERROR(Data!H146,0)</f>
        <v>0</v>
      </c>
      <c r="F146" s="3">
        <f>IFERROR(Data!G146,0)</f>
        <v>0</v>
      </c>
    </row>
    <row r="147" spans="1:6" x14ac:dyDescent="0.3">
      <c r="A147" s="3" t="str">
        <f>CHOOSE(MONTH(Data!A147),"January", "February", "March", "April", "May", "June", "July", "August", "September", "October", "November", "December")</f>
        <v>May</v>
      </c>
      <c r="B147" s="3">
        <f>WEEKNUM(Data!A147,2)-WEEKNUM(DATE(YEAR(Data!A147),MONTH(Data!A147),1),2)+1</f>
        <v>4</v>
      </c>
      <c r="C147" s="3">
        <f>Data!B147</f>
        <v>21</v>
      </c>
      <c r="D147" s="3">
        <f>IFERROR(Data!E147,0)</f>
        <v>0</v>
      </c>
      <c r="E147" s="3">
        <f>IFERROR(Data!H147,0)</f>
        <v>0</v>
      </c>
      <c r="F147" s="3">
        <f>IFERROR(Data!G147,0)</f>
        <v>0</v>
      </c>
    </row>
    <row r="148" spans="1:6" x14ac:dyDescent="0.3">
      <c r="A148" s="3" t="str">
        <f>CHOOSE(MONTH(Data!A148),"January", "February", "March", "April", "May", "June", "July", "August", "September", "October", "November", "December")</f>
        <v>May</v>
      </c>
      <c r="B148" s="3">
        <f>WEEKNUM(Data!A148,2)-WEEKNUM(DATE(YEAR(Data!A148),MONTH(Data!A148),1),2)+1</f>
        <v>4</v>
      </c>
      <c r="C148" s="3">
        <f>Data!B148</f>
        <v>21</v>
      </c>
      <c r="D148" s="3">
        <f ca="1">IFERROR(Data!E148,0)</f>
        <v>94</v>
      </c>
      <c r="E148" s="3">
        <f ca="1">IFERROR(Data!H148,0)</f>
        <v>1980</v>
      </c>
      <c r="F148" s="3">
        <f ca="1">IFERROR(Data!G148,0)</f>
        <v>1283</v>
      </c>
    </row>
    <row r="149" spans="1:6" x14ac:dyDescent="0.3">
      <c r="A149" s="3" t="str">
        <f>CHOOSE(MONTH(Data!A149),"January", "February", "March", "April", "May", "June", "July", "August", "September", "October", "November", "December")</f>
        <v>May</v>
      </c>
      <c r="B149" s="3">
        <f>WEEKNUM(Data!A149,2)-WEEKNUM(DATE(YEAR(Data!A149),MONTH(Data!A149),1),2)+1</f>
        <v>5</v>
      </c>
      <c r="C149" s="3">
        <f>Data!B149</f>
        <v>22</v>
      </c>
      <c r="D149" s="3">
        <f>IFERROR(Data!E149,0)</f>
        <v>0</v>
      </c>
      <c r="E149" s="3">
        <f>IFERROR(Data!H149,0)</f>
        <v>0</v>
      </c>
      <c r="F149" s="3">
        <f>IFERROR(Data!G149,0)</f>
        <v>0</v>
      </c>
    </row>
    <row r="150" spans="1:6" x14ac:dyDescent="0.3">
      <c r="A150" s="3" t="str">
        <f>CHOOSE(MONTH(Data!A150),"January", "February", "March", "April", "May", "June", "July", "August", "September", "October", "November", "December")</f>
        <v>May</v>
      </c>
      <c r="B150" s="3">
        <f>WEEKNUM(Data!A150,2)-WEEKNUM(DATE(YEAR(Data!A150),MONTH(Data!A150),1),2)+1</f>
        <v>5</v>
      </c>
      <c r="C150" s="3">
        <f>Data!B150</f>
        <v>22</v>
      </c>
      <c r="D150" s="3">
        <f>IFERROR(Data!E150,0)</f>
        <v>0</v>
      </c>
      <c r="E150" s="3">
        <f>IFERROR(Data!H150,0)</f>
        <v>0</v>
      </c>
      <c r="F150" s="3">
        <f>IFERROR(Data!G150,0)</f>
        <v>0</v>
      </c>
    </row>
    <row r="151" spans="1:6" x14ac:dyDescent="0.3">
      <c r="A151" s="3" t="str">
        <f>CHOOSE(MONTH(Data!A151),"January", "February", "March", "April", "May", "June", "July", "August", "September", "October", "November", "December")</f>
        <v>May</v>
      </c>
      <c r="B151" s="3">
        <f>WEEKNUM(Data!A151,2)-WEEKNUM(DATE(YEAR(Data!A151),MONTH(Data!A151),1),2)+1</f>
        <v>5</v>
      </c>
      <c r="C151" s="3">
        <f>Data!B151</f>
        <v>22</v>
      </c>
      <c r="D151" s="3">
        <f>IFERROR(Data!E151,0)</f>
        <v>0</v>
      </c>
      <c r="E151" s="3">
        <f>IFERROR(Data!H151,0)</f>
        <v>0</v>
      </c>
      <c r="F151" s="3">
        <f>IFERROR(Data!G151,0)</f>
        <v>0</v>
      </c>
    </row>
    <row r="152" spans="1:6" x14ac:dyDescent="0.3">
      <c r="A152" s="3" t="str">
        <f>CHOOSE(MONTH(Data!A152),"January", "February", "March", "April", "May", "June", "July", "August", "September", "October", "November", "December")</f>
        <v>May</v>
      </c>
      <c r="B152" s="3">
        <f>WEEKNUM(Data!A152,2)-WEEKNUM(DATE(YEAR(Data!A152),MONTH(Data!A152),1),2)+1</f>
        <v>5</v>
      </c>
      <c r="C152" s="3">
        <f>Data!B152</f>
        <v>22</v>
      </c>
      <c r="D152" s="3">
        <f>IFERROR(Data!E152,0)</f>
        <v>0</v>
      </c>
      <c r="E152" s="3">
        <f>IFERROR(Data!H152,0)</f>
        <v>0</v>
      </c>
      <c r="F152" s="3">
        <f>IFERROR(Data!G152,0)</f>
        <v>0</v>
      </c>
    </row>
    <row r="153" spans="1:6" x14ac:dyDescent="0.3">
      <c r="A153" s="3" t="str">
        <f>CHOOSE(MONTH(Data!A153),"January", "February", "March", "April", "May", "June", "July", "August", "September", "October", "November", "December")</f>
        <v>May</v>
      </c>
      <c r="B153" s="3">
        <f>WEEKNUM(Data!A153,2)-WEEKNUM(DATE(YEAR(Data!A153),MONTH(Data!A153),1),2)+1</f>
        <v>5</v>
      </c>
      <c r="C153" s="3">
        <f>Data!B153</f>
        <v>22</v>
      </c>
      <c r="D153" s="3">
        <f>IFERROR(Data!E153,0)</f>
        <v>0</v>
      </c>
      <c r="E153" s="3">
        <f>IFERROR(Data!H153,0)</f>
        <v>0</v>
      </c>
      <c r="F153" s="3">
        <f>IFERROR(Data!G153,0)</f>
        <v>0</v>
      </c>
    </row>
    <row r="154" spans="1:6" x14ac:dyDescent="0.3">
      <c r="A154" s="3" t="str">
        <f>CHOOSE(MONTH(Data!A154),"January", "February", "March", "April", "May", "June", "July", "August", "September", "October", "November", "December")</f>
        <v>June</v>
      </c>
      <c r="B154" s="3">
        <f>WEEKNUM(Data!A154,2)-WEEKNUM(DATE(YEAR(Data!A154),MONTH(Data!A154),1),2)+1</f>
        <v>1</v>
      </c>
      <c r="C154" s="3">
        <f>Data!B154</f>
        <v>22</v>
      </c>
      <c r="D154" s="3">
        <f>IFERROR(Data!E154,0)</f>
        <v>0</v>
      </c>
      <c r="E154" s="3">
        <f>IFERROR(Data!H154,0)</f>
        <v>0</v>
      </c>
      <c r="F154" s="3">
        <f>IFERROR(Data!G154,0)</f>
        <v>0</v>
      </c>
    </row>
    <row r="155" spans="1:6" x14ac:dyDescent="0.3">
      <c r="A155" s="3" t="str">
        <f>CHOOSE(MONTH(Data!A155),"January", "February", "March", "April", "May", "June", "July", "August", "September", "October", "November", "December")</f>
        <v>June</v>
      </c>
      <c r="B155" s="3">
        <f>WEEKNUM(Data!A155,2)-WEEKNUM(DATE(YEAR(Data!A155),MONTH(Data!A155),1),2)+1</f>
        <v>1</v>
      </c>
      <c r="C155" s="3">
        <f>Data!B155</f>
        <v>22</v>
      </c>
      <c r="D155" s="3">
        <f ca="1">IFERROR(Data!E155,0)</f>
        <v>87</v>
      </c>
      <c r="E155" s="3">
        <f ca="1">IFERROR(Data!H155,0)</f>
        <v>1773</v>
      </c>
      <c r="F155" s="3">
        <f ca="1">IFERROR(Data!G155,0)</f>
        <v>1127</v>
      </c>
    </row>
    <row r="156" spans="1:6" x14ac:dyDescent="0.3">
      <c r="A156" s="3" t="str">
        <f>CHOOSE(MONTH(Data!A156),"January", "February", "March", "April", "May", "June", "July", "August", "September", "October", "November", "December")</f>
        <v>June</v>
      </c>
      <c r="B156" s="3">
        <f>WEEKNUM(Data!A156,2)-WEEKNUM(DATE(YEAR(Data!A156),MONTH(Data!A156),1),2)+1</f>
        <v>2</v>
      </c>
      <c r="C156" s="3">
        <f>Data!B156</f>
        <v>23</v>
      </c>
      <c r="D156" s="3">
        <f>IFERROR(Data!E156,0)</f>
        <v>0</v>
      </c>
      <c r="E156" s="3">
        <f>IFERROR(Data!H156,0)</f>
        <v>0</v>
      </c>
      <c r="F156" s="3">
        <f>IFERROR(Data!G156,0)</f>
        <v>0</v>
      </c>
    </row>
    <row r="157" spans="1:6" x14ac:dyDescent="0.3">
      <c r="A157" s="3" t="str">
        <f>CHOOSE(MONTH(Data!A157),"January", "February", "March", "April", "May", "June", "July", "August", "September", "October", "November", "December")</f>
        <v>June</v>
      </c>
      <c r="B157" s="3">
        <f>WEEKNUM(Data!A157,2)-WEEKNUM(DATE(YEAR(Data!A157),MONTH(Data!A157),1),2)+1</f>
        <v>2</v>
      </c>
      <c r="C157" s="3">
        <f>Data!B157</f>
        <v>23</v>
      </c>
      <c r="D157" s="3">
        <f>IFERROR(Data!E157,0)</f>
        <v>0</v>
      </c>
      <c r="E157" s="3">
        <f>IFERROR(Data!H157,0)</f>
        <v>0</v>
      </c>
      <c r="F157" s="3">
        <f>IFERROR(Data!G157,0)</f>
        <v>0</v>
      </c>
    </row>
    <row r="158" spans="1:6" x14ac:dyDescent="0.3">
      <c r="A158" s="3" t="str">
        <f>CHOOSE(MONTH(Data!A158),"January", "February", "March", "April", "May", "June", "July", "August", "September", "October", "November", "December")</f>
        <v>June</v>
      </c>
      <c r="B158" s="3">
        <f>WEEKNUM(Data!A158,2)-WEEKNUM(DATE(YEAR(Data!A158),MONTH(Data!A158),1),2)+1</f>
        <v>2</v>
      </c>
      <c r="C158" s="3">
        <f>Data!B158</f>
        <v>23</v>
      </c>
      <c r="D158" s="3">
        <f>IFERROR(Data!E158,0)</f>
        <v>0</v>
      </c>
      <c r="E158" s="3">
        <f>IFERROR(Data!H158,0)</f>
        <v>0</v>
      </c>
      <c r="F158" s="3">
        <f>IFERROR(Data!G158,0)</f>
        <v>0</v>
      </c>
    </row>
    <row r="159" spans="1:6" x14ac:dyDescent="0.3">
      <c r="A159" s="3" t="str">
        <f>CHOOSE(MONTH(Data!A159),"January", "February", "March", "April", "May", "June", "July", "August", "September", "October", "November", "December")</f>
        <v>June</v>
      </c>
      <c r="B159" s="3">
        <f>WEEKNUM(Data!A159,2)-WEEKNUM(DATE(YEAR(Data!A159),MONTH(Data!A159),1),2)+1</f>
        <v>2</v>
      </c>
      <c r="C159" s="3">
        <f>Data!B159</f>
        <v>23</v>
      </c>
      <c r="D159" s="3">
        <f>IFERROR(Data!E159,0)</f>
        <v>0</v>
      </c>
      <c r="E159" s="3">
        <f>IFERROR(Data!H159,0)</f>
        <v>0</v>
      </c>
      <c r="F159" s="3">
        <f>IFERROR(Data!G159,0)</f>
        <v>0</v>
      </c>
    </row>
    <row r="160" spans="1:6" x14ac:dyDescent="0.3">
      <c r="A160" s="3" t="str">
        <f>CHOOSE(MONTH(Data!A160),"January", "February", "March", "April", "May", "June", "July", "August", "September", "October", "November", "December")</f>
        <v>June</v>
      </c>
      <c r="B160" s="3">
        <f>WEEKNUM(Data!A160,2)-WEEKNUM(DATE(YEAR(Data!A160),MONTH(Data!A160),1),2)+1</f>
        <v>2</v>
      </c>
      <c r="C160" s="3">
        <f>Data!B160</f>
        <v>23</v>
      </c>
      <c r="D160" s="3">
        <f>IFERROR(Data!E160,0)</f>
        <v>0</v>
      </c>
      <c r="E160" s="3">
        <f>IFERROR(Data!H160,0)</f>
        <v>0</v>
      </c>
      <c r="F160" s="3">
        <f>IFERROR(Data!G160,0)</f>
        <v>0</v>
      </c>
    </row>
    <row r="161" spans="1:6" x14ac:dyDescent="0.3">
      <c r="A161" s="3" t="str">
        <f>CHOOSE(MONTH(Data!A161),"January", "February", "March", "April", "May", "June", "July", "August", "September", "October", "November", "December")</f>
        <v>June</v>
      </c>
      <c r="B161" s="3">
        <f>WEEKNUM(Data!A161,2)-WEEKNUM(DATE(YEAR(Data!A161),MONTH(Data!A161),1),2)+1</f>
        <v>2</v>
      </c>
      <c r="C161" s="3">
        <f>Data!B161</f>
        <v>23</v>
      </c>
      <c r="D161" s="3">
        <f>IFERROR(Data!E161,0)</f>
        <v>0</v>
      </c>
      <c r="E161" s="3">
        <f>IFERROR(Data!H161,0)</f>
        <v>0</v>
      </c>
      <c r="F161" s="3">
        <f>IFERROR(Data!G161,0)</f>
        <v>0</v>
      </c>
    </row>
    <row r="162" spans="1:6" x14ac:dyDescent="0.3">
      <c r="A162" s="3" t="str">
        <f>CHOOSE(MONTH(Data!A162),"January", "February", "March", "April", "May", "June", "July", "August", "September", "October", "November", "December")</f>
        <v>June</v>
      </c>
      <c r="B162" s="3">
        <f>WEEKNUM(Data!A162,2)-WEEKNUM(DATE(YEAR(Data!A162),MONTH(Data!A162),1),2)+1</f>
        <v>2</v>
      </c>
      <c r="C162" s="3">
        <f>Data!B162</f>
        <v>23</v>
      </c>
      <c r="D162" s="3">
        <f ca="1">IFERROR(Data!E162,0)</f>
        <v>60</v>
      </c>
      <c r="E162" s="3">
        <f ca="1">IFERROR(Data!H162,0)</f>
        <v>1833</v>
      </c>
      <c r="F162" s="3">
        <f ca="1">IFERROR(Data!G162,0)</f>
        <v>1021</v>
      </c>
    </row>
    <row r="163" spans="1:6" x14ac:dyDescent="0.3">
      <c r="A163" s="3" t="str">
        <f>CHOOSE(MONTH(Data!A163),"January", "February", "March", "April", "May", "June", "July", "August", "September", "October", "November", "December")</f>
        <v>June</v>
      </c>
      <c r="B163" s="3">
        <f>WEEKNUM(Data!A163,2)-WEEKNUM(DATE(YEAR(Data!A163),MONTH(Data!A163),1),2)+1</f>
        <v>3</v>
      </c>
      <c r="C163" s="3">
        <f>Data!B163</f>
        <v>24</v>
      </c>
      <c r="D163" s="3">
        <f>IFERROR(Data!E163,0)</f>
        <v>0</v>
      </c>
      <c r="E163" s="3">
        <f>IFERROR(Data!H163,0)</f>
        <v>0</v>
      </c>
      <c r="F163" s="3">
        <f>IFERROR(Data!G163,0)</f>
        <v>0</v>
      </c>
    </row>
    <row r="164" spans="1:6" x14ac:dyDescent="0.3">
      <c r="A164" s="3" t="str">
        <f>CHOOSE(MONTH(Data!A164),"January", "February", "March", "April", "May", "June", "July", "August", "September", "October", "November", "December")</f>
        <v>June</v>
      </c>
      <c r="B164" s="3">
        <f>WEEKNUM(Data!A164,2)-WEEKNUM(DATE(YEAR(Data!A164),MONTH(Data!A164),1),2)+1</f>
        <v>3</v>
      </c>
      <c r="C164" s="3">
        <f>Data!B164</f>
        <v>24</v>
      </c>
      <c r="D164" s="3">
        <f>IFERROR(Data!E164,0)</f>
        <v>0</v>
      </c>
      <c r="E164" s="3">
        <f>IFERROR(Data!H164,0)</f>
        <v>0</v>
      </c>
      <c r="F164" s="3">
        <f>IFERROR(Data!G164,0)</f>
        <v>0</v>
      </c>
    </row>
    <row r="165" spans="1:6" x14ac:dyDescent="0.3">
      <c r="A165" s="3" t="str">
        <f>CHOOSE(MONTH(Data!A165),"January", "February", "March", "April", "May", "June", "July", "August", "September", "October", "November", "December")</f>
        <v>June</v>
      </c>
      <c r="B165" s="3">
        <f>WEEKNUM(Data!A165,2)-WEEKNUM(DATE(YEAR(Data!A165),MONTH(Data!A165),1),2)+1</f>
        <v>3</v>
      </c>
      <c r="C165" s="3">
        <f>Data!B165</f>
        <v>24</v>
      </c>
      <c r="D165" s="3">
        <f>IFERROR(Data!E165,0)</f>
        <v>0</v>
      </c>
      <c r="E165" s="3">
        <f>IFERROR(Data!H165,0)</f>
        <v>0</v>
      </c>
      <c r="F165" s="3">
        <f>IFERROR(Data!G165,0)</f>
        <v>0</v>
      </c>
    </row>
    <row r="166" spans="1:6" x14ac:dyDescent="0.3">
      <c r="A166" s="3" t="str">
        <f>CHOOSE(MONTH(Data!A166),"January", "February", "March", "April", "May", "June", "July", "August", "September", "October", "November", "December")</f>
        <v>June</v>
      </c>
      <c r="B166" s="3">
        <f>WEEKNUM(Data!A166,2)-WEEKNUM(DATE(YEAR(Data!A166),MONTH(Data!A166),1),2)+1</f>
        <v>3</v>
      </c>
      <c r="C166" s="3">
        <f>Data!B166</f>
        <v>24</v>
      </c>
      <c r="D166" s="3">
        <f>IFERROR(Data!E166,0)</f>
        <v>0</v>
      </c>
      <c r="E166" s="3">
        <f>IFERROR(Data!H166,0)</f>
        <v>0</v>
      </c>
      <c r="F166" s="3">
        <f>IFERROR(Data!G166,0)</f>
        <v>0</v>
      </c>
    </row>
    <row r="167" spans="1:6" x14ac:dyDescent="0.3">
      <c r="A167" s="3" t="str">
        <f>CHOOSE(MONTH(Data!A167),"January", "February", "March", "April", "May", "June", "July", "August", "September", "October", "November", "December")</f>
        <v>June</v>
      </c>
      <c r="B167" s="3">
        <f>WEEKNUM(Data!A167,2)-WEEKNUM(DATE(YEAR(Data!A167),MONTH(Data!A167),1),2)+1</f>
        <v>3</v>
      </c>
      <c r="C167" s="3">
        <f>Data!B167</f>
        <v>24</v>
      </c>
      <c r="D167" s="3">
        <f>IFERROR(Data!E167,0)</f>
        <v>0</v>
      </c>
      <c r="E167" s="3">
        <f>IFERROR(Data!H167,0)</f>
        <v>0</v>
      </c>
      <c r="F167" s="3">
        <f>IFERROR(Data!G167,0)</f>
        <v>0</v>
      </c>
    </row>
    <row r="168" spans="1:6" x14ac:dyDescent="0.3">
      <c r="A168" s="3" t="str">
        <f>CHOOSE(MONTH(Data!A168),"January", "February", "March", "April", "May", "June", "July", "August", "September", "October", "November", "December")</f>
        <v>June</v>
      </c>
      <c r="B168" s="3">
        <f>WEEKNUM(Data!A168,2)-WEEKNUM(DATE(YEAR(Data!A168),MONTH(Data!A168),1),2)+1</f>
        <v>3</v>
      </c>
      <c r="C168" s="3">
        <f>Data!B168</f>
        <v>24</v>
      </c>
      <c r="D168" s="3">
        <f>IFERROR(Data!E168,0)</f>
        <v>0</v>
      </c>
      <c r="E168" s="3">
        <f>IFERROR(Data!H168,0)</f>
        <v>0</v>
      </c>
      <c r="F168" s="3">
        <f>IFERROR(Data!G168,0)</f>
        <v>0</v>
      </c>
    </row>
    <row r="169" spans="1:6" x14ac:dyDescent="0.3">
      <c r="A169" s="3" t="str">
        <f>CHOOSE(MONTH(Data!A169),"January", "February", "March", "April", "May", "June", "July", "August", "September", "October", "November", "December")</f>
        <v>June</v>
      </c>
      <c r="B169" s="3">
        <f>WEEKNUM(Data!A169,2)-WEEKNUM(DATE(YEAR(Data!A169),MONTH(Data!A169),1),2)+1</f>
        <v>3</v>
      </c>
      <c r="C169" s="3">
        <f>Data!B169</f>
        <v>24</v>
      </c>
      <c r="D169" s="3">
        <f ca="1">IFERROR(Data!E169,0)</f>
        <v>68</v>
      </c>
      <c r="E169" s="3">
        <f ca="1">IFERROR(Data!H169,0)</f>
        <v>1824</v>
      </c>
      <c r="F169" s="3">
        <f ca="1">IFERROR(Data!G169,0)</f>
        <v>1226</v>
      </c>
    </row>
    <row r="170" spans="1:6" x14ac:dyDescent="0.3">
      <c r="A170" s="3" t="str">
        <f>CHOOSE(MONTH(Data!A170),"January", "February", "March", "April", "May", "June", "July", "August", "September", "October", "November", "December")</f>
        <v>June</v>
      </c>
      <c r="B170" s="3">
        <f>WEEKNUM(Data!A170,2)-WEEKNUM(DATE(YEAR(Data!A170),MONTH(Data!A170),1),2)+1</f>
        <v>4</v>
      </c>
      <c r="C170" s="3">
        <f>Data!B170</f>
        <v>25</v>
      </c>
      <c r="D170" s="3">
        <f>IFERROR(Data!E170,0)</f>
        <v>0</v>
      </c>
      <c r="E170" s="3">
        <f>IFERROR(Data!H170,0)</f>
        <v>0</v>
      </c>
      <c r="F170" s="3">
        <f>IFERROR(Data!G170,0)</f>
        <v>0</v>
      </c>
    </row>
    <row r="171" spans="1:6" x14ac:dyDescent="0.3">
      <c r="A171" s="3" t="str">
        <f>CHOOSE(MONTH(Data!A171),"January", "February", "March", "April", "May", "June", "July", "August", "September", "October", "November", "December")</f>
        <v>June</v>
      </c>
      <c r="B171" s="3">
        <f>WEEKNUM(Data!A171,2)-WEEKNUM(DATE(YEAR(Data!A171),MONTH(Data!A171),1),2)+1</f>
        <v>4</v>
      </c>
      <c r="C171" s="3">
        <f>Data!B171</f>
        <v>25</v>
      </c>
      <c r="D171" s="3">
        <f>IFERROR(Data!E171,0)</f>
        <v>0</v>
      </c>
      <c r="E171" s="3">
        <f>IFERROR(Data!H171,0)</f>
        <v>0</v>
      </c>
      <c r="F171" s="3">
        <f>IFERROR(Data!G171,0)</f>
        <v>0</v>
      </c>
    </row>
    <row r="172" spans="1:6" x14ac:dyDescent="0.3">
      <c r="A172" s="3" t="str">
        <f>CHOOSE(MONTH(Data!A172),"January", "February", "March", "April", "May", "June", "July", "August", "September", "October", "November", "December")</f>
        <v>June</v>
      </c>
      <c r="B172" s="3">
        <f>WEEKNUM(Data!A172,2)-WEEKNUM(DATE(YEAR(Data!A172),MONTH(Data!A172),1),2)+1</f>
        <v>4</v>
      </c>
      <c r="C172" s="3">
        <f>Data!B172</f>
        <v>25</v>
      </c>
      <c r="D172" s="3">
        <f>IFERROR(Data!E172,0)</f>
        <v>0</v>
      </c>
      <c r="E172" s="3">
        <f>IFERROR(Data!H172,0)</f>
        <v>0</v>
      </c>
      <c r="F172" s="3">
        <f>IFERROR(Data!G172,0)</f>
        <v>0</v>
      </c>
    </row>
    <row r="173" spans="1:6" x14ac:dyDescent="0.3">
      <c r="A173" s="3" t="str">
        <f>CHOOSE(MONTH(Data!A173),"January", "February", "March", "April", "May", "June", "July", "August", "September", "October", "November", "December")</f>
        <v>June</v>
      </c>
      <c r="B173" s="3">
        <f>WEEKNUM(Data!A173,2)-WEEKNUM(DATE(YEAR(Data!A173),MONTH(Data!A173),1),2)+1</f>
        <v>4</v>
      </c>
      <c r="C173" s="3">
        <f>Data!B173</f>
        <v>25</v>
      </c>
      <c r="D173" s="3">
        <f>IFERROR(Data!E173,0)</f>
        <v>0</v>
      </c>
      <c r="E173" s="3">
        <f>IFERROR(Data!H173,0)</f>
        <v>0</v>
      </c>
      <c r="F173" s="3">
        <f>IFERROR(Data!G173,0)</f>
        <v>0</v>
      </c>
    </row>
    <row r="174" spans="1:6" x14ac:dyDescent="0.3">
      <c r="A174" s="3" t="str">
        <f>CHOOSE(MONTH(Data!A174),"January", "February", "March", "April", "May", "June", "July", "August", "September", "October", "November", "December")</f>
        <v>June</v>
      </c>
      <c r="B174" s="3">
        <f>WEEKNUM(Data!A174,2)-WEEKNUM(DATE(YEAR(Data!A174),MONTH(Data!A174),1),2)+1</f>
        <v>4</v>
      </c>
      <c r="C174" s="3">
        <f>Data!B174</f>
        <v>25</v>
      </c>
      <c r="D174" s="3">
        <f>IFERROR(Data!E174,0)</f>
        <v>0</v>
      </c>
      <c r="E174" s="3">
        <f>IFERROR(Data!H174,0)</f>
        <v>0</v>
      </c>
      <c r="F174" s="3">
        <f>IFERROR(Data!G174,0)</f>
        <v>0</v>
      </c>
    </row>
    <row r="175" spans="1:6" x14ac:dyDescent="0.3">
      <c r="A175" s="3" t="str">
        <f>CHOOSE(MONTH(Data!A175),"January", "February", "March", "April", "May", "June", "July", "August", "September", "October", "November", "December")</f>
        <v>June</v>
      </c>
      <c r="B175" s="3">
        <f>WEEKNUM(Data!A175,2)-WEEKNUM(DATE(YEAR(Data!A175),MONTH(Data!A175),1),2)+1</f>
        <v>4</v>
      </c>
      <c r="C175" s="3">
        <f>Data!B175</f>
        <v>25</v>
      </c>
      <c r="D175" s="3">
        <f>IFERROR(Data!E175,0)</f>
        <v>0</v>
      </c>
      <c r="E175" s="3">
        <f>IFERROR(Data!H175,0)</f>
        <v>0</v>
      </c>
      <c r="F175" s="3">
        <f>IFERROR(Data!G175,0)</f>
        <v>0</v>
      </c>
    </row>
    <row r="176" spans="1:6" x14ac:dyDescent="0.3">
      <c r="A176" s="3" t="str">
        <f>CHOOSE(MONTH(Data!A176),"January", "February", "March", "April", "May", "June", "July", "August", "September", "October", "November", "December")</f>
        <v>June</v>
      </c>
      <c r="B176" s="3">
        <f>WEEKNUM(Data!A176,2)-WEEKNUM(DATE(YEAR(Data!A176),MONTH(Data!A176),1),2)+1</f>
        <v>4</v>
      </c>
      <c r="C176" s="3">
        <f>Data!B176</f>
        <v>25</v>
      </c>
      <c r="D176" s="3">
        <f ca="1">IFERROR(Data!E176,0)</f>
        <v>74</v>
      </c>
      <c r="E176" s="3">
        <f ca="1">IFERROR(Data!H176,0)</f>
        <v>2102</v>
      </c>
      <c r="F176" s="3">
        <f ca="1">IFERROR(Data!G176,0)</f>
        <v>1227</v>
      </c>
    </row>
    <row r="177" spans="1:6" x14ac:dyDescent="0.3">
      <c r="A177" s="3" t="str">
        <f>CHOOSE(MONTH(Data!A177),"January", "February", "March", "April", "May", "June", "July", "August", "September", "October", "November", "December")</f>
        <v>June</v>
      </c>
      <c r="B177" s="3">
        <f>WEEKNUM(Data!A177,2)-WEEKNUM(DATE(YEAR(Data!A177),MONTH(Data!A177),1),2)+1</f>
        <v>5</v>
      </c>
      <c r="C177" s="3">
        <f>Data!B177</f>
        <v>26</v>
      </c>
      <c r="D177" s="3">
        <f>IFERROR(Data!E177,0)</f>
        <v>0</v>
      </c>
      <c r="E177" s="3">
        <f>IFERROR(Data!H177,0)</f>
        <v>0</v>
      </c>
      <c r="F177" s="3">
        <f>IFERROR(Data!G177,0)</f>
        <v>0</v>
      </c>
    </row>
    <row r="178" spans="1:6" x14ac:dyDescent="0.3">
      <c r="A178" s="3" t="str">
        <f>CHOOSE(MONTH(Data!A178),"January", "February", "March", "April", "May", "June", "July", "August", "September", "October", "November", "December")</f>
        <v>June</v>
      </c>
      <c r="B178" s="3">
        <f>WEEKNUM(Data!A178,2)-WEEKNUM(DATE(YEAR(Data!A178),MONTH(Data!A178),1),2)+1</f>
        <v>5</v>
      </c>
      <c r="C178" s="3">
        <f>Data!B178</f>
        <v>26</v>
      </c>
      <c r="D178" s="3">
        <f>IFERROR(Data!E178,0)</f>
        <v>0</v>
      </c>
      <c r="E178" s="3">
        <f>IFERROR(Data!H178,0)</f>
        <v>0</v>
      </c>
      <c r="F178" s="3">
        <f>IFERROR(Data!G178,0)</f>
        <v>0</v>
      </c>
    </row>
    <row r="179" spans="1:6" x14ac:dyDescent="0.3">
      <c r="A179" s="3" t="str">
        <f>CHOOSE(MONTH(Data!A179),"January", "February", "March", "April", "May", "June", "July", "August", "September", "October", "November", "December")</f>
        <v>June</v>
      </c>
      <c r="B179" s="3">
        <f>WEEKNUM(Data!A179,2)-WEEKNUM(DATE(YEAR(Data!A179),MONTH(Data!A179),1),2)+1</f>
        <v>5</v>
      </c>
      <c r="C179" s="3">
        <f>Data!B179</f>
        <v>26</v>
      </c>
      <c r="D179" s="3">
        <f>IFERROR(Data!E179,0)</f>
        <v>0</v>
      </c>
      <c r="E179" s="3">
        <f>IFERROR(Data!H179,0)</f>
        <v>0</v>
      </c>
      <c r="F179" s="3">
        <f>IFERROR(Data!G179,0)</f>
        <v>0</v>
      </c>
    </row>
    <row r="180" spans="1:6" x14ac:dyDescent="0.3">
      <c r="A180" s="3" t="str">
        <f>CHOOSE(MONTH(Data!A180),"January", "February", "March", "April", "May", "June", "July", "August", "September", "October", "November", "December")</f>
        <v>June</v>
      </c>
      <c r="B180" s="3">
        <f>WEEKNUM(Data!A180,2)-WEEKNUM(DATE(YEAR(Data!A180),MONTH(Data!A180),1),2)+1</f>
        <v>5</v>
      </c>
      <c r="C180" s="3">
        <f>Data!B180</f>
        <v>26</v>
      </c>
      <c r="D180" s="3">
        <f>IFERROR(Data!E180,0)</f>
        <v>0</v>
      </c>
      <c r="E180" s="3">
        <f>IFERROR(Data!H180,0)</f>
        <v>0</v>
      </c>
      <c r="F180" s="3">
        <f>IFERROR(Data!G180,0)</f>
        <v>0</v>
      </c>
    </row>
    <row r="181" spans="1:6" x14ac:dyDescent="0.3">
      <c r="A181" s="3" t="str">
        <f>CHOOSE(MONTH(Data!A181),"January", "February", "March", "April", "May", "June", "July", "August", "September", "October", "November", "December")</f>
        <v>June</v>
      </c>
      <c r="B181" s="3">
        <f>WEEKNUM(Data!A181,2)-WEEKNUM(DATE(YEAR(Data!A181),MONTH(Data!A181),1),2)+1</f>
        <v>5</v>
      </c>
      <c r="C181" s="3">
        <f>Data!B181</f>
        <v>26</v>
      </c>
      <c r="D181" s="3">
        <f>IFERROR(Data!E181,0)</f>
        <v>0</v>
      </c>
      <c r="E181" s="3">
        <f>IFERROR(Data!H181,0)</f>
        <v>0</v>
      </c>
      <c r="F181" s="3">
        <f>IFERROR(Data!G181,0)</f>
        <v>0</v>
      </c>
    </row>
    <row r="182" spans="1:6" x14ac:dyDescent="0.3">
      <c r="A182" s="3" t="str">
        <f>CHOOSE(MONTH(Data!A182),"January", "February", "March", "April", "May", "June", "July", "August", "September", "October", "November", "December")</f>
        <v>June</v>
      </c>
      <c r="B182" s="3">
        <f>WEEKNUM(Data!A182,2)-WEEKNUM(DATE(YEAR(Data!A182),MONTH(Data!A182),1),2)+1</f>
        <v>5</v>
      </c>
      <c r="C182" s="3">
        <f>Data!B182</f>
        <v>26</v>
      </c>
      <c r="D182" s="3">
        <f>IFERROR(Data!E182,0)</f>
        <v>0</v>
      </c>
      <c r="E182" s="3">
        <f>IFERROR(Data!H182,0)</f>
        <v>0</v>
      </c>
      <c r="F182" s="3">
        <f>IFERROR(Data!G182,0)</f>
        <v>0</v>
      </c>
    </row>
    <row r="183" spans="1:6" x14ac:dyDescent="0.3">
      <c r="A183" s="3" t="str">
        <f>CHOOSE(MONTH(Data!A183),"January", "February", "March", "April", "May", "June", "July", "August", "September", "October", "November", "December")</f>
        <v>June</v>
      </c>
      <c r="B183" s="3">
        <f>WEEKNUM(Data!A183,2)-WEEKNUM(DATE(YEAR(Data!A183),MONTH(Data!A183),1),2)+1</f>
        <v>5</v>
      </c>
      <c r="C183" s="3">
        <f>Data!B183</f>
        <v>26</v>
      </c>
      <c r="D183" s="3">
        <f ca="1">IFERROR(Data!E183,0)</f>
        <v>60</v>
      </c>
      <c r="E183" s="3">
        <f ca="1">IFERROR(Data!H183,0)</f>
        <v>1413</v>
      </c>
      <c r="F183" s="3">
        <f ca="1">IFERROR(Data!G183,0)</f>
        <v>922</v>
      </c>
    </row>
    <row r="184" spans="1:6" x14ac:dyDescent="0.3">
      <c r="A184" s="3" t="str">
        <f>CHOOSE(MONTH(Data!A184),"January", "February", "March", "April", "May", "June", "July", "August", "September", "October", "November", "December")</f>
        <v>July</v>
      </c>
      <c r="B184" s="3">
        <f>WEEKNUM(Data!A184,2)-WEEKNUM(DATE(YEAR(Data!A184),MONTH(Data!A184),1),2)+1</f>
        <v>1</v>
      </c>
      <c r="C184" s="3">
        <f>Data!B184</f>
        <v>27</v>
      </c>
      <c r="D184" s="3">
        <f>IFERROR(Data!E184,0)</f>
        <v>0</v>
      </c>
      <c r="E184" s="3">
        <f>IFERROR(Data!H184,0)</f>
        <v>0</v>
      </c>
      <c r="F184" s="3">
        <f>IFERROR(Data!G184,0)</f>
        <v>0</v>
      </c>
    </row>
    <row r="185" spans="1:6" x14ac:dyDescent="0.3">
      <c r="A185" s="3" t="str">
        <f>CHOOSE(MONTH(Data!A185),"January", "February", "March", "April", "May", "June", "July", "August", "September", "October", "November", "December")</f>
        <v>July</v>
      </c>
      <c r="B185" s="3">
        <f>WEEKNUM(Data!A185,2)-WEEKNUM(DATE(YEAR(Data!A185),MONTH(Data!A185),1),2)+1</f>
        <v>1</v>
      </c>
      <c r="C185" s="3">
        <f>Data!B185</f>
        <v>27</v>
      </c>
      <c r="D185" s="3">
        <f>IFERROR(Data!E185,0)</f>
        <v>0</v>
      </c>
      <c r="E185" s="3">
        <f>IFERROR(Data!H185,0)</f>
        <v>0</v>
      </c>
      <c r="F185" s="3">
        <f>IFERROR(Data!G185,0)</f>
        <v>0</v>
      </c>
    </row>
    <row r="186" spans="1:6" x14ac:dyDescent="0.3">
      <c r="A186" s="3" t="str">
        <f>CHOOSE(MONTH(Data!A186),"January", "February", "March", "April", "May", "June", "July", "August", "September", "October", "November", "December")</f>
        <v>July</v>
      </c>
      <c r="B186" s="3">
        <f>WEEKNUM(Data!A186,2)-WEEKNUM(DATE(YEAR(Data!A186),MONTH(Data!A186),1),2)+1</f>
        <v>1</v>
      </c>
      <c r="C186" s="3">
        <f>Data!B186</f>
        <v>27</v>
      </c>
      <c r="D186" s="3">
        <f>IFERROR(Data!E186,0)</f>
        <v>0</v>
      </c>
      <c r="E186" s="3">
        <f>IFERROR(Data!H186,0)</f>
        <v>0</v>
      </c>
      <c r="F186" s="3">
        <f>IFERROR(Data!G186,0)</f>
        <v>0</v>
      </c>
    </row>
    <row r="187" spans="1:6" x14ac:dyDescent="0.3">
      <c r="A187" s="3" t="str">
        <f>CHOOSE(MONTH(Data!A187),"January", "February", "March", "April", "May", "June", "July", "August", "September", "October", "November", "December")</f>
        <v>July</v>
      </c>
      <c r="B187" s="3">
        <f>WEEKNUM(Data!A187,2)-WEEKNUM(DATE(YEAR(Data!A187),MONTH(Data!A187),1),2)+1</f>
        <v>1</v>
      </c>
      <c r="C187" s="3">
        <f>Data!B187</f>
        <v>27</v>
      </c>
      <c r="D187" s="3">
        <f>IFERROR(Data!E187,0)</f>
        <v>0</v>
      </c>
      <c r="E187" s="3">
        <f>IFERROR(Data!H187,0)</f>
        <v>0</v>
      </c>
      <c r="F187" s="3">
        <f>IFERROR(Data!G187,0)</f>
        <v>0</v>
      </c>
    </row>
    <row r="188" spans="1:6" x14ac:dyDescent="0.3">
      <c r="A188" s="3" t="str">
        <f>CHOOSE(MONTH(Data!A188),"January", "February", "March", "April", "May", "June", "July", "August", "September", "October", "November", "December")</f>
        <v>July</v>
      </c>
      <c r="B188" s="3">
        <f>WEEKNUM(Data!A188,2)-WEEKNUM(DATE(YEAR(Data!A188),MONTH(Data!A188),1),2)+1</f>
        <v>1</v>
      </c>
      <c r="C188" s="3">
        <f>Data!B188</f>
        <v>27</v>
      </c>
      <c r="D188" s="3">
        <f>IFERROR(Data!E188,0)</f>
        <v>0</v>
      </c>
      <c r="E188" s="3">
        <f>IFERROR(Data!H188,0)</f>
        <v>0</v>
      </c>
      <c r="F188" s="3">
        <f>IFERROR(Data!G188,0)</f>
        <v>0</v>
      </c>
    </row>
    <row r="189" spans="1:6" x14ac:dyDescent="0.3">
      <c r="A189" s="3" t="str">
        <f>CHOOSE(MONTH(Data!A189),"January", "February", "March", "April", "May", "June", "July", "August", "September", "October", "November", "December")</f>
        <v>July</v>
      </c>
      <c r="B189" s="3">
        <f>WEEKNUM(Data!A189,2)-WEEKNUM(DATE(YEAR(Data!A189),MONTH(Data!A189),1),2)+1</f>
        <v>1</v>
      </c>
      <c r="C189" s="3">
        <f>Data!B189</f>
        <v>27</v>
      </c>
      <c r="D189" s="3">
        <f>IFERROR(Data!E189,0)</f>
        <v>0</v>
      </c>
      <c r="E189" s="3">
        <f>IFERROR(Data!H189,0)</f>
        <v>0</v>
      </c>
      <c r="F189" s="3">
        <f>IFERROR(Data!G189,0)</f>
        <v>0</v>
      </c>
    </row>
    <row r="190" spans="1:6" x14ac:dyDescent="0.3">
      <c r="A190" s="3" t="str">
        <f>CHOOSE(MONTH(Data!A190),"January", "February", "March", "April", "May", "June", "July", "August", "September", "October", "November", "December")</f>
        <v>July</v>
      </c>
      <c r="B190" s="3">
        <f>WEEKNUM(Data!A190,2)-WEEKNUM(DATE(YEAR(Data!A190),MONTH(Data!A190),1),2)+1</f>
        <v>1</v>
      </c>
      <c r="C190" s="3">
        <f>Data!B190</f>
        <v>27</v>
      </c>
      <c r="D190" s="3">
        <f ca="1">IFERROR(Data!E190,0)</f>
        <v>63</v>
      </c>
      <c r="E190" s="3">
        <f ca="1">IFERROR(Data!H190,0)</f>
        <v>2545</v>
      </c>
      <c r="F190" s="3">
        <f ca="1">IFERROR(Data!G190,0)</f>
        <v>1948</v>
      </c>
    </row>
    <row r="191" spans="1:6" x14ac:dyDescent="0.3">
      <c r="A191" s="3" t="str">
        <f>CHOOSE(MONTH(Data!A191),"January", "February", "March", "April", "May", "June", "July", "August", "September", "October", "November", "December")</f>
        <v>July</v>
      </c>
      <c r="B191" s="3">
        <f>WEEKNUM(Data!A191,2)-WEEKNUM(DATE(YEAR(Data!A191),MONTH(Data!A191),1),2)+1</f>
        <v>2</v>
      </c>
      <c r="C191" s="3">
        <f>Data!B191</f>
        <v>28</v>
      </c>
      <c r="D191" s="3">
        <f>IFERROR(Data!E191,0)</f>
        <v>0</v>
      </c>
      <c r="E191" s="3">
        <f>IFERROR(Data!H191,0)</f>
        <v>0</v>
      </c>
      <c r="F191" s="3">
        <f>IFERROR(Data!G191,0)</f>
        <v>0</v>
      </c>
    </row>
    <row r="192" spans="1:6" x14ac:dyDescent="0.3">
      <c r="A192" s="3" t="str">
        <f>CHOOSE(MONTH(Data!A192),"January", "February", "March", "April", "May", "June", "July", "August", "September", "October", "November", "December")</f>
        <v>July</v>
      </c>
      <c r="B192" s="3">
        <f>WEEKNUM(Data!A192,2)-WEEKNUM(DATE(YEAR(Data!A192),MONTH(Data!A192),1),2)+1</f>
        <v>2</v>
      </c>
      <c r="C192" s="3">
        <f>Data!B192</f>
        <v>28</v>
      </c>
      <c r="D192" s="3">
        <f>IFERROR(Data!E192,0)</f>
        <v>0</v>
      </c>
      <c r="E192" s="3">
        <f>IFERROR(Data!H192,0)</f>
        <v>0</v>
      </c>
      <c r="F192" s="3">
        <f>IFERROR(Data!G192,0)</f>
        <v>0</v>
      </c>
    </row>
    <row r="193" spans="1:6" x14ac:dyDescent="0.3">
      <c r="A193" s="3" t="str">
        <f>CHOOSE(MONTH(Data!A193),"January", "February", "March", "April", "May", "June", "July", "August", "September", "October", "November", "December")</f>
        <v>July</v>
      </c>
      <c r="B193" s="3">
        <f>WEEKNUM(Data!A193,2)-WEEKNUM(DATE(YEAR(Data!A193),MONTH(Data!A193),1),2)+1</f>
        <v>2</v>
      </c>
      <c r="C193" s="3">
        <f>Data!B193</f>
        <v>28</v>
      </c>
      <c r="D193" s="3">
        <f>IFERROR(Data!E193,0)</f>
        <v>0</v>
      </c>
      <c r="E193" s="3">
        <f>IFERROR(Data!H193,0)</f>
        <v>0</v>
      </c>
      <c r="F193" s="3">
        <f>IFERROR(Data!G193,0)</f>
        <v>0</v>
      </c>
    </row>
    <row r="194" spans="1:6" x14ac:dyDescent="0.3">
      <c r="A194" s="3" t="str">
        <f>CHOOSE(MONTH(Data!A194),"January", "February", "March", "April", "May", "June", "July", "August", "September", "October", "November", "December")</f>
        <v>July</v>
      </c>
      <c r="B194" s="3">
        <f>WEEKNUM(Data!A194,2)-WEEKNUM(DATE(YEAR(Data!A194),MONTH(Data!A194),1),2)+1</f>
        <v>2</v>
      </c>
      <c r="C194" s="3">
        <f>Data!B194</f>
        <v>28</v>
      </c>
      <c r="D194" s="3">
        <f>IFERROR(Data!E194,0)</f>
        <v>0</v>
      </c>
      <c r="E194" s="3">
        <f>IFERROR(Data!H194,0)</f>
        <v>0</v>
      </c>
      <c r="F194" s="3">
        <f>IFERROR(Data!G194,0)</f>
        <v>0</v>
      </c>
    </row>
    <row r="195" spans="1:6" x14ac:dyDescent="0.3">
      <c r="A195" s="3" t="str">
        <f>CHOOSE(MONTH(Data!A195),"January", "February", "March", "April", "May", "June", "July", "August", "September", "October", "November", "December")</f>
        <v>July</v>
      </c>
      <c r="B195" s="3">
        <f>WEEKNUM(Data!A195,2)-WEEKNUM(DATE(YEAR(Data!A195),MONTH(Data!A195),1),2)+1</f>
        <v>2</v>
      </c>
      <c r="C195" s="3">
        <f>Data!B195</f>
        <v>28</v>
      </c>
      <c r="D195" s="3">
        <f>IFERROR(Data!E195,0)</f>
        <v>0</v>
      </c>
      <c r="E195" s="3">
        <f>IFERROR(Data!H195,0)</f>
        <v>0</v>
      </c>
      <c r="F195" s="3">
        <f>IFERROR(Data!G195,0)</f>
        <v>0</v>
      </c>
    </row>
    <row r="196" spans="1:6" x14ac:dyDescent="0.3">
      <c r="A196" s="3" t="str">
        <f>CHOOSE(MONTH(Data!A196),"January", "February", "March", "April", "May", "June", "July", "August", "September", "October", "November", "December")</f>
        <v>July</v>
      </c>
      <c r="B196" s="3">
        <f>WEEKNUM(Data!A196,2)-WEEKNUM(DATE(YEAR(Data!A196),MONTH(Data!A196),1),2)+1</f>
        <v>2</v>
      </c>
      <c r="C196" s="3">
        <f>Data!B196</f>
        <v>28</v>
      </c>
      <c r="D196" s="3">
        <f>IFERROR(Data!E196,0)</f>
        <v>0</v>
      </c>
      <c r="E196" s="3">
        <f>IFERROR(Data!H196,0)</f>
        <v>0</v>
      </c>
      <c r="F196" s="3">
        <f>IFERROR(Data!G196,0)</f>
        <v>0</v>
      </c>
    </row>
    <row r="197" spans="1:6" x14ac:dyDescent="0.3">
      <c r="A197" s="3" t="str">
        <f>CHOOSE(MONTH(Data!A197),"January", "February", "March", "April", "May", "June", "July", "August", "September", "October", "November", "December")</f>
        <v>July</v>
      </c>
      <c r="B197" s="3">
        <f>WEEKNUM(Data!A197,2)-WEEKNUM(DATE(YEAR(Data!A197),MONTH(Data!A197),1),2)+1</f>
        <v>2</v>
      </c>
      <c r="C197" s="3">
        <f>Data!B197</f>
        <v>28</v>
      </c>
      <c r="D197" s="3">
        <f ca="1">IFERROR(Data!E197,0)</f>
        <v>93</v>
      </c>
      <c r="E197" s="3">
        <f ca="1">IFERROR(Data!H197,0)</f>
        <v>1143</v>
      </c>
      <c r="F197" s="3">
        <f ca="1">IFERROR(Data!G197,0)</f>
        <v>873</v>
      </c>
    </row>
    <row r="198" spans="1:6" x14ac:dyDescent="0.3">
      <c r="A198" s="3" t="str">
        <f>CHOOSE(MONTH(Data!A198),"January", "February", "March", "April", "May", "June", "July", "August", "September", "October", "November", "December")</f>
        <v>July</v>
      </c>
      <c r="B198" s="3">
        <f>WEEKNUM(Data!A198,2)-WEEKNUM(DATE(YEAR(Data!A198),MONTH(Data!A198),1),2)+1</f>
        <v>3</v>
      </c>
      <c r="C198" s="3">
        <f>Data!B198</f>
        <v>29</v>
      </c>
      <c r="D198" s="3">
        <f>IFERROR(Data!E198,0)</f>
        <v>0</v>
      </c>
      <c r="E198" s="3">
        <f>IFERROR(Data!H198,0)</f>
        <v>0</v>
      </c>
      <c r="F198" s="3">
        <f>IFERROR(Data!G198,0)</f>
        <v>0</v>
      </c>
    </row>
    <row r="199" spans="1:6" x14ac:dyDescent="0.3">
      <c r="A199" s="3" t="str">
        <f>CHOOSE(MONTH(Data!A199),"January", "February", "March", "April", "May", "June", "July", "August", "September", "October", "November", "December")</f>
        <v>July</v>
      </c>
      <c r="B199" s="3">
        <f>WEEKNUM(Data!A199,2)-WEEKNUM(DATE(YEAR(Data!A199),MONTH(Data!A199),1),2)+1</f>
        <v>3</v>
      </c>
      <c r="C199" s="3">
        <f>Data!B199</f>
        <v>29</v>
      </c>
      <c r="D199" s="3">
        <f>IFERROR(Data!E199,0)</f>
        <v>0</v>
      </c>
      <c r="E199" s="3">
        <f>IFERROR(Data!H199,0)</f>
        <v>0</v>
      </c>
      <c r="F199" s="3">
        <f>IFERROR(Data!G199,0)</f>
        <v>0</v>
      </c>
    </row>
    <row r="200" spans="1:6" x14ac:dyDescent="0.3">
      <c r="A200" s="3" t="str">
        <f>CHOOSE(MONTH(Data!A200),"January", "February", "March", "April", "May", "June", "July", "August", "September", "October", "November", "December")</f>
        <v>July</v>
      </c>
      <c r="B200" s="3">
        <f>WEEKNUM(Data!A200,2)-WEEKNUM(DATE(YEAR(Data!A200),MONTH(Data!A200),1),2)+1</f>
        <v>3</v>
      </c>
      <c r="C200" s="3">
        <f>Data!B200</f>
        <v>29</v>
      </c>
      <c r="D200" s="3">
        <f>IFERROR(Data!E200,0)</f>
        <v>0</v>
      </c>
      <c r="E200" s="3">
        <f>IFERROR(Data!H200,0)</f>
        <v>0</v>
      </c>
      <c r="F200" s="3">
        <f>IFERROR(Data!G200,0)</f>
        <v>0</v>
      </c>
    </row>
    <row r="201" spans="1:6" x14ac:dyDescent="0.3">
      <c r="A201" s="3" t="str">
        <f>CHOOSE(MONTH(Data!A201),"January", "February", "March", "April", "May", "June", "July", "August", "September", "October", "November", "December")</f>
        <v>July</v>
      </c>
      <c r="B201" s="3">
        <f>WEEKNUM(Data!A201,2)-WEEKNUM(DATE(YEAR(Data!A201),MONTH(Data!A201),1),2)+1</f>
        <v>3</v>
      </c>
      <c r="C201" s="3">
        <f>Data!B201</f>
        <v>29</v>
      </c>
      <c r="D201" s="3">
        <f>IFERROR(Data!E201,0)</f>
        <v>0</v>
      </c>
      <c r="E201" s="3">
        <f>IFERROR(Data!H201,0)</f>
        <v>0</v>
      </c>
      <c r="F201" s="3">
        <f>IFERROR(Data!G201,0)</f>
        <v>0</v>
      </c>
    </row>
    <row r="202" spans="1:6" x14ac:dyDescent="0.3">
      <c r="A202" s="3" t="str">
        <f>CHOOSE(MONTH(Data!A202),"January", "February", "March", "April", "May", "June", "July", "August", "September", "October", "November", "December")</f>
        <v>July</v>
      </c>
      <c r="B202" s="3">
        <f>WEEKNUM(Data!A202,2)-WEEKNUM(DATE(YEAR(Data!A202),MONTH(Data!A202),1),2)+1</f>
        <v>3</v>
      </c>
      <c r="C202" s="3">
        <f>Data!B202</f>
        <v>29</v>
      </c>
      <c r="D202" s="3">
        <f>IFERROR(Data!E202,0)</f>
        <v>0</v>
      </c>
      <c r="E202" s="3">
        <f>IFERROR(Data!H202,0)</f>
        <v>0</v>
      </c>
      <c r="F202" s="3">
        <f>IFERROR(Data!G202,0)</f>
        <v>0</v>
      </c>
    </row>
    <row r="203" spans="1:6" x14ac:dyDescent="0.3">
      <c r="A203" s="3" t="str">
        <f>CHOOSE(MONTH(Data!A203),"January", "February", "March", "April", "May", "June", "July", "August", "September", "October", "November", "December")</f>
        <v>July</v>
      </c>
      <c r="B203" s="3">
        <f>WEEKNUM(Data!A203,2)-WEEKNUM(DATE(YEAR(Data!A203),MONTH(Data!A203),1),2)+1</f>
        <v>3</v>
      </c>
      <c r="C203" s="3">
        <f>Data!B203</f>
        <v>29</v>
      </c>
      <c r="D203" s="3">
        <f>IFERROR(Data!E203,0)</f>
        <v>0</v>
      </c>
      <c r="E203" s="3">
        <f>IFERROR(Data!H203,0)</f>
        <v>0</v>
      </c>
      <c r="F203" s="3">
        <f>IFERROR(Data!G203,0)</f>
        <v>0</v>
      </c>
    </row>
    <row r="204" spans="1:6" x14ac:dyDescent="0.3">
      <c r="A204" s="3" t="str">
        <f>CHOOSE(MONTH(Data!A204),"January", "February", "March", "April", "May", "June", "July", "August", "September", "October", "November", "December")</f>
        <v>July</v>
      </c>
      <c r="B204" s="3">
        <f>WEEKNUM(Data!A204,2)-WEEKNUM(DATE(YEAR(Data!A204),MONTH(Data!A204),1),2)+1</f>
        <v>3</v>
      </c>
      <c r="C204" s="3">
        <f>Data!B204</f>
        <v>29</v>
      </c>
      <c r="D204" s="3">
        <f ca="1">IFERROR(Data!E204,0)</f>
        <v>59</v>
      </c>
      <c r="E204" s="3">
        <f ca="1">IFERROR(Data!H204,0)</f>
        <v>1927</v>
      </c>
      <c r="F204" s="3">
        <f ca="1">IFERROR(Data!G204,0)</f>
        <v>1467</v>
      </c>
    </row>
    <row r="205" spans="1:6" x14ac:dyDescent="0.3">
      <c r="A205" s="3" t="str">
        <f>CHOOSE(MONTH(Data!A205),"January", "February", "March", "April", "May", "June", "July", "August", "September", "October", "November", "December")</f>
        <v>July</v>
      </c>
      <c r="B205" s="3">
        <f>WEEKNUM(Data!A205,2)-WEEKNUM(DATE(YEAR(Data!A205),MONTH(Data!A205),1),2)+1</f>
        <v>4</v>
      </c>
      <c r="C205" s="3">
        <f>Data!B205</f>
        <v>30</v>
      </c>
      <c r="D205" s="3">
        <f>IFERROR(Data!E205,0)</f>
        <v>0</v>
      </c>
      <c r="E205" s="3">
        <f>IFERROR(Data!H205,0)</f>
        <v>0</v>
      </c>
      <c r="F205" s="3">
        <f>IFERROR(Data!G205,0)</f>
        <v>0</v>
      </c>
    </row>
    <row r="206" spans="1:6" x14ac:dyDescent="0.3">
      <c r="A206" s="3" t="str">
        <f>CHOOSE(MONTH(Data!A206),"January", "February", "March", "April", "May", "June", "July", "August", "September", "October", "November", "December")</f>
        <v>July</v>
      </c>
      <c r="B206" s="3">
        <f>WEEKNUM(Data!A206,2)-WEEKNUM(DATE(YEAR(Data!A206),MONTH(Data!A206),1),2)+1</f>
        <v>4</v>
      </c>
      <c r="C206" s="3">
        <f>Data!B206</f>
        <v>30</v>
      </c>
      <c r="D206" s="3">
        <f>IFERROR(Data!E206,0)</f>
        <v>0</v>
      </c>
      <c r="E206" s="3">
        <f>IFERROR(Data!H206,0)</f>
        <v>0</v>
      </c>
      <c r="F206" s="3">
        <f>IFERROR(Data!G206,0)</f>
        <v>0</v>
      </c>
    </row>
    <row r="207" spans="1:6" x14ac:dyDescent="0.3">
      <c r="A207" s="3" t="str">
        <f>CHOOSE(MONTH(Data!A207),"January", "February", "March", "April", "May", "June", "July", "August", "September", "October", "November", "December")</f>
        <v>July</v>
      </c>
      <c r="B207" s="3">
        <f>WEEKNUM(Data!A207,2)-WEEKNUM(DATE(YEAR(Data!A207),MONTH(Data!A207),1),2)+1</f>
        <v>4</v>
      </c>
      <c r="C207" s="3">
        <f>Data!B207</f>
        <v>30</v>
      </c>
      <c r="D207" s="3">
        <f>IFERROR(Data!E207,0)</f>
        <v>0</v>
      </c>
      <c r="E207" s="3">
        <f>IFERROR(Data!H207,0)</f>
        <v>0</v>
      </c>
      <c r="F207" s="3">
        <f>IFERROR(Data!G207,0)</f>
        <v>0</v>
      </c>
    </row>
    <row r="208" spans="1:6" x14ac:dyDescent="0.3">
      <c r="A208" s="3" t="str">
        <f>CHOOSE(MONTH(Data!A208),"January", "February", "March", "April", "May", "June", "July", "August", "September", "October", "November", "December")</f>
        <v>July</v>
      </c>
      <c r="B208" s="3">
        <f>WEEKNUM(Data!A208,2)-WEEKNUM(DATE(YEAR(Data!A208),MONTH(Data!A208),1),2)+1</f>
        <v>4</v>
      </c>
      <c r="C208" s="3">
        <f>Data!B208</f>
        <v>30</v>
      </c>
      <c r="D208" s="3">
        <f>IFERROR(Data!E208,0)</f>
        <v>0</v>
      </c>
      <c r="E208" s="3">
        <f>IFERROR(Data!H208,0)</f>
        <v>0</v>
      </c>
      <c r="F208" s="3">
        <f>IFERROR(Data!G208,0)</f>
        <v>0</v>
      </c>
    </row>
    <row r="209" spans="1:6" x14ac:dyDescent="0.3">
      <c r="A209" s="3" t="str">
        <f>CHOOSE(MONTH(Data!A209),"January", "February", "March", "April", "May", "June", "July", "August", "September", "October", "November", "December")</f>
        <v>July</v>
      </c>
      <c r="B209" s="3">
        <f>WEEKNUM(Data!A209,2)-WEEKNUM(DATE(YEAR(Data!A209),MONTH(Data!A209),1),2)+1</f>
        <v>4</v>
      </c>
      <c r="C209" s="3">
        <f>Data!B209</f>
        <v>30</v>
      </c>
      <c r="D209" s="3">
        <f>IFERROR(Data!E209,0)</f>
        <v>0</v>
      </c>
      <c r="E209" s="3">
        <f>IFERROR(Data!H209,0)</f>
        <v>0</v>
      </c>
      <c r="F209" s="3">
        <f>IFERROR(Data!G209,0)</f>
        <v>0</v>
      </c>
    </row>
    <row r="210" spans="1:6" x14ac:dyDescent="0.3">
      <c r="A210" s="3" t="str">
        <f>CHOOSE(MONTH(Data!A210),"January", "February", "March", "April", "May", "June", "July", "August", "September", "October", "November", "December")</f>
        <v>July</v>
      </c>
      <c r="B210" s="3">
        <f>WEEKNUM(Data!A210,2)-WEEKNUM(DATE(YEAR(Data!A210),MONTH(Data!A210),1),2)+1</f>
        <v>4</v>
      </c>
      <c r="C210" s="3">
        <f>Data!B210</f>
        <v>30</v>
      </c>
      <c r="D210" s="3">
        <f>IFERROR(Data!E210,0)</f>
        <v>0</v>
      </c>
      <c r="E210" s="3">
        <f>IFERROR(Data!H210,0)</f>
        <v>0</v>
      </c>
      <c r="F210" s="3">
        <f>IFERROR(Data!G210,0)</f>
        <v>0</v>
      </c>
    </row>
    <row r="211" spans="1:6" x14ac:dyDescent="0.3">
      <c r="A211" s="3" t="str">
        <f>CHOOSE(MONTH(Data!A211),"January", "February", "March", "April", "May", "June", "July", "August", "September", "October", "November", "December")</f>
        <v>July</v>
      </c>
      <c r="B211" s="3">
        <f>WEEKNUM(Data!A211,2)-WEEKNUM(DATE(YEAR(Data!A211),MONTH(Data!A211),1),2)+1</f>
        <v>4</v>
      </c>
      <c r="C211" s="3">
        <f>Data!B211</f>
        <v>30</v>
      </c>
      <c r="D211" s="3">
        <f ca="1">IFERROR(Data!E211,0)</f>
        <v>68</v>
      </c>
      <c r="E211" s="3">
        <f ca="1">IFERROR(Data!H211,0)</f>
        <v>2312</v>
      </c>
      <c r="F211" s="3">
        <f ca="1">IFERROR(Data!G211,0)</f>
        <v>1531</v>
      </c>
    </row>
    <row r="212" spans="1:6" x14ac:dyDescent="0.3">
      <c r="A212" s="3" t="str">
        <f>CHOOSE(MONTH(Data!A212),"January", "February", "March", "April", "May", "June", "July", "August", "September", "October", "November", "December")</f>
        <v>July</v>
      </c>
      <c r="B212" s="3">
        <f>WEEKNUM(Data!A212,2)-WEEKNUM(DATE(YEAR(Data!A212),MONTH(Data!A212),1),2)+1</f>
        <v>5</v>
      </c>
      <c r="C212" s="3">
        <f>Data!B212</f>
        <v>31</v>
      </c>
      <c r="D212" s="3">
        <f>IFERROR(Data!E212,0)</f>
        <v>0</v>
      </c>
      <c r="E212" s="3">
        <f>IFERROR(Data!H212,0)</f>
        <v>0</v>
      </c>
      <c r="F212" s="3">
        <f>IFERROR(Data!G212,0)</f>
        <v>0</v>
      </c>
    </row>
    <row r="213" spans="1:6" x14ac:dyDescent="0.3">
      <c r="A213" s="3" t="str">
        <f>CHOOSE(MONTH(Data!A213),"January", "February", "March", "April", "May", "June", "July", "August", "September", "October", "November", "December")</f>
        <v>July</v>
      </c>
      <c r="B213" s="3">
        <f>WEEKNUM(Data!A213,2)-WEEKNUM(DATE(YEAR(Data!A213),MONTH(Data!A213),1),2)+1</f>
        <v>5</v>
      </c>
      <c r="C213" s="3">
        <f>Data!B213</f>
        <v>31</v>
      </c>
      <c r="D213" s="3">
        <f>IFERROR(Data!E213,0)</f>
        <v>0</v>
      </c>
      <c r="E213" s="3">
        <f>IFERROR(Data!H213,0)</f>
        <v>0</v>
      </c>
      <c r="F213" s="3">
        <f>IFERROR(Data!G213,0)</f>
        <v>0</v>
      </c>
    </row>
    <row r="214" spans="1:6" x14ac:dyDescent="0.3">
      <c r="A214" s="3" t="str">
        <f>CHOOSE(MONTH(Data!A214),"January", "February", "March", "April", "May", "June", "July", "August", "September", "October", "November", "December")</f>
        <v>July</v>
      </c>
      <c r="B214" s="3">
        <f>WEEKNUM(Data!A214,2)-WEEKNUM(DATE(YEAR(Data!A214),MONTH(Data!A214),1),2)+1</f>
        <v>5</v>
      </c>
      <c r="C214" s="3">
        <f>Data!B214</f>
        <v>31</v>
      </c>
      <c r="D214" s="3">
        <f>IFERROR(Data!E214,0)</f>
        <v>0</v>
      </c>
      <c r="E214" s="3">
        <f>IFERROR(Data!H214,0)</f>
        <v>0</v>
      </c>
      <c r="F214" s="3">
        <f>IFERROR(Data!G214,0)</f>
        <v>0</v>
      </c>
    </row>
    <row r="215" spans="1:6" x14ac:dyDescent="0.3">
      <c r="A215" s="3" t="str">
        <f>CHOOSE(MONTH(Data!A215),"January", "February", "March", "April", "May", "June", "July", "August", "September", "October", "November", "December")</f>
        <v>August</v>
      </c>
      <c r="B215" s="3">
        <f>WEEKNUM(Data!A215,2)-WEEKNUM(DATE(YEAR(Data!A215),MONTH(Data!A215),1),2)+1</f>
        <v>1</v>
      </c>
      <c r="C215" s="3">
        <f>Data!B215</f>
        <v>31</v>
      </c>
      <c r="D215" s="3">
        <f>IFERROR(Data!E215,0)</f>
        <v>0</v>
      </c>
      <c r="E215" s="3">
        <f>IFERROR(Data!H215,0)</f>
        <v>0</v>
      </c>
      <c r="F215" s="3">
        <f>IFERROR(Data!G215,0)</f>
        <v>0</v>
      </c>
    </row>
    <row r="216" spans="1:6" x14ac:dyDescent="0.3">
      <c r="A216" s="3" t="str">
        <f>CHOOSE(MONTH(Data!A216),"January", "February", "March", "April", "May", "June", "July", "August", "September", "October", "November", "December")</f>
        <v>August</v>
      </c>
      <c r="B216" s="3">
        <f>WEEKNUM(Data!A216,2)-WEEKNUM(DATE(YEAR(Data!A216),MONTH(Data!A216),1),2)+1</f>
        <v>1</v>
      </c>
      <c r="C216" s="3">
        <f>Data!B216</f>
        <v>31</v>
      </c>
      <c r="D216" s="3">
        <f>IFERROR(Data!E216,0)</f>
        <v>0</v>
      </c>
      <c r="E216" s="3">
        <f>IFERROR(Data!H216,0)</f>
        <v>0</v>
      </c>
      <c r="F216" s="3">
        <f>IFERROR(Data!G216,0)</f>
        <v>0</v>
      </c>
    </row>
    <row r="217" spans="1:6" x14ac:dyDescent="0.3">
      <c r="A217" s="3" t="str">
        <f>CHOOSE(MONTH(Data!A217),"January", "February", "March", "April", "May", "June", "July", "August", "September", "October", "November", "December")</f>
        <v>August</v>
      </c>
      <c r="B217" s="3">
        <f>WEEKNUM(Data!A217,2)-WEEKNUM(DATE(YEAR(Data!A217),MONTH(Data!A217),1),2)+1</f>
        <v>1</v>
      </c>
      <c r="C217" s="3">
        <f>Data!B217</f>
        <v>31</v>
      </c>
      <c r="D217" s="3">
        <f>IFERROR(Data!E217,0)</f>
        <v>0</v>
      </c>
      <c r="E217" s="3">
        <f>IFERROR(Data!H217,0)</f>
        <v>0</v>
      </c>
      <c r="F217" s="3">
        <f>IFERROR(Data!G217,0)</f>
        <v>0</v>
      </c>
    </row>
    <row r="218" spans="1:6" x14ac:dyDescent="0.3">
      <c r="A218" s="3" t="str">
        <f>CHOOSE(MONTH(Data!A218),"January", "February", "March", "April", "May", "June", "July", "August", "September", "October", "November", "December")</f>
        <v>August</v>
      </c>
      <c r="B218" s="3">
        <f>WEEKNUM(Data!A218,2)-WEEKNUM(DATE(YEAR(Data!A218),MONTH(Data!A218),1),2)+1</f>
        <v>1</v>
      </c>
      <c r="C218" s="3">
        <f>Data!B218</f>
        <v>31</v>
      </c>
      <c r="D218" s="3">
        <f ca="1">IFERROR(Data!E218,0)</f>
        <v>78</v>
      </c>
      <c r="E218" s="3">
        <f ca="1">IFERROR(Data!H218,0)</f>
        <v>2144</v>
      </c>
      <c r="F218" s="3">
        <f ca="1">IFERROR(Data!G218,0)</f>
        <v>1499</v>
      </c>
    </row>
    <row r="219" spans="1:6" x14ac:dyDescent="0.3">
      <c r="A219" s="3" t="str">
        <f>CHOOSE(MONTH(Data!A219),"January", "February", "March", "April", "May", "June", "July", "August", "September", "October", "November", "December")</f>
        <v>August</v>
      </c>
      <c r="B219" s="3">
        <f>WEEKNUM(Data!A219,2)-WEEKNUM(DATE(YEAR(Data!A219),MONTH(Data!A219),1),2)+1</f>
        <v>2</v>
      </c>
      <c r="C219" s="3">
        <f>Data!B219</f>
        <v>32</v>
      </c>
      <c r="D219" s="3">
        <f>IFERROR(Data!E219,0)</f>
        <v>0</v>
      </c>
      <c r="E219" s="3">
        <f>IFERROR(Data!H219,0)</f>
        <v>0</v>
      </c>
      <c r="F219" s="3">
        <f>IFERROR(Data!G219,0)</f>
        <v>0</v>
      </c>
    </row>
    <row r="220" spans="1:6" x14ac:dyDescent="0.3">
      <c r="A220" s="3" t="str">
        <f>CHOOSE(MONTH(Data!A220),"January", "February", "March", "April", "May", "June", "July", "August", "September", "October", "November", "December")</f>
        <v>August</v>
      </c>
      <c r="B220" s="3">
        <f>WEEKNUM(Data!A220,2)-WEEKNUM(DATE(YEAR(Data!A220),MONTH(Data!A220),1),2)+1</f>
        <v>2</v>
      </c>
      <c r="C220" s="3">
        <f>Data!B220</f>
        <v>32</v>
      </c>
      <c r="D220" s="3">
        <f>IFERROR(Data!E220,0)</f>
        <v>0</v>
      </c>
      <c r="E220" s="3">
        <f>IFERROR(Data!H220,0)</f>
        <v>0</v>
      </c>
      <c r="F220" s="3">
        <f>IFERROR(Data!G220,0)</f>
        <v>0</v>
      </c>
    </row>
    <row r="221" spans="1:6" x14ac:dyDescent="0.3">
      <c r="A221" s="3" t="str">
        <f>CHOOSE(MONTH(Data!A221),"January", "February", "March", "April", "May", "June", "July", "August", "September", "October", "November", "December")</f>
        <v>August</v>
      </c>
      <c r="B221" s="3">
        <f>WEEKNUM(Data!A221,2)-WEEKNUM(DATE(YEAR(Data!A221),MONTH(Data!A221),1),2)+1</f>
        <v>2</v>
      </c>
      <c r="C221" s="3">
        <f>Data!B221</f>
        <v>32</v>
      </c>
      <c r="D221" s="3">
        <f>IFERROR(Data!E221,0)</f>
        <v>0</v>
      </c>
      <c r="E221" s="3">
        <f>IFERROR(Data!H221,0)</f>
        <v>0</v>
      </c>
      <c r="F221" s="3">
        <f>IFERROR(Data!G221,0)</f>
        <v>0</v>
      </c>
    </row>
    <row r="222" spans="1:6" x14ac:dyDescent="0.3">
      <c r="A222" s="3" t="str">
        <f>CHOOSE(MONTH(Data!A222),"January", "February", "March", "April", "May", "June", "July", "August", "September", "October", "November", "December")</f>
        <v>August</v>
      </c>
      <c r="B222" s="3">
        <f>WEEKNUM(Data!A222,2)-WEEKNUM(DATE(YEAR(Data!A222),MONTH(Data!A222),1),2)+1</f>
        <v>2</v>
      </c>
      <c r="C222" s="3">
        <f>Data!B222</f>
        <v>32</v>
      </c>
      <c r="D222" s="3">
        <f>IFERROR(Data!E222,0)</f>
        <v>0</v>
      </c>
      <c r="E222" s="3">
        <f>IFERROR(Data!H222,0)</f>
        <v>0</v>
      </c>
      <c r="F222" s="3">
        <f>IFERROR(Data!G222,0)</f>
        <v>0</v>
      </c>
    </row>
    <row r="223" spans="1:6" x14ac:dyDescent="0.3">
      <c r="A223" s="3" t="str">
        <f>CHOOSE(MONTH(Data!A223),"January", "February", "March", "April", "May", "June", "July", "August", "September", "October", "November", "December")</f>
        <v>August</v>
      </c>
      <c r="B223" s="3">
        <f>WEEKNUM(Data!A223,2)-WEEKNUM(DATE(YEAR(Data!A223),MONTH(Data!A223),1),2)+1</f>
        <v>2</v>
      </c>
      <c r="C223" s="3">
        <f>Data!B223</f>
        <v>32</v>
      </c>
      <c r="D223" s="3">
        <f>IFERROR(Data!E223,0)</f>
        <v>0</v>
      </c>
      <c r="E223" s="3">
        <f>IFERROR(Data!H223,0)</f>
        <v>0</v>
      </c>
      <c r="F223" s="3">
        <f>IFERROR(Data!G223,0)</f>
        <v>0</v>
      </c>
    </row>
    <row r="224" spans="1:6" x14ac:dyDescent="0.3">
      <c r="A224" s="3" t="str">
        <f>CHOOSE(MONTH(Data!A224),"January", "February", "March", "April", "May", "June", "July", "August", "September", "October", "November", "December")</f>
        <v>August</v>
      </c>
      <c r="B224" s="3">
        <f>WEEKNUM(Data!A224,2)-WEEKNUM(DATE(YEAR(Data!A224),MONTH(Data!A224),1),2)+1</f>
        <v>2</v>
      </c>
      <c r="C224" s="3">
        <f>Data!B224</f>
        <v>32</v>
      </c>
      <c r="D224" s="3">
        <f>IFERROR(Data!E224,0)</f>
        <v>0</v>
      </c>
      <c r="E224" s="3">
        <f>IFERROR(Data!H224,0)</f>
        <v>0</v>
      </c>
      <c r="F224" s="3">
        <f>IFERROR(Data!G224,0)</f>
        <v>0</v>
      </c>
    </row>
    <row r="225" spans="1:6" x14ac:dyDescent="0.3">
      <c r="A225" s="3" t="str">
        <f>CHOOSE(MONTH(Data!A225),"January", "February", "March", "April", "May", "June", "July", "August", "September", "October", "November", "December")</f>
        <v>August</v>
      </c>
      <c r="B225" s="3">
        <f>WEEKNUM(Data!A225,2)-WEEKNUM(DATE(YEAR(Data!A225),MONTH(Data!A225),1),2)+1</f>
        <v>2</v>
      </c>
      <c r="C225" s="3">
        <f>Data!B225</f>
        <v>32</v>
      </c>
      <c r="D225" s="3">
        <f ca="1">IFERROR(Data!E225,0)</f>
        <v>88</v>
      </c>
      <c r="E225" s="3">
        <f ca="1">IFERROR(Data!H225,0)</f>
        <v>1724</v>
      </c>
      <c r="F225" s="3">
        <f ca="1">IFERROR(Data!G225,0)</f>
        <v>1358</v>
      </c>
    </row>
    <row r="226" spans="1:6" x14ac:dyDescent="0.3">
      <c r="A226" s="3" t="str">
        <f>CHOOSE(MONTH(Data!A226),"January", "February", "March", "April", "May", "June", "July", "August", "September", "October", "November", "December")</f>
        <v>August</v>
      </c>
      <c r="B226" s="3">
        <f>WEEKNUM(Data!A226,2)-WEEKNUM(DATE(YEAR(Data!A226),MONTH(Data!A226),1),2)+1</f>
        <v>3</v>
      </c>
      <c r="C226" s="3">
        <f>Data!B226</f>
        <v>33</v>
      </c>
      <c r="D226" s="3">
        <f>IFERROR(Data!E226,0)</f>
        <v>0</v>
      </c>
      <c r="E226" s="3">
        <f>IFERROR(Data!H226,0)</f>
        <v>0</v>
      </c>
      <c r="F226" s="3">
        <f>IFERROR(Data!G226,0)</f>
        <v>0</v>
      </c>
    </row>
    <row r="227" spans="1:6" x14ac:dyDescent="0.3">
      <c r="A227" s="3" t="str">
        <f>CHOOSE(MONTH(Data!A227),"January", "February", "March", "April", "May", "June", "July", "August", "September", "October", "November", "December")</f>
        <v>August</v>
      </c>
      <c r="B227" s="3">
        <f>WEEKNUM(Data!A227,2)-WEEKNUM(DATE(YEAR(Data!A227),MONTH(Data!A227),1),2)+1</f>
        <v>3</v>
      </c>
      <c r="C227" s="3">
        <f>Data!B227</f>
        <v>33</v>
      </c>
      <c r="D227" s="3">
        <f>IFERROR(Data!E227,0)</f>
        <v>0</v>
      </c>
      <c r="E227" s="3">
        <f>IFERROR(Data!H227,0)</f>
        <v>0</v>
      </c>
      <c r="F227" s="3">
        <f>IFERROR(Data!G227,0)</f>
        <v>0</v>
      </c>
    </row>
    <row r="228" spans="1:6" x14ac:dyDescent="0.3">
      <c r="A228" s="3" t="str">
        <f>CHOOSE(MONTH(Data!A228),"January", "February", "March", "April", "May", "June", "July", "August", "September", "October", "November", "December")</f>
        <v>August</v>
      </c>
      <c r="B228" s="3">
        <f>WEEKNUM(Data!A228,2)-WEEKNUM(DATE(YEAR(Data!A228),MONTH(Data!A228),1),2)+1</f>
        <v>3</v>
      </c>
      <c r="C228" s="3">
        <f>Data!B228</f>
        <v>33</v>
      </c>
      <c r="D228" s="3">
        <f>IFERROR(Data!E228,0)</f>
        <v>0</v>
      </c>
      <c r="E228" s="3">
        <f>IFERROR(Data!H228,0)</f>
        <v>0</v>
      </c>
      <c r="F228" s="3">
        <f>IFERROR(Data!G228,0)</f>
        <v>0</v>
      </c>
    </row>
    <row r="229" spans="1:6" x14ac:dyDescent="0.3">
      <c r="A229" s="3" t="str">
        <f>CHOOSE(MONTH(Data!A229),"January", "February", "March", "April", "May", "June", "July", "August", "September", "October", "November", "December")</f>
        <v>August</v>
      </c>
      <c r="B229" s="3">
        <f>WEEKNUM(Data!A229,2)-WEEKNUM(DATE(YEAR(Data!A229),MONTH(Data!A229),1),2)+1</f>
        <v>3</v>
      </c>
      <c r="C229" s="3">
        <f>Data!B229</f>
        <v>33</v>
      </c>
      <c r="D229" s="3">
        <f>IFERROR(Data!E229,0)</f>
        <v>0</v>
      </c>
      <c r="E229" s="3">
        <f>IFERROR(Data!H229,0)</f>
        <v>0</v>
      </c>
      <c r="F229" s="3">
        <f>IFERROR(Data!G229,0)</f>
        <v>0</v>
      </c>
    </row>
    <row r="230" spans="1:6" x14ac:dyDescent="0.3">
      <c r="A230" s="3" t="str">
        <f>CHOOSE(MONTH(Data!A230),"January", "February", "March", "April", "May", "June", "July", "August", "September", "October", "November", "December")</f>
        <v>August</v>
      </c>
      <c r="B230" s="3">
        <f>WEEKNUM(Data!A230,2)-WEEKNUM(DATE(YEAR(Data!A230),MONTH(Data!A230),1),2)+1</f>
        <v>3</v>
      </c>
      <c r="C230" s="3">
        <f>Data!B230</f>
        <v>33</v>
      </c>
      <c r="D230" s="3">
        <f>IFERROR(Data!E230,0)</f>
        <v>0</v>
      </c>
      <c r="E230" s="3">
        <f>IFERROR(Data!H230,0)</f>
        <v>0</v>
      </c>
      <c r="F230" s="3">
        <f>IFERROR(Data!G230,0)</f>
        <v>0</v>
      </c>
    </row>
    <row r="231" spans="1:6" x14ac:dyDescent="0.3">
      <c r="A231" s="3" t="str">
        <f>CHOOSE(MONTH(Data!A231),"January", "February", "March", "April", "May", "June", "July", "August", "September", "October", "November", "December")</f>
        <v>August</v>
      </c>
      <c r="B231" s="3">
        <f>WEEKNUM(Data!A231,2)-WEEKNUM(DATE(YEAR(Data!A231),MONTH(Data!A231),1),2)+1</f>
        <v>3</v>
      </c>
      <c r="C231" s="3">
        <f>Data!B231</f>
        <v>33</v>
      </c>
      <c r="D231" s="3">
        <f>IFERROR(Data!E231,0)</f>
        <v>0</v>
      </c>
      <c r="E231" s="3">
        <f>IFERROR(Data!H231,0)</f>
        <v>0</v>
      </c>
      <c r="F231" s="3">
        <f>IFERROR(Data!G231,0)</f>
        <v>0</v>
      </c>
    </row>
    <row r="232" spans="1:6" x14ac:dyDescent="0.3">
      <c r="A232" s="3" t="str">
        <f>CHOOSE(MONTH(Data!A232),"January", "February", "March", "April", "May", "June", "July", "August", "September", "October", "November", "December")</f>
        <v>August</v>
      </c>
      <c r="B232" s="3">
        <f>WEEKNUM(Data!A232,2)-WEEKNUM(DATE(YEAR(Data!A232),MONTH(Data!A232),1),2)+1</f>
        <v>3</v>
      </c>
      <c r="C232" s="3">
        <f>Data!B232</f>
        <v>33</v>
      </c>
      <c r="D232" s="3">
        <f ca="1">IFERROR(Data!E232,0)</f>
        <v>70</v>
      </c>
      <c r="E232" s="3">
        <f ca="1">IFERROR(Data!H232,0)</f>
        <v>1887</v>
      </c>
      <c r="F232" s="3">
        <f ca="1">IFERROR(Data!G232,0)</f>
        <v>1132</v>
      </c>
    </row>
    <row r="233" spans="1:6" x14ac:dyDescent="0.3">
      <c r="A233" s="3" t="str">
        <f>CHOOSE(MONTH(Data!A233),"January", "February", "March", "April", "May", "June", "July", "August", "September", "October", "November", "December")</f>
        <v>August</v>
      </c>
      <c r="B233" s="3">
        <f>WEEKNUM(Data!A233,2)-WEEKNUM(DATE(YEAR(Data!A233),MONTH(Data!A233),1),2)+1</f>
        <v>4</v>
      </c>
      <c r="C233" s="3">
        <f>Data!B233</f>
        <v>34</v>
      </c>
      <c r="D233" s="3">
        <f>IFERROR(Data!E233,0)</f>
        <v>0</v>
      </c>
      <c r="E233" s="3">
        <f>IFERROR(Data!H233,0)</f>
        <v>0</v>
      </c>
      <c r="F233" s="3">
        <f>IFERROR(Data!G233,0)</f>
        <v>0</v>
      </c>
    </row>
    <row r="234" spans="1:6" x14ac:dyDescent="0.3">
      <c r="A234" s="3" t="str">
        <f>CHOOSE(MONTH(Data!A234),"January", "February", "March", "April", "May", "June", "July", "August", "September", "October", "November", "December")</f>
        <v>August</v>
      </c>
      <c r="B234" s="3">
        <f>WEEKNUM(Data!A234,2)-WEEKNUM(DATE(YEAR(Data!A234),MONTH(Data!A234),1),2)+1</f>
        <v>4</v>
      </c>
      <c r="C234" s="3">
        <f>Data!B234</f>
        <v>34</v>
      </c>
      <c r="D234" s="3">
        <f>IFERROR(Data!E234,0)</f>
        <v>0</v>
      </c>
      <c r="E234" s="3">
        <f>IFERROR(Data!H234,0)</f>
        <v>0</v>
      </c>
      <c r="F234" s="3">
        <f>IFERROR(Data!G234,0)</f>
        <v>0</v>
      </c>
    </row>
    <row r="235" spans="1:6" x14ac:dyDescent="0.3">
      <c r="A235" s="3" t="str">
        <f>CHOOSE(MONTH(Data!A235),"January", "February", "March", "April", "May", "June", "July", "August", "September", "October", "November", "December")</f>
        <v>August</v>
      </c>
      <c r="B235" s="3">
        <f>WEEKNUM(Data!A235,2)-WEEKNUM(DATE(YEAR(Data!A235),MONTH(Data!A235),1),2)+1</f>
        <v>4</v>
      </c>
      <c r="C235" s="3">
        <f>Data!B235</f>
        <v>34</v>
      </c>
      <c r="D235" s="3">
        <f>IFERROR(Data!E235,0)</f>
        <v>0</v>
      </c>
      <c r="E235" s="3">
        <f>IFERROR(Data!H235,0)</f>
        <v>0</v>
      </c>
      <c r="F235" s="3">
        <f>IFERROR(Data!G235,0)</f>
        <v>0</v>
      </c>
    </row>
    <row r="236" spans="1:6" x14ac:dyDescent="0.3">
      <c r="A236" s="3" t="str">
        <f>CHOOSE(MONTH(Data!A236),"January", "February", "March", "April", "May", "June", "July", "August", "September", "October", "November", "December")</f>
        <v>August</v>
      </c>
      <c r="B236" s="3">
        <f>WEEKNUM(Data!A236,2)-WEEKNUM(DATE(YEAR(Data!A236),MONTH(Data!A236),1),2)+1</f>
        <v>4</v>
      </c>
      <c r="C236" s="3">
        <f>Data!B236</f>
        <v>34</v>
      </c>
      <c r="D236" s="3">
        <f>IFERROR(Data!E236,0)</f>
        <v>0</v>
      </c>
      <c r="E236" s="3">
        <f>IFERROR(Data!H236,0)</f>
        <v>0</v>
      </c>
      <c r="F236" s="3">
        <f>IFERROR(Data!G236,0)</f>
        <v>0</v>
      </c>
    </row>
    <row r="237" spans="1:6" x14ac:dyDescent="0.3">
      <c r="A237" s="3" t="str">
        <f>CHOOSE(MONTH(Data!A237),"January", "February", "March", "April", "May", "June", "July", "August", "September", "October", "November", "December")</f>
        <v>August</v>
      </c>
      <c r="B237" s="3">
        <f>WEEKNUM(Data!A237,2)-WEEKNUM(DATE(YEAR(Data!A237),MONTH(Data!A237),1),2)+1</f>
        <v>4</v>
      </c>
      <c r="C237" s="3">
        <f>Data!B237</f>
        <v>34</v>
      </c>
      <c r="D237" s="3">
        <f>IFERROR(Data!E237,0)</f>
        <v>0</v>
      </c>
      <c r="E237" s="3">
        <f>IFERROR(Data!H237,0)</f>
        <v>0</v>
      </c>
      <c r="F237" s="3">
        <f>IFERROR(Data!G237,0)</f>
        <v>0</v>
      </c>
    </row>
    <row r="238" spans="1:6" x14ac:dyDescent="0.3">
      <c r="A238" s="3" t="str">
        <f>CHOOSE(MONTH(Data!A238),"January", "February", "March", "April", "May", "June", "July", "August", "September", "October", "November", "December")</f>
        <v>August</v>
      </c>
      <c r="B238" s="3">
        <f>WEEKNUM(Data!A238,2)-WEEKNUM(DATE(YEAR(Data!A238),MONTH(Data!A238),1),2)+1</f>
        <v>4</v>
      </c>
      <c r="C238" s="3">
        <f>Data!B238</f>
        <v>34</v>
      </c>
      <c r="D238" s="3">
        <f>IFERROR(Data!E238,0)</f>
        <v>0</v>
      </c>
      <c r="E238" s="3">
        <f>IFERROR(Data!H238,0)</f>
        <v>0</v>
      </c>
      <c r="F238" s="3">
        <f>IFERROR(Data!G238,0)</f>
        <v>0</v>
      </c>
    </row>
    <row r="239" spans="1:6" x14ac:dyDescent="0.3">
      <c r="A239" s="3" t="str">
        <f>CHOOSE(MONTH(Data!A239),"January", "February", "March", "April", "May", "June", "July", "August", "September", "October", "November", "December")</f>
        <v>August</v>
      </c>
      <c r="B239" s="3">
        <f>WEEKNUM(Data!A239,2)-WEEKNUM(DATE(YEAR(Data!A239),MONTH(Data!A239),1),2)+1</f>
        <v>4</v>
      </c>
      <c r="C239" s="3">
        <f>Data!B239</f>
        <v>34</v>
      </c>
      <c r="D239" s="3">
        <f ca="1">IFERROR(Data!E239,0)</f>
        <v>83</v>
      </c>
      <c r="E239" s="3">
        <f ca="1">IFERROR(Data!H239,0)</f>
        <v>1946</v>
      </c>
      <c r="F239" s="3">
        <f ca="1">IFERROR(Data!G239,0)</f>
        <v>1331</v>
      </c>
    </row>
    <row r="240" spans="1:6" x14ac:dyDescent="0.3">
      <c r="A240" s="3" t="str">
        <f>CHOOSE(MONTH(Data!A240),"January", "February", "March", "April", "May", "June", "July", "August", "September", "October", "November", "December")</f>
        <v>August</v>
      </c>
      <c r="B240" s="3">
        <f>WEEKNUM(Data!A240,2)-WEEKNUM(DATE(YEAR(Data!A240),MONTH(Data!A240),1),2)+1</f>
        <v>5</v>
      </c>
      <c r="C240" s="3">
        <f>Data!B240</f>
        <v>35</v>
      </c>
      <c r="D240" s="3">
        <f>IFERROR(Data!E240,0)</f>
        <v>0</v>
      </c>
      <c r="E240" s="3">
        <f>IFERROR(Data!H240,0)</f>
        <v>0</v>
      </c>
      <c r="F240" s="3">
        <f>IFERROR(Data!G240,0)</f>
        <v>0</v>
      </c>
    </row>
    <row r="241" spans="1:6" x14ac:dyDescent="0.3">
      <c r="A241" s="3" t="str">
        <f>CHOOSE(MONTH(Data!A241),"January", "February", "March", "April", "May", "June", "July", "August", "September", "October", "November", "December")</f>
        <v>August</v>
      </c>
      <c r="B241" s="3">
        <f>WEEKNUM(Data!A241,2)-WEEKNUM(DATE(YEAR(Data!A241),MONTH(Data!A241),1),2)+1</f>
        <v>5</v>
      </c>
      <c r="C241" s="3">
        <f>Data!B241</f>
        <v>35</v>
      </c>
      <c r="D241" s="3">
        <f>IFERROR(Data!E241,0)</f>
        <v>0</v>
      </c>
      <c r="E241" s="3">
        <f>IFERROR(Data!H241,0)</f>
        <v>0</v>
      </c>
      <c r="F241" s="3">
        <f>IFERROR(Data!G241,0)</f>
        <v>0</v>
      </c>
    </row>
    <row r="242" spans="1:6" x14ac:dyDescent="0.3">
      <c r="A242" s="3" t="str">
        <f>CHOOSE(MONTH(Data!A242),"January", "February", "March", "April", "May", "June", "July", "August", "September", "October", "November", "December")</f>
        <v>August</v>
      </c>
      <c r="B242" s="3">
        <f>WEEKNUM(Data!A242,2)-WEEKNUM(DATE(YEAR(Data!A242),MONTH(Data!A242),1),2)+1</f>
        <v>5</v>
      </c>
      <c r="C242" s="3">
        <f>Data!B242</f>
        <v>35</v>
      </c>
      <c r="D242" s="3">
        <f>IFERROR(Data!E242,0)</f>
        <v>0</v>
      </c>
      <c r="E242" s="3">
        <f>IFERROR(Data!H242,0)</f>
        <v>0</v>
      </c>
      <c r="F242" s="3">
        <f>IFERROR(Data!G242,0)</f>
        <v>0</v>
      </c>
    </row>
    <row r="243" spans="1:6" x14ac:dyDescent="0.3">
      <c r="A243" s="3" t="str">
        <f>CHOOSE(MONTH(Data!A243),"January", "February", "March", "April", "May", "June", "July", "August", "September", "October", "November", "December")</f>
        <v>August</v>
      </c>
      <c r="B243" s="3">
        <f>WEEKNUM(Data!A243,2)-WEEKNUM(DATE(YEAR(Data!A243),MONTH(Data!A243),1),2)+1</f>
        <v>5</v>
      </c>
      <c r="C243" s="3">
        <f>Data!B243</f>
        <v>35</v>
      </c>
      <c r="D243" s="3">
        <f>IFERROR(Data!E243,0)</f>
        <v>0</v>
      </c>
      <c r="E243" s="3">
        <f>IFERROR(Data!H243,0)</f>
        <v>0</v>
      </c>
      <c r="F243" s="3">
        <f>IFERROR(Data!G243,0)</f>
        <v>0</v>
      </c>
    </row>
    <row r="244" spans="1:6" x14ac:dyDescent="0.3">
      <c r="A244" s="3" t="str">
        <f>CHOOSE(MONTH(Data!A244),"January", "February", "March", "April", "May", "June", "July", "August", "September", "October", "November", "December")</f>
        <v>August</v>
      </c>
      <c r="B244" s="3">
        <f>WEEKNUM(Data!A244,2)-WEEKNUM(DATE(YEAR(Data!A244),MONTH(Data!A244),1),2)+1</f>
        <v>5</v>
      </c>
      <c r="C244" s="3">
        <f>Data!B244</f>
        <v>35</v>
      </c>
      <c r="D244" s="3">
        <f>IFERROR(Data!E244,0)</f>
        <v>0</v>
      </c>
      <c r="E244" s="3">
        <f>IFERROR(Data!H244,0)</f>
        <v>0</v>
      </c>
      <c r="F244" s="3">
        <f>IFERROR(Data!G244,0)</f>
        <v>0</v>
      </c>
    </row>
    <row r="245" spans="1:6" x14ac:dyDescent="0.3">
      <c r="A245" s="3" t="str">
        <f>CHOOSE(MONTH(Data!A245),"January", "February", "March", "April", "May", "June", "July", "August", "September", "October", "November", "December")</f>
        <v>August</v>
      </c>
      <c r="B245" s="3">
        <f>WEEKNUM(Data!A245,2)-WEEKNUM(DATE(YEAR(Data!A245),MONTH(Data!A245),1),2)+1</f>
        <v>5</v>
      </c>
      <c r="C245" s="3">
        <f>Data!B245</f>
        <v>35</v>
      </c>
      <c r="D245" s="3">
        <f>IFERROR(Data!E245,0)</f>
        <v>0</v>
      </c>
      <c r="E245" s="3">
        <f>IFERROR(Data!H245,0)</f>
        <v>0</v>
      </c>
      <c r="F245" s="3">
        <f>IFERROR(Data!G245,0)</f>
        <v>0</v>
      </c>
    </row>
    <row r="246" spans="1:6" x14ac:dyDescent="0.3">
      <c r="A246" s="3" t="str">
        <f>CHOOSE(MONTH(Data!A246),"January", "February", "March", "April", "May", "June", "July", "August", "September", "October", "November", "December")</f>
        <v>September</v>
      </c>
      <c r="B246" s="3">
        <f>WEEKNUM(Data!A246,2)-WEEKNUM(DATE(YEAR(Data!A246),MONTH(Data!A246),1),2)+1</f>
        <v>1</v>
      </c>
      <c r="C246" s="3">
        <f>Data!B246</f>
        <v>35</v>
      </c>
      <c r="D246" s="3">
        <f ca="1">IFERROR(Data!E246,0)</f>
        <v>77</v>
      </c>
      <c r="E246" s="3">
        <f ca="1">IFERROR(Data!H246,0)</f>
        <v>1745</v>
      </c>
      <c r="F246" s="3">
        <f ca="1">IFERROR(Data!G246,0)</f>
        <v>1344</v>
      </c>
    </row>
    <row r="247" spans="1:6" x14ac:dyDescent="0.3">
      <c r="A247" s="3" t="str">
        <f>CHOOSE(MONTH(Data!A247),"January", "February", "March", "April", "May", "June", "July", "August", "September", "October", "November", "December")</f>
        <v>September</v>
      </c>
      <c r="B247" s="3">
        <f>WEEKNUM(Data!A247,2)-WEEKNUM(DATE(YEAR(Data!A247),MONTH(Data!A247),1),2)+1</f>
        <v>2</v>
      </c>
      <c r="C247" s="3">
        <f>Data!B247</f>
        <v>36</v>
      </c>
      <c r="D247" s="3">
        <f>IFERROR(Data!E247,0)</f>
        <v>0</v>
      </c>
      <c r="E247" s="3">
        <f>IFERROR(Data!H247,0)</f>
        <v>0</v>
      </c>
      <c r="F247" s="3">
        <f>IFERROR(Data!G247,0)</f>
        <v>0</v>
      </c>
    </row>
    <row r="248" spans="1:6" x14ac:dyDescent="0.3">
      <c r="A248" s="3" t="str">
        <f>CHOOSE(MONTH(Data!A248),"January", "February", "March", "April", "May", "June", "July", "August", "September", "October", "November", "December")</f>
        <v>September</v>
      </c>
      <c r="B248" s="3">
        <f>WEEKNUM(Data!A248,2)-WEEKNUM(DATE(YEAR(Data!A248),MONTH(Data!A248),1),2)+1</f>
        <v>2</v>
      </c>
      <c r="C248" s="3">
        <f>Data!B248</f>
        <v>36</v>
      </c>
      <c r="D248" s="3">
        <f>IFERROR(Data!E248,0)</f>
        <v>0</v>
      </c>
      <c r="E248" s="3">
        <f>IFERROR(Data!H248,0)</f>
        <v>0</v>
      </c>
      <c r="F248" s="3">
        <f>IFERROR(Data!G248,0)</f>
        <v>0</v>
      </c>
    </row>
    <row r="249" spans="1:6" x14ac:dyDescent="0.3">
      <c r="A249" s="3" t="str">
        <f>CHOOSE(MONTH(Data!A249),"January", "February", "March", "April", "May", "June", "July", "August", "September", "October", "November", "December")</f>
        <v>September</v>
      </c>
      <c r="B249" s="3">
        <f>WEEKNUM(Data!A249,2)-WEEKNUM(DATE(YEAR(Data!A249),MONTH(Data!A249),1),2)+1</f>
        <v>2</v>
      </c>
      <c r="C249" s="3">
        <f>Data!B249</f>
        <v>36</v>
      </c>
      <c r="D249" s="3">
        <f>IFERROR(Data!E249,0)</f>
        <v>0</v>
      </c>
      <c r="E249" s="3">
        <f>IFERROR(Data!H249,0)</f>
        <v>0</v>
      </c>
      <c r="F249" s="3">
        <f>IFERROR(Data!G249,0)</f>
        <v>0</v>
      </c>
    </row>
    <row r="250" spans="1:6" x14ac:dyDescent="0.3">
      <c r="A250" s="3" t="str">
        <f>CHOOSE(MONTH(Data!A250),"January", "February", "March", "April", "May", "June", "July", "August", "September", "October", "November", "December")</f>
        <v>September</v>
      </c>
      <c r="B250" s="3">
        <f>WEEKNUM(Data!A250,2)-WEEKNUM(DATE(YEAR(Data!A250),MONTH(Data!A250),1),2)+1</f>
        <v>2</v>
      </c>
      <c r="C250" s="3">
        <f>Data!B250</f>
        <v>36</v>
      </c>
      <c r="D250" s="3">
        <f>IFERROR(Data!E250,0)</f>
        <v>0</v>
      </c>
      <c r="E250" s="3">
        <f>IFERROR(Data!H250,0)</f>
        <v>0</v>
      </c>
      <c r="F250" s="3">
        <f>IFERROR(Data!G250,0)</f>
        <v>0</v>
      </c>
    </row>
    <row r="251" spans="1:6" x14ac:dyDescent="0.3">
      <c r="A251" s="3" t="str">
        <f>CHOOSE(MONTH(Data!A251),"January", "February", "March", "April", "May", "June", "July", "August", "September", "October", "November", "December")</f>
        <v>September</v>
      </c>
      <c r="B251" s="3">
        <f>WEEKNUM(Data!A251,2)-WEEKNUM(DATE(YEAR(Data!A251),MONTH(Data!A251),1),2)+1</f>
        <v>2</v>
      </c>
      <c r="C251" s="3">
        <f>Data!B251</f>
        <v>36</v>
      </c>
      <c r="D251" s="3">
        <f>IFERROR(Data!E251,0)</f>
        <v>0</v>
      </c>
      <c r="E251" s="3">
        <f>IFERROR(Data!H251,0)</f>
        <v>0</v>
      </c>
      <c r="F251" s="3">
        <f>IFERROR(Data!G251,0)</f>
        <v>0</v>
      </c>
    </row>
    <row r="252" spans="1:6" x14ac:dyDescent="0.3">
      <c r="A252" s="3" t="str">
        <f>CHOOSE(MONTH(Data!A252),"January", "February", "March", "April", "May", "June", "July", "August", "September", "October", "November", "December")</f>
        <v>September</v>
      </c>
      <c r="B252" s="3">
        <f>WEEKNUM(Data!A252,2)-WEEKNUM(DATE(YEAR(Data!A252),MONTH(Data!A252),1),2)+1</f>
        <v>2</v>
      </c>
      <c r="C252" s="3">
        <f>Data!B252</f>
        <v>36</v>
      </c>
      <c r="D252" s="3">
        <f>IFERROR(Data!E252,0)</f>
        <v>0</v>
      </c>
      <c r="E252" s="3">
        <f>IFERROR(Data!H252,0)</f>
        <v>0</v>
      </c>
      <c r="F252" s="3">
        <f>IFERROR(Data!G252,0)</f>
        <v>0</v>
      </c>
    </row>
    <row r="253" spans="1:6" x14ac:dyDescent="0.3">
      <c r="A253" s="3" t="str">
        <f>CHOOSE(MONTH(Data!A253),"January", "February", "March", "April", "May", "June", "July", "August", "September", "October", "November", "December")</f>
        <v>September</v>
      </c>
      <c r="B253" s="3">
        <f>WEEKNUM(Data!A253,2)-WEEKNUM(DATE(YEAR(Data!A253),MONTH(Data!A253),1),2)+1</f>
        <v>2</v>
      </c>
      <c r="C253" s="3">
        <f>Data!B253</f>
        <v>36</v>
      </c>
      <c r="D253" s="3">
        <f ca="1">IFERROR(Data!E253,0)</f>
        <v>86</v>
      </c>
      <c r="E253" s="3">
        <f ca="1">IFERROR(Data!H253,0)</f>
        <v>1657</v>
      </c>
      <c r="F253" s="3">
        <f ca="1">IFERROR(Data!G253,0)</f>
        <v>1137</v>
      </c>
    </row>
    <row r="254" spans="1:6" x14ac:dyDescent="0.3">
      <c r="A254" s="3" t="str">
        <f>CHOOSE(MONTH(Data!A254),"January", "February", "March", "April", "May", "June", "July", "August", "September", "October", "November", "December")</f>
        <v>September</v>
      </c>
      <c r="B254" s="3">
        <f>WEEKNUM(Data!A254,2)-WEEKNUM(DATE(YEAR(Data!A254),MONTH(Data!A254),1),2)+1</f>
        <v>3</v>
      </c>
      <c r="C254" s="3">
        <f>Data!B254</f>
        <v>37</v>
      </c>
      <c r="D254" s="3">
        <f>IFERROR(Data!E254,0)</f>
        <v>0</v>
      </c>
      <c r="E254" s="3">
        <f>IFERROR(Data!H254,0)</f>
        <v>0</v>
      </c>
      <c r="F254" s="3">
        <f>IFERROR(Data!G254,0)</f>
        <v>0</v>
      </c>
    </row>
    <row r="255" spans="1:6" x14ac:dyDescent="0.3">
      <c r="A255" s="3" t="str">
        <f>CHOOSE(MONTH(Data!A255),"January", "February", "March", "April", "May", "June", "July", "August", "September", "October", "November", "December")</f>
        <v>September</v>
      </c>
      <c r="B255" s="3">
        <f>WEEKNUM(Data!A255,2)-WEEKNUM(DATE(YEAR(Data!A255),MONTH(Data!A255),1),2)+1</f>
        <v>3</v>
      </c>
      <c r="C255" s="3">
        <f>Data!B255</f>
        <v>37</v>
      </c>
      <c r="D255" s="3">
        <f>IFERROR(Data!E255,0)</f>
        <v>0</v>
      </c>
      <c r="E255" s="3">
        <f>IFERROR(Data!H255,0)</f>
        <v>0</v>
      </c>
      <c r="F255" s="3">
        <f>IFERROR(Data!G255,0)</f>
        <v>0</v>
      </c>
    </row>
    <row r="256" spans="1:6" x14ac:dyDescent="0.3">
      <c r="A256" s="3" t="str">
        <f>CHOOSE(MONTH(Data!A256),"January", "February", "March", "April", "May", "June", "July", "August", "September", "October", "November", "December")</f>
        <v>September</v>
      </c>
      <c r="B256" s="3">
        <f>WEEKNUM(Data!A256,2)-WEEKNUM(DATE(YEAR(Data!A256),MONTH(Data!A256),1),2)+1</f>
        <v>3</v>
      </c>
      <c r="C256" s="3">
        <f>Data!B256</f>
        <v>37</v>
      </c>
      <c r="D256" s="3">
        <f>IFERROR(Data!E256,0)</f>
        <v>0</v>
      </c>
      <c r="E256" s="3">
        <f>IFERROR(Data!H256,0)</f>
        <v>0</v>
      </c>
      <c r="F256" s="3">
        <f>IFERROR(Data!G256,0)</f>
        <v>0</v>
      </c>
    </row>
    <row r="257" spans="1:6" x14ac:dyDescent="0.3">
      <c r="A257" s="3" t="str">
        <f>CHOOSE(MONTH(Data!A257),"January", "February", "March", "April", "May", "June", "July", "August", "September", "October", "November", "December")</f>
        <v>September</v>
      </c>
      <c r="B257" s="3">
        <f>WEEKNUM(Data!A257,2)-WEEKNUM(DATE(YEAR(Data!A257),MONTH(Data!A257),1),2)+1</f>
        <v>3</v>
      </c>
      <c r="C257" s="3">
        <f>Data!B257</f>
        <v>37</v>
      </c>
      <c r="D257" s="3">
        <f>IFERROR(Data!E257,0)</f>
        <v>0</v>
      </c>
      <c r="E257" s="3">
        <f>IFERROR(Data!H257,0)</f>
        <v>0</v>
      </c>
      <c r="F257" s="3">
        <f>IFERROR(Data!G257,0)</f>
        <v>0</v>
      </c>
    </row>
    <row r="258" spans="1:6" x14ac:dyDescent="0.3">
      <c r="A258" s="3" t="str">
        <f>CHOOSE(MONTH(Data!A258),"January", "February", "March", "April", "May", "June", "July", "August", "September", "October", "November", "December")</f>
        <v>September</v>
      </c>
      <c r="B258" s="3">
        <f>WEEKNUM(Data!A258,2)-WEEKNUM(DATE(YEAR(Data!A258),MONTH(Data!A258),1),2)+1</f>
        <v>3</v>
      </c>
      <c r="C258" s="3">
        <f>Data!B258</f>
        <v>37</v>
      </c>
      <c r="D258" s="3">
        <f>IFERROR(Data!E258,0)</f>
        <v>0</v>
      </c>
      <c r="E258" s="3">
        <f>IFERROR(Data!H258,0)</f>
        <v>0</v>
      </c>
      <c r="F258" s="3">
        <f>IFERROR(Data!G258,0)</f>
        <v>0</v>
      </c>
    </row>
    <row r="259" spans="1:6" x14ac:dyDescent="0.3">
      <c r="A259" s="3" t="str">
        <f>CHOOSE(MONTH(Data!A259),"January", "February", "March", "April", "May", "June", "July", "August", "September", "October", "November", "December")</f>
        <v>September</v>
      </c>
      <c r="B259" s="3">
        <f>WEEKNUM(Data!A259,2)-WEEKNUM(DATE(YEAR(Data!A259),MONTH(Data!A259),1),2)+1</f>
        <v>3</v>
      </c>
      <c r="C259" s="3">
        <f>Data!B259</f>
        <v>37</v>
      </c>
      <c r="D259" s="3">
        <f>IFERROR(Data!E259,0)</f>
        <v>0</v>
      </c>
      <c r="E259" s="3">
        <f>IFERROR(Data!H259,0)</f>
        <v>0</v>
      </c>
      <c r="F259" s="3">
        <f>IFERROR(Data!G259,0)</f>
        <v>0</v>
      </c>
    </row>
    <row r="260" spans="1:6" x14ac:dyDescent="0.3">
      <c r="A260" s="3" t="str">
        <f>CHOOSE(MONTH(Data!A260),"January", "February", "March", "April", "May", "June", "July", "August", "September", "October", "November", "December")</f>
        <v>September</v>
      </c>
      <c r="B260" s="3">
        <f>WEEKNUM(Data!A260,2)-WEEKNUM(DATE(YEAR(Data!A260),MONTH(Data!A260),1),2)+1</f>
        <v>3</v>
      </c>
      <c r="C260" s="3">
        <f>Data!B260</f>
        <v>37</v>
      </c>
      <c r="D260" s="3">
        <f ca="1">IFERROR(Data!E260,0)</f>
        <v>61</v>
      </c>
      <c r="E260" s="3">
        <f ca="1">IFERROR(Data!H260,0)</f>
        <v>2304</v>
      </c>
      <c r="F260" s="3">
        <f ca="1">IFERROR(Data!G260,0)</f>
        <v>1761</v>
      </c>
    </row>
    <row r="261" spans="1:6" x14ac:dyDescent="0.3">
      <c r="A261" s="3" t="str">
        <f>CHOOSE(MONTH(Data!A261),"January", "February", "March", "April", "May", "June", "July", "August", "September", "October", "November", "December")</f>
        <v>September</v>
      </c>
      <c r="B261" s="3">
        <f>WEEKNUM(Data!A261,2)-WEEKNUM(DATE(YEAR(Data!A261),MONTH(Data!A261),1),2)+1</f>
        <v>4</v>
      </c>
      <c r="C261" s="3">
        <f>Data!B261</f>
        <v>38</v>
      </c>
      <c r="D261" s="3">
        <f>IFERROR(Data!E261,0)</f>
        <v>0</v>
      </c>
      <c r="E261" s="3">
        <f>IFERROR(Data!H261,0)</f>
        <v>0</v>
      </c>
      <c r="F261" s="3">
        <f>IFERROR(Data!G261,0)</f>
        <v>0</v>
      </c>
    </row>
    <row r="262" spans="1:6" x14ac:dyDescent="0.3">
      <c r="A262" s="3" t="str">
        <f>CHOOSE(MONTH(Data!A262),"January", "February", "March", "April", "May", "June", "July", "August", "September", "October", "November", "December")</f>
        <v>September</v>
      </c>
      <c r="B262" s="3">
        <f>WEEKNUM(Data!A262,2)-WEEKNUM(DATE(YEAR(Data!A262),MONTH(Data!A262),1),2)+1</f>
        <v>4</v>
      </c>
      <c r="C262" s="3">
        <f>Data!B262</f>
        <v>38</v>
      </c>
      <c r="D262" s="3">
        <f>IFERROR(Data!E262,0)</f>
        <v>0</v>
      </c>
      <c r="E262" s="3">
        <f>IFERROR(Data!H262,0)</f>
        <v>0</v>
      </c>
      <c r="F262" s="3">
        <f>IFERROR(Data!G262,0)</f>
        <v>0</v>
      </c>
    </row>
    <row r="263" spans="1:6" x14ac:dyDescent="0.3">
      <c r="A263" s="3" t="str">
        <f>CHOOSE(MONTH(Data!A263),"January", "February", "March", "April", "May", "June", "July", "August", "September", "October", "November", "December")</f>
        <v>September</v>
      </c>
      <c r="B263" s="3">
        <f>WEEKNUM(Data!A263,2)-WEEKNUM(DATE(YEAR(Data!A263),MONTH(Data!A263),1),2)+1</f>
        <v>4</v>
      </c>
      <c r="C263" s="3">
        <f>Data!B263</f>
        <v>38</v>
      </c>
      <c r="D263" s="3">
        <f>IFERROR(Data!E263,0)</f>
        <v>0</v>
      </c>
      <c r="E263" s="3">
        <f>IFERROR(Data!H263,0)</f>
        <v>0</v>
      </c>
      <c r="F263" s="3">
        <f>IFERROR(Data!G263,0)</f>
        <v>0</v>
      </c>
    </row>
    <row r="264" spans="1:6" x14ac:dyDescent="0.3">
      <c r="A264" s="3" t="str">
        <f>CHOOSE(MONTH(Data!A264),"January", "February", "March", "April", "May", "June", "July", "August", "September", "October", "November", "December")</f>
        <v>September</v>
      </c>
      <c r="B264" s="3">
        <f>WEEKNUM(Data!A264,2)-WEEKNUM(DATE(YEAR(Data!A264),MONTH(Data!A264),1),2)+1</f>
        <v>4</v>
      </c>
      <c r="C264" s="3">
        <f>Data!B264</f>
        <v>38</v>
      </c>
      <c r="D264" s="3">
        <f>IFERROR(Data!E264,0)</f>
        <v>0</v>
      </c>
      <c r="E264" s="3">
        <f>IFERROR(Data!H264,0)</f>
        <v>0</v>
      </c>
      <c r="F264" s="3">
        <f>IFERROR(Data!G264,0)</f>
        <v>0</v>
      </c>
    </row>
    <row r="265" spans="1:6" x14ac:dyDescent="0.3">
      <c r="A265" s="3" t="str">
        <f>CHOOSE(MONTH(Data!A265),"January", "February", "March", "April", "May", "June", "July", "August", "September", "October", "November", "December")</f>
        <v>September</v>
      </c>
      <c r="B265" s="3">
        <f>WEEKNUM(Data!A265,2)-WEEKNUM(DATE(YEAR(Data!A265),MONTH(Data!A265),1),2)+1</f>
        <v>4</v>
      </c>
      <c r="C265" s="3">
        <f>Data!B265</f>
        <v>38</v>
      </c>
      <c r="D265" s="3">
        <f>IFERROR(Data!E265,0)</f>
        <v>0</v>
      </c>
      <c r="E265" s="3">
        <f>IFERROR(Data!H265,0)</f>
        <v>0</v>
      </c>
      <c r="F265" s="3">
        <f>IFERROR(Data!G265,0)</f>
        <v>0</v>
      </c>
    </row>
    <row r="266" spans="1:6" x14ac:dyDescent="0.3">
      <c r="A266" s="3" t="str">
        <f>CHOOSE(MONTH(Data!A266),"January", "February", "March", "April", "May", "June", "July", "August", "September", "October", "November", "December")</f>
        <v>September</v>
      </c>
      <c r="B266" s="3">
        <f>WEEKNUM(Data!A266,2)-WEEKNUM(DATE(YEAR(Data!A266),MONTH(Data!A266),1),2)+1</f>
        <v>4</v>
      </c>
      <c r="C266" s="3">
        <f>Data!B266</f>
        <v>38</v>
      </c>
      <c r="D266" s="3">
        <f>IFERROR(Data!E266,0)</f>
        <v>0</v>
      </c>
      <c r="E266" s="3">
        <f>IFERROR(Data!H266,0)</f>
        <v>0</v>
      </c>
      <c r="F266" s="3">
        <f>IFERROR(Data!G266,0)</f>
        <v>0</v>
      </c>
    </row>
    <row r="267" spans="1:6" x14ac:dyDescent="0.3">
      <c r="A267" s="3" t="str">
        <f>CHOOSE(MONTH(Data!A267),"January", "February", "March", "April", "May", "June", "July", "August", "September", "October", "November", "December")</f>
        <v>September</v>
      </c>
      <c r="B267" s="3">
        <f>WEEKNUM(Data!A267,2)-WEEKNUM(DATE(YEAR(Data!A267),MONTH(Data!A267),1),2)+1</f>
        <v>4</v>
      </c>
      <c r="C267" s="3">
        <f>Data!B267</f>
        <v>38</v>
      </c>
      <c r="D267" s="3">
        <f ca="1">IFERROR(Data!E267,0)</f>
        <v>55</v>
      </c>
      <c r="E267" s="3">
        <f ca="1">IFERROR(Data!H267,0)</f>
        <v>1537</v>
      </c>
      <c r="F267" s="3">
        <f ca="1">IFERROR(Data!G267,0)</f>
        <v>994</v>
      </c>
    </row>
    <row r="268" spans="1:6" x14ac:dyDescent="0.3">
      <c r="A268" s="3" t="str">
        <f>CHOOSE(MONTH(Data!A268),"January", "February", "March", "April", "May", "June", "July", "August", "September", "October", "November", "December")</f>
        <v>September</v>
      </c>
      <c r="B268" s="3">
        <f>WEEKNUM(Data!A268,2)-WEEKNUM(DATE(YEAR(Data!A268),MONTH(Data!A268),1),2)+1</f>
        <v>5</v>
      </c>
      <c r="C268" s="3">
        <f>Data!B268</f>
        <v>39</v>
      </c>
      <c r="D268" s="3">
        <f>IFERROR(Data!E268,0)</f>
        <v>0</v>
      </c>
      <c r="E268" s="3">
        <f>IFERROR(Data!H268,0)</f>
        <v>0</v>
      </c>
      <c r="F268" s="3">
        <f>IFERROR(Data!G268,0)</f>
        <v>0</v>
      </c>
    </row>
    <row r="269" spans="1:6" x14ac:dyDescent="0.3">
      <c r="A269" s="3" t="str">
        <f>CHOOSE(MONTH(Data!A269),"January", "February", "March", "April", "May", "June", "July", "August", "September", "October", "November", "December")</f>
        <v>September</v>
      </c>
      <c r="B269" s="3">
        <f>WEEKNUM(Data!A269,2)-WEEKNUM(DATE(YEAR(Data!A269),MONTH(Data!A269),1),2)+1</f>
        <v>5</v>
      </c>
      <c r="C269" s="3">
        <f>Data!B269</f>
        <v>39</v>
      </c>
      <c r="D269" s="3">
        <f>IFERROR(Data!E269,0)</f>
        <v>0</v>
      </c>
      <c r="E269" s="3">
        <f>IFERROR(Data!H269,0)</f>
        <v>0</v>
      </c>
      <c r="F269" s="3">
        <f>IFERROR(Data!G269,0)</f>
        <v>0</v>
      </c>
    </row>
    <row r="270" spans="1:6" x14ac:dyDescent="0.3">
      <c r="A270" s="3" t="str">
        <f>CHOOSE(MONTH(Data!A270),"January", "February", "March", "April", "May", "June", "July", "August", "September", "October", "November", "December")</f>
        <v>September</v>
      </c>
      <c r="B270" s="3">
        <f>WEEKNUM(Data!A270,2)-WEEKNUM(DATE(YEAR(Data!A270),MONTH(Data!A270),1),2)+1</f>
        <v>5</v>
      </c>
      <c r="C270" s="3">
        <f>Data!B270</f>
        <v>39</v>
      </c>
      <c r="D270" s="3">
        <f>IFERROR(Data!E270,0)</f>
        <v>0</v>
      </c>
      <c r="E270" s="3">
        <f>IFERROR(Data!H270,0)</f>
        <v>0</v>
      </c>
      <c r="F270" s="3">
        <f>IFERROR(Data!G270,0)</f>
        <v>0</v>
      </c>
    </row>
    <row r="271" spans="1:6" x14ac:dyDescent="0.3">
      <c r="A271" s="3" t="str">
        <f>CHOOSE(MONTH(Data!A271),"January", "February", "March", "April", "May", "June", "July", "August", "September", "October", "November", "December")</f>
        <v>September</v>
      </c>
      <c r="B271" s="3">
        <f>WEEKNUM(Data!A271,2)-WEEKNUM(DATE(YEAR(Data!A271),MONTH(Data!A271),1),2)+1</f>
        <v>5</v>
      </c>
      <c r="C271" s="3">
        <f>Data!B271</f>
        <v>39</v>
      </c>
      <c r="D271" s="3">
        <f>IFERROR(Data!E271,0)</f>
        <v>0</v>
      </c>
      <c r="E271" s="3">
        <f>IFERROR(Data!H271,0)</f>
        <v>0</v>
      </c>
      <c r="F271" s="3">
        <f>IFERROR(Data!G271,0)</f>
        <v>0</v>
      </c>
    </row>
    <row r="272" spans="1:6" x14ac:dyDescent="0.3">
      <c r="A272" s="3" t="str">
        <f>CHOOSE(MONTH(Data!A272),"January", "February", "March", "April", "May", "June", "July", "August", "September", "October", "November", "December")</f>
        <v>September</v>
      </c>
      <c r="B272" s="3">
        <f>WEEKNUM(Data!A272,2)-WEEKNUM(DATE(YEAR(Data!A272),MONTH(Data!A272),1),2)+1</f>
        <v>5</v>
      </c>
      <c r="C272" s="3">
        <f>Data!B272</f>
        <v>39</v>
      </c>
      <c r="D272" s="3">
        <f>IFERROR(Data!E272,0)</f>
        <v>0</v>
      </c>
      <c r="E272" s="3">
        <f>IFERROR(Data!H272,0)</f>
        <v>0</v>
      </c>
      <c r="F272" s="3">
        <f>IFERROR(Data!G272,0)</f>
        <v>0</v>
      </c>
    </row>
    <row r="273" spans="1:6" x14ac:dyDescent="0.3">
      <c r="A273" s="3" t="str">
        <f>CHOOSE(MONTH(Data!A273),"January", "February", "March", "April", "May", "June", "July", "August", "September", "October", "November", "December")</f>
        <v>September</v>
      </c>
      <c r="B273" s="3">
        <f>WEEKNUM(Data!A273,2)-WEEKNUM(DATE(YEAR(Data!A273),MONTH(Data!A273),1),2)+1</f>
        <v>5</v>
      </c>
      <c r="C273" s="3">
        <f>Data!B273</f>
        <v>39</v>
      </c>
      <c r="D273" s="3">
        <f>IFERROR(Data!E273,0)</f>
        <v>0</v>
      </c>
      <c r="E273" s="3">
        <f>IFERROR(Data!H273,0)</f>
        <v>0</v>
      </c>
      <c r="F273" s="3">
        <f>IFERROR(Data!G273,0)</f>
        <v>0</v>
      </c>
    </row>
    <row r="274" spans="1:6" x14ac:dyDescent="0.3">
      <c r="A274" s="3" t="str">
        <f>CHOOSE(MONTH(Data!A274),"January", "February", "March", "April", "May", "June", "July", "August", "September", "October", "November", "December")</f>
        <v>September</v>
      </c>
      <c r="B274" s="3">
        <f>WEEKNUM(Data!A274,2)-WEEKNUM(DATE(YEAR(Data!A274),MONTH(Data!A274),1),2)+1</f>
        <v>5</v>
      </c>
      <c r="C274" s="3">
        <f>Data!B274</f>
        <v>39</v>
      </c>
      <c r="D274" s="3">
        <f ca="1">IFERROR(Data!E274,0)</f>
        <v>82</v>
      </c>
      <c r="E274" s="3">
        <f ca="1">IFERROR(Data!H274,0)</f>
        <v>2139</v>
      </c>
      <c r="F274" s="3">
        <f ca="1">IFERROR(Data!G274,0)</f>
        <v>1278</v>
      </c>
    </row>
    <row r="275" spans="1:6" x14ac:dyDescent="0.3">
      <c r="A275" s="3" t="str">
        <f>CHOOSE(MONTH(Data!A275),"January", "February", "March", "April", "May", "June", "July", "August", "September", "October", "November", "December")</f>
        <v>September</v>
      </c>
      <c r="B275" s="3">
        <f>WEEKNUM(Data!A275,2)-WEEKNUM(DATE(YEAR(Data!A275),MONTH(Data!A275),1),2)+1</f>
        <v>6</v>
      </c>
      <c r="C275" s="3">
        <f>Data!B275</f>
        <v>40</v>
      </c>
      <c r="D275" s="3">
        <f>IFERROR(Data!E275,0)</f>
        <v>0</v>
      </c>
      <c r="E275" s="3">
        <f>IFERROR(Data!H275,0)</f>
        <v>0</v>
      </c>
      <c r="F275" s="3">
        <f>IFERROR(Data!G275,0)</f>
        <v>0</v>
      </c>
    </row>
    <row r="276" spans="1:6" x14ac:dyDescent="0.3">
      <c r="A276" s="3" t="str">
        <f>CHOOSE(MONTH(Data!A276),"January", "February", "March", "April", "May", "June", "July", "August", "September", "October", "November", "December")</f>
        <v>October</v>
      </c>
      <c r="B276" s="3">
        <f>WEEKNUM(Data!A276,2)-WEEKNUM(DATE(YEAR(Data!A276),MONTH(Data!A276),1),2)+1</f>
        <v>1</v>
      </c>
      <c r="C276" s="3">
        <f>Data!B276</f>
        <v>40</v>
      </c>
      <c r="D276" s="3">
        <f>IFERROR(Data!E276,0)</f>
        <v>0</v>
      </c>
      <c r="E276" s="3">
        <f>IFERROR(Data!H276,0)</f>
        <v>0</v>
      </c>
      <c r="F276" s="3">
        <f>IFERROR(Data!G276,0)</f>
        <v>0</v>
      </c>
    </row>
    <row r="277" spans="1:6" x14ac:dyDescent="0.3">
      <c r="A277" s="3" t="str">
        <f>CHOOSE(MONTH(Data!A277),"January", "February", "March", "April", "May", "June", "July", "August", "September", "October", "November", "December")</f>
        <v>October</v>
      </c>
      <c r="B277" s="3">
        <f>WEEKNUM(Data!A277,2)-WEEKNUM(DATE(YEAR(Data!A277),MONTH(Data!A277),1),2)+1</f>
        <v>1</v>
      </c>
      <c r="C277" s="3">
        <f>Data!B277</f>
        <v>40</v>
      </c>
      <c r="D277" s="3">
        <f>IFERROR(Data!E277,0)</f>
        <v>0</v>
      </c>
      <c r="E277" s="3">
        <f>IFERROR(Data!H277,0)</f>
        <v>0</v>
      </c>
      <c r="F277" s="3">
        <f>IFERROR(Data!G277,0)</f>
        <v>0</v>
      </c>
    </row>
    <row r="278" spans="1:6" x14ac:dyDescent="0.3">
      <c r="A278" s="3" t="str">
        <f>CHOOSE(MONTH(Data!A278),"January", "February", "March", "April", "May", "June", "July", "August", "September", "October", "November", "December")</f>
        <v>October</v>
      </c>
      <c r="B278" s="3">
        <f>WEEKNUM(Data!A278,2)-WEEKNUM(DATE(YEAR(Data!A278),MONTH(Data!A278),1),2)+1</f>
        <v>1</v>
      </c>
      <c r="C278" s="3">
        <f>Data!B278</f>
        <v>40</v>
      </c>
      <c r="D278" s="3">
        <f>IFERROR(Data!E278,0)</f>
        <v>0</v>
      </c>
      <c r="E278" s="3">
        <f>IFERROR(Data!H278,0)</f>
        <v>0</v>
      </c>
      <c r="F278" s="3">
        <f>IFERROR(Data!G278,0)</f>
        <v>0</v>
      </c>
    </row>
    <row r="279" spans="1:6" x14ac:dyDescent="0.3">
      <c r="A279" s="3" t="str">
        <f>CHOOSE(MONTH(Data!A279),"January", "February", "March", "April", "May", "June", "July", "August", "September", "October", "November", "December")</f>
        <v>October</v>
      </c>
      <c r="B279" s="3">
        <f>WEEKNUM(Data!A279,2)-WEEKNUM(DATE(YEAR(Data!A279),MONTH(Data!A279),1),2)+1</f>
        <v>1</v>
      </c>
      <c r="C279" s="3">
        <f>Data!B279</f>
        <v>40</v>
      </c>
      <c r="D279" s="3">
        <f>IFERROR(Data!E279,0)</f>
        <v>0</v>
      </c>
      <c r="E279" s="3">
        <f>IFERROR(Data!H279,0)</f>
        <v>0</v>
      </c>
      <c r="F279" s="3">
        <f>IFERROR(Data!G279,0)</f>
        <v>0</v>
      </c>
    </row>
    <row r="280" spans="1:6" x14ac:dyDescent="0.3">
      <c r="A280" s="3" t="str">
        <f>CHOOSE(MONTH(Data!A280),"January", "February", "March", "April", "May", "June", "July", "August", "September", "October", "November", "December")</f>
        <v>October</v>
      </c>
      <c r="B280" s="3">
        <f>WEEKNUM(Data!A280,2)-WEEKNUM(DATE(YEAR(Data!A280),MONTH(Data!A280),1),2)+1</f>
        <v>1</v>
      </c>
      <c r="C280" s="3">
        <f>Data!B280</f>
        <v>40</v>
      </c>
      <c r="D280" s="3">
        <f>IFERROR(Data!E280,0)</f>
        <v>0</v>
      </c>
      <c r="E280" s="3">
        <f>IFERROR(Data!H280,0)</f>
        <v>0</v>
      </c>
      <c r="F280" s="3">
        <f>IFERROR(Data!G280,0)</f>
        <v>0</v>
      </c>
    </row>
    <row r="281" spans="1:6" x14ac:dyDescent="0.3">
      <c r="A281" s="3" t="str">
        <f>CHOOSE(MONTH(Data!A281),"January", "February", "March", "April", "May", "June", "July", "August", "September", "October", "November", "December")</f>
        <v>October</v>
      </c>
      <c r="B281" s="3">
        <f>WEEKNUM(Data!A281,2)-WEEKNUM(DATE(YEAR(Data!A281),MONTH(Data!A281),1),2)+1</f>
        <v>1</v>
      </c>
      <c r="C281" s="3">
        <f>Data!B281</f>
        <v>40</v>
      </c>
      <c r="D281" s="3">
        <f ca="1">IFERROR(Data!E281,0)</f>
        <v>75</v>
      </c>
      <c r="E281" s="3">
        <f ca="1">IFERROR(Data!H281,0)</f>
        <v>1835</v>
      </c>
      <c r="F281" s="3">
        <f ca="1">IFERROR(Data!G281,0)</f>
        <v>1674</v>
      </c>
    </row>
    <row r="282" spans="1:6" x14ac:dyDescent="0.3">
      <c r="A282" s="3" t="str">
        <f>CHOOSE(MONTH(Data!A282),"January", "February", "March", "April", "May", "June", "July", "August", "September", "October", "November", "December")</f>
        <v>October</v>
      </c>
      <c r="B282" s="3">
        <f>WEEKNUM(Data!A282,2)-WEEKNUM(DATE(YEAR(Data!A282),MONTH(Data!A282),1),2)+1</f>
        <v>2</v>
      </c>
      <c r="C282" s="3">
        <f>Data!B282</f>
        <v>41</v>
      </c>
      <c r="D282" s="3">
        <f>IFERROR(Data!E282,0)</f>
        <v>0</v>
      </c>
      <c r="E282" s="3">
        <f>IFERROR(Data!H282,0)</f>
        <v>0</v>
      </c>
      <c r="F282" s="3">
        <f>IFERROR(Data!G282,0)</f>
        <v>0</v>
      </c>
    </row>
    <row r="283" spans="1:6" x14ac:dyDescent="0.3">
      <c r="A283" s="3" t="str">
        <f>CHOOSE(MONTH(Data!A283),"January", "February", "March", "April", "May", "June", "July", "August", "September", "October", "November", "December")</f>
        <v>October</v>
      </c>
      <c r="B283" s="3">
        <f>WEEKNUM(Data!A283,2)-WEEKNUM(DATE(YEAR(Data!A283),MONTH(Data!A283),1),2)+1</f>
        <v>2</v>
      </c>
      <c r="C283" s="3">
        <f>Data!B283</f>
        <v>41</v>
      </c>
      <c r="D283" s="3">
        <f>IFERROR(Data!E283,0)</f>
        <v>0</v>
      </c>
      <c r="E283" s="3">
        <f>IFERROR(Data!H283,0)</f>
        <v>0</v>
      </c>
      <c r="F283" s="3">
        <f>IFERROR(Data!G283,0)</f>
        <v>0</v>
      </c>
    </row>
    <row r="284" spans="1:6" x14ac:dyDescent="0.3">
      <c r="A284" s="3" t="str">
        <f>CHOOSE(MONTH(Data!A284),"January", "February", "March", "April", "May", "June", "July", "August", "September", "October", "November", "December")</f>
        <v>October</v>
      </c>
      <c r="B284" s="3">
        <f>WEEKNUM(Data!A284,2)-WEEKNUM(DATE(YEAR(Data!A284),MONTH(Data!A284),1),2)+1</f>
        <v>2</v>
      </c>
      <c r="C284" s="3">
        <f>Data!B284</f>
        <v>41</v>
      </c>
      <c r="D284" s="3">
        <f>IFERROR(Data!E284,0)</f>
        <v>0</v>
      </c>
      <c r="E284" s="3">
        <f>IFERROR(Data!H284,0)</f>
        <v>0</v>
      </c>
      <c r="F284" s="3">
        <f>IFERROR(Data!G284,0)</f>
        <v>0</v>
      </c>
    </row>
    <row r="285" spans="1:6" x14ac:dyDescent="0.3">
      <c r="A285" s="3" t="str">
        <f>CHOOSE(MONTH(Data!A285),"January", "February", "March", "April", "May", "June", "July", "August", "September", "October", "November", "December")</f>
        <v>October</v>
      </c>
      <c r="B285" s="3">
        <f>WEEKNUM(Data!A285,2)-WEEKNUM(DATE(YEAR(Data!A285),MONTH(Data!A285),1),2)+1</f>
        <v>2</v>
      </c>
      <c r="C285" s="3">
        <f>Data!B285</f>
        <v>41</v>
      </c>
      <c r="D285" s="3">
        <f>IFERROR(Data!E285,0)</f>
        <v>0</v>
      </c>
      <c r="E285" s="3">
        <f>IFERROR(Data!H285,0)</f>
        <v>0</v>
      </c>
      <c r="F285" s="3">
        <f>IFERROR(Data!G285,0)</f>
        <v>0</v>
      </c>
    </row>
    <row r="286" spans="1:6" x14ac:dyDescent="0.3">
      <c r="A286" s="3" t="str">
        <f>CHOOSE(MONTH(Data!A286),"January", "February", "March", "April", "May", "June", "July", "August", "September", "October", "November", "December")</f>
        <v>October</v>
      </c>
      <c r="B286" s="3">
        <f>WEEKNUM(Data!A286,2)-WEEKNUM(DATE(YEAR(Data!A286),MONTH(Data!A286),1),2)+1</f>
        <v>2</v>
      </c>
      <c r="C286" s="3">
        <f>Data!B286</f>
        <v>41</v>
      </c>
      <c r="D286" s="3">
        <f>IFERROR(Data!E286,0)</f>
        <v>0</v>
      </c>
      <c r="E286" s="3">
        <f>IFERROR(Data!H286,0)</f>
        <v>0</v>
      </c>
      <c r="F286" s="3">
        <f>IFERROR(Data!G286,0)</f>
        <v>0</v>
      </c>
    </row>
    <row r="287" spans="1:6" x14ac:dyDescent="0.3">
      <c r="A287" s="3" t="str">
        <f>CHOOSE(MONTH(Data!A287),"January", "February", "March", "April", "May", "June", "July", "August", "September", "October", "November", "December")</f>
        <v>October</v>
      </c>
      <c r="B287" s="3">
        <f>WEEKNUM(Data!A287,2)-WEEKNUM(DATE(YEAR(Data!A287),MONTH(Data!A287),1),2)+1</f>
        <v>2</v>
      </c>
      <c r="C287" s="3">
        <f>Data!B287</f>
        <v>41</v>
      </c>
      <c r="D287" s="3">
        <f>IFERROR(Data!E287,0)</f>
        <v>0</v>
      </c>
      <c r="E287" s="3">
        <f>IFERROR(Data!H287,0)</f>
        <v>0</v>
      </c>
      <c r="F287" s="3">
        <f>IFERROR(Data!G287,0)</f>
        <v>0</v>
      </c>
    </row>
    <row r="288" spans="1:6" x14ac:dyDescent="0.3">
      <c r="A288" s="3" t="str">
        <f>CHOOSE(MONTH(Data!A288),"January", "February", "March", "April", "May", "June", "July", "August", "September", "October", "November", "December")</f>
        <v>October</v>
      </c>
      <c r="B288" s="3">
        <f>WEEKNUM(Data!A288,2)-WEEKNUM(DATE(YEAR(Data!A288),MONTH(Data!A288),1),2)+1</f>
        <v>2</v>
      </c>
      <c r="C288" s="3">
        <f>Data!B288</f>
        <v>41</v>
      </c>
      <c r="D288" s="3">
        <f ca="1">IFERROR(Data!E288,0)</f>
        <v>84</v>
      </c>
      <c r="E288" s="3">
        <f ca="1">IFERROR(Data!H288,0)</f>
        <v>2504</v>
      </c>
      <c r="F288" s="3">
        <f ca="1">IFERROR(Data!G288,0)</f>
        <v>1589</v>
      </c>
    </row>
    <row r="289" spans="1:6" x14ac:dyDescent="0.3">
      <c r="A289" s="3" t="str">
        <f>CHOOSE(MONTH(Data!A289),"January", "February", "March", "April", "May", "June", "July", "August", "September", "October", "November", "December")</f>
        <v>October</v>
      </c>
      <c r="B289" s="3">
        <f>WEEKNUM(Data!A289,2)-WEEKNUM(DATE(YEAR(Data!A289),MONTH(Data!A289),1),2)+1</f>
        <v>3</v>
      </c>
      <c r="C289" s="3">
        <f>Data!B289</f>
        <v>42</v>
      </c>
      <c r="D289" s="3">
        <f>IFERROR(Data!E289,0)</f>
        <v>0</v>
      </c>
      <c r="E289" s="3">
        <f>IFERROR(Data!H289,0)</f>
        <v>0</v>
      </c>
      <c r="F289" s="3">
        <f>IFERROR(Data!G289,0)</f>
        <v>0</v>
      </c>
    </row>
    <row r="290" spans="1:6" x14ac:dyDescent="0.3">
      <c r="A290" s="3" t="str">
        <f>CHOOSE(MONTH(Data!A290),"January", "February", "March", "April", "May", "June", "July", "August", "September", "October", "November", "December")</f>
        <v>October</v>
      </c>
      <c r="B290" s="3">
        <f>WEEKNUM(Data!A290,2)-WEEKNUM(DATE(YEAR(Data!A290),MONTH(Data!A290),1),2)+1</f>
        <v>3</v>
      </c>
      <c r="C290" s="3">
        <f>Data!B290</f>
        <v>42</v>
      </c>
      <c r="D290" s="3">
        <f>IFERROR(Data!E290,0)</f>
        <v>0</v>
      </c>
      <c r="E290" s="3">
        <f>IFERROR(Data!H290,0)</f>
        <v>0</v>
      </c>
      <c r="F290" s="3">
        <f>IFERROR(Data!G290,0)</f>
        <v>0</v>
      </c>
    </row>
    <row r="291" spans="1:6" x14ac:dyDescent="0.3">
      <c r="A291" s="3" t="str">
        <f>CHOOSE(MONTH(Data!A291),"January", "February", "March", "April", "May", "June", "July", "August", "September", "October", "November", "December")</f>
        <v>October</v>
      </c>
      <c r="B291" s="3">
        <f>WEEKNUM(Data!A291,2)-WEEKNUM(DATE(YEAR(Data!A291),MONTH(Data!A291),1),2)+1</f>
        <v>3</v>
      </c>
      <c r="C291" s="3">
        <f>Data!B291</f>
        <v>42</v>
      </c>
      <c r="D291" s="3">
        <f>IFERROR(Data!E291,0)</f>
        <v>0</v>
      </c>
      <c r="E291" s="3">
        <f>IFERROR(Data!H291,0)</f>
        <v>0</v>
      </c>
      <c r="F291" s="3">
        <f>IFERROR(Data!G291,0)</f>
        <v>0</v>
      </c>
    </row>
    <row r="292" spans="1:6" x14ac:dyDescent="0.3">
      <c r="A292" s="3" t="str">
        <f>CHOOSE(MONTH(Data!A292),"January", "February", "March", "April", "May", "June", "July", "August", "September", "October", "November", "December")</f>
        <v>October</v>
      </c>
      <c r="B292" s="3">
        <f>WEEKNUM(Data!A292,2)-WEEKNUM(DATE(YEAR(Data!A292),MONTH(Data!A292),1),2)+1</f>
        <v>3</v>
      </c>
      <c r="C292" s="3">
        <f>Data!B292</f>
        <v>42</v>
      </c>
      <c r="D292" s="3">
        <f>IFERROR(Data!E292,0)</f>
        <v>0</v>
      </c>
      <c r="E292" s="3">
        <f>IFERROR(Data!H292,0)</f>
        <v>0</v>
      </c>
      <c r="F292" s="3">
        <f>IFERROR(Data!G292,0)</f>
        <v>0</v>
      </c>
    </row>
    <row r="293" spans="1:6" x14ac:dyDescent="0.3">
      <c r="A293" s="3" t="str">
        <f>CHOOSE(MONTH(Data!A293),"January", "February", "March", "April", "May", "June", "July", "August", "September", "October", "November", "December")</f>
        <v>October</v>
      </c>
      <c r="B293" s="3">
        <f>WEEKNUM(Data!A293,2)-WEEKNUM(DATE(YEAR(Data!A293),MONTH(Data!A293),1),2)+1</f>
        <v>3</v>
      </c>
      <c r="C293" s="3">
        <f>Data!B293</f>
        <v>42</v>
      </c>
      <c r="D293" s="3">
        <f>IFERROR(Data!E293,0)</f>
        <v>0</v>
      </c>
      <c r="E293" s="3">
        <f>IFERROR(Data!H293,0)</f>
        <v>0</v>
      </c>
      <c r="F293" s="3">
        <f>IFERROR(Data!G293,0)</f>
        <v>0</v>
      </c>
    </row>
    <row r="294" spans="1:6" x14ac:dyDescent="0.3">
      <c r="A294" s="3" t="str">
        <f>CHOOSE(MONTH(Data!A294),"January", "February", "March", "April", "May", "June", "July", "August", "September", "October", "November", "December")</f>
        <v>October</v>
      </c>
      <c r="B294" s="3">
        <f>WEEKNUM(Data!A294,2)-WEEKNUM(DATE(YEAR(Data!A294),MONTH(Data!A294),1),2)+1</f>
        <v>3</v>
      </c>
      <c r="C294" s="3">
        <f>Data!B294</f>
        <v>42</v>
      </c>
      <c r="D294" s="3">
        <f>IFERROR(Data!E294,0)</f>
        <v>0</v>
      </c>
      <c r="E294" s="3">
        <f>IFERROR(Data!H294,0)</f>
        <v>0</v>
      </c>
      <c r="F294" s="3">
        <f>IFERROR(Data!G294,0)</f>
        <v>0</v>
      </c>
    </row>
    <row r="295" spans="1:6" x14ac:dyDescent="0.3">
      <c r="A295" s="3" t="str">
        <f>CHOOSE(MONTH(Data!A295),"January", "February", "March", "April", "May", "June", "July", "August", "September", "October", "November", "December")</f>
        <v>October</v>
      </c>
      <c r="B295" s="3">
        <f>WEEKNUM(Data!A295,2)-WEEKNUM(DATE(YEAR(Data!A295),MONTH(Data!A295),1),2)+1</f>
        <v>3</v>
      </c>
      <c r="C295" s="3">
        <f>Data!B295</f>
        <v>42</v>
      </c>
      <c r="D295" s="3">
        <f ca="1">IFERROR(Data!E295,0)</f>
        <v>75</v>
      </c>
      <c r="E295" s="3">
        <f ca="1">IFERROR(Data!H295,0)</f>
        <v>2167</v>
      </c>
      <c r="F295" s="3">
        <f ca="1">IFERROR(Data!G295,0)</f>
        <v>1307</v>
      </c>
    </row>
    <row r="296" spans="1:6" x14ac:dyDescent="0.3">
      <c r="A296" s="3" t="str">
        <f>CHOOSE(MONTH(Data!A296),"January", "February", "March", "April", "May", "June", "July", "August", "September", "October", "November", "December")</f>
        <v>October</v>
      </c>
      <c r="B296" s="3">
        <f>WEEKNUM(Data!A296,2)-WEEKNUM(DATE(YEAR(Data!A296),MONTH(Data!A296),1),2)+1</f>
        <v>4</v>
      </c>
      <c r="C296" s="3">
        <f>Data!B296</f>
        <v>43</v>
      </c>
      <c r="D296" s="3">
        <f>IFERROR(Data!E296,0)</f>
        <v>0</v>
      </c>
      <c r="E296" s="3">
        <f>IFERROR(Data!H296,0)</f>
        <v>0</v>
      </c>
      <c r="F296" s="3">
        <f>IFERROR(Data!G296,0)</f>
        <v>0</v>
      </c>
    </row>
    <row r="297" spans="1:6" x14ac:dyDescent="0.3">
      <c r="A297" s="3" t="str">
        <f>CHOOSE(MONTH(Data!A297),"January", "February", "March", "April", "May", "June", "July", "August", "September", "October", "November", "December")</f>
        <v>October</v>
      </c>
      <c r="B297" s="3">
        <f>WEEKNUM(Data!A297,2)-WEEKNUM(DATE(YEAR(Data!A297),MONTH(Data!A297),1),2)+1</f>
        <v>4</v>
      </c>
      <c r="C297" s="3">
        <f>Data!B297</f>
        <v>43</v>
      </c>
      <c r="D297" s="3">
        <f>IFERROR(Data!E297,0)</f>
        <v>0</v>
      </c>
      <c r="E297" s="3">
        <f>IFERROR(Data!H297,0)</f>
        <v>0</v>
      </c>
      <c r="F297" s="3">
        <f>IFERROR(Data!G297,0)</f>
        <v>0</v>
      </c>
    </row>
    <row r="298" spans="1:6" x14ac:dyDescent="0.3">
      <c r="A298" s="3" t="str">
        <f>CHOOSE(MONTH(Data!A298),"January", "February", "March", "April", "May", "June", "July", "August", "September", "October", "November", "December")</f>
        <v>October</v>
      </c>
      <c r="B298" s="3">
        <f>WEEKNUM(Data!A298,2)-WEEKNUM(DATE(YEAR(Data!A298),MONTH(Data!A298),1),2)+1</f>
        <v>4</v>
      </c>
      <c r="C298" s="3">
        <f>Data!B298</f>
        <v>43</v>
      </c>
      <c r="D298" s="3">
        <f>IFERROR(Data!E298,0)</f>
        <v>0</v>
      </c>
      <c r="E298" s="3">
        <f>IFERROR(Data!H298,0)</f>
        <v>0</v>
      </c>
      <c r="F298" s="3">
        <f>IFERROR(Data!G298,0)</f>
        <v>0</v>
      </c>
    </row>
    <row r="299" spans="1:6" x14ac:dyDescent="0.3">
      <c r="A299" s="3" t="str">
        <f>CHOOSE(MONTH(Data!A299),"January", "February", "March", "April", "May", "June", "July", "August", "September", "October", "November", "December")</f>
        <v>October</v>
      </c>
      <c r="B299" s="3">
        <f>WEEKNUM(Data!A299,2)-WEEKNUM(DATE(YEAR(Data!A299),MONTH(Data!A299),1),2)+1</f>
        <v>4</v>
      </c>
      <c r="C299" s="3">
        <f>Data!B299</f>
        <v>43</v>
      </c>
      <c r="D299" s="3">
        <f>IFERROR(Data!E299,0)</f>
        <v>0</v>
      </c>
      <c r="E299" s="3">
        <f>IFERROR(Data!H299,0)</f>
        <v>0</v>
      </c>
      <c r="F299" s="3">
        <f>IFERROR(Data!G299,0)</f>
        <v>0</v>
      </c>
    </row>
    <row r="300" spans="1:6" x14ac:dyDescent="0.3">
      <c r="A300" s="3" t="str">
        <f>CHOOSE(MONTH(Data!A300),"January", "February", "March", "April", "May", "June", "July", "August", "September", "October", "November", "December")</f>
        <v>October</v>
      </c>
      <c r="B300" s="3">
        <f>WEEKNUM(Data!A300,2)-WEEKNUM(DATE(YEAR(Data!A300),MONTH(Data!A300),1),2)+1</f>
        <v>4</v>
      </c>
      <c r="C300" s="3">
        <f>Data!B300</f>
        <v>43</v>
      </c>
      <c r="D300" s="3">
        <f>IFERROR(Data!E300,0)</f>
        <v>0</v>
      </c>
      <c r="E300" s="3">
        <f>IFERROR(Data!H300,0)</f>
        <v>0</v>
      </c>
      <c r="F300" s="3">
        <f>IFERROR(Data!G300,0)</f>
        <v>0</v>
      </c>
    </row>
    <row r="301" spans="1:6" x14ac:dyDescent="0.3">
      <c r="A301" s="3" t="str">
        <f>CHOOSE(MONTH(Data!A301),"January", "February", "March", "April", "May", "June", "July", "August", "September", "October", "November", "December")</f>
        <v>October</v>
      </c>
      <c r="B301" s="3">
        <f>WEEKNUM(Data!A301,2)-WEEKNUM(DATE(YEAR(Data!A301),MONTH(Data!A301),1),2)+1</f>
        <v>4</v>
      </c>
      <c r="C301" s="3">
        <f>Data!B301</f>
        <v>43</v>
      </c>
      <c r="D301" s="3">
        <f>IFERROR(Data!E301,0)</f>
        <v>0</v>
      </c>
      <c r="E301" s="3">
        <f>IFERROR(Data!H301,0)</f>
        <v>0</v>
      </c>
      <c r="F301" s="3">
        <f>IFERROR(Data!G301,0)</f>
        <v>0</v>
      </c>
    </row>
    <row r="302" spans="1:6" x14ac:dyDescent="0.3">
      <c r="A302" s="3" t="str">
        <f>CHOOSE(MONTH(Data!A302),"January", "February", "March", "April", "May", "June", "July", "August", "September", "October", "November", "December")</f>
        <v>October</v>
      </c>
      <c r="B302" s="3">
        <f>WEEKNUM(Data!A302,2)-WEEKNUM(DATE(YEAR(Data!A302),MONTH(Data!A302),1),2)+1</f>
        <v>4</v>
      </c>
      <c r="C302" s="3">
        <f>Data!B302</f>
        <v>43</v>
      </c>
      <c r="D302" s="3">
        <f ca="1">IFERROR(Data!E302,0)</f>
        <v>77</v>
      </c>
      <c r="E302" s="3">
        <f ca="1">IFERROR(Data!H302,0)</f>
        <v>2173</v>
      </c>
      <c r="F302" s="3">
        <f ca="1">IFERROR(Data!G302,0)</f>
        <v>1455</v>
      </c>
    </row>
    <row r="303" spans="1:6" x14ac:dyDescent="0.3">
      <c r="A303" s="3" t="str">
        <f>CHOOSE(MONTH(Data!A303),"January", "February", "March", "April", "May", "June", "July", "August", "September", "October", "November", "December")</f>
        <v>October</v>
      </c>
      <c r="B303" s="3">
        <f>WEEKNUM(Data!A303,2)-WEEKNUM(DATE(YEAR(Data!A303),MONTH(Data!A303),1),2)+1</f>
        <v>5</v>
      </c>
      <c r="C303" s="3">
        <f>Data!B303</f>
        <v>44</v>
      </c>
      <c r="D303" s="3">
        <f>IFERROR(Data!E303,0)</f>
        <v>0</v>
      </c>
      <c r="E303" s="3">
        <f>IFERROR(Data!H303,0)</f>
        <v>0</v>
      </c>
      <c r="F303" s="3">
        <f>IFERROR(Data!G303,0)</f>
        <v>0</v>
      </c>
    </row>
    <row r="304" spans="1:6" x14ac:dyDescent="0.3">
      <c r="A304" s="3" t="str">
        <f>CHOOSE(MONTH(Data!A304),"January", "February", "March", "April", "May", "June", "July", "August", "September", "October", "November", "December")</f>
        <v>October</v>
      </c>
      <c r="B304" s="3">
        <f>WEEKNUM(Data!A304,2)-WEEKNUM(DATE(YEAR(Data!A304),MONTH(Data!A304),1),2)+1</f>
        <v>5</v>
      </c>
      <c r="C304" s="3">
        <f>Data!B304</f>
        <v>44</v>
      </c>
      <c r="D304" s="3">
        <f>IFERROR(Data!E304,0)</f>
        <v>0</v>
      </c>
      <c r="E304" s="3">
        <f>IFERROR(Data!H304,0)</f>
        <v>0</v>
      </c>
      <c r="F304" s="3">
        <f>IFERROR(Data!G304,0)</f>
        <v>0</v>
      </c>
    </row>
    <row r="305" spans="1:6" x14ac:dyDescent="0.3">
      <c r="A305" s="3" t="str">
        <f>CHOOSE(MONTH(Data!A305),"January", "February", "March", "April", "May", "June", "July", "August", "September", "October", "November", "December")</f>
        <v>October</v>
      </c>
      <c r="B305" s="3">
        <f>WEEKNUM(Data!A305,2)-WEEKNUM(DATE(YEAR(Data!A305),MONTH(Data!A305),1),2)+1</f>
        <v>5</v>
      </c>
      <c r="C305" s="3">
        <f>Data!B305</f>
        <v>44</v>
      </c>
      <c r="D305" s="3">
        <f>IFERROR(Data!E305,0)</f>
        <v>0</v>
      </c>
      <c r="E305" s="3">
        <f>IFERROR(Data!H305,0)</f>
        <v>0</v>
      </c>
      <c r="F305" s="3">
        <f>IFERROR(Data!G305,0)</f>
        <v>0</v>
      </c>
    </row>
    <row r="306" spans="1:6" x14ac:dyDescent="0.3">
      <c r="A306" s="3" t="str">
        <f>CHOOSE(MONTH(Data!A306),"January", "February", "March", "April", "May", "June", "July", "August", "September", "October", "November", "December")</f>
        <v>October</v>
      </c>
      <c r="B306" s="3">
        <f>WEEKNUM(Data!A306,2)-WEEKNUM(DATE(YEAR(Data!A306),MONTH(Data!A306),1),2)+1</f>
        <v>5</v>
      </c>
      <c r="C306" s="3">
        <f>Data!B306</f>
        <v>44</v>
      </c>
      <c r="D306" s="3">
        <f>IFERROR(Data!E306,0)</f>
        <v>0</v>
      </c>
      <c r="E306" s="3">
        <f>IFERROR(Data!H306,0)</f>
        <v>0</v>
      </c>
      <c r="F306" s="3">
        <f>IFERROR(Data!G306,0)</f>
        <v>0</v>
      </c>
    </row>
    <row r="307" spans="1:6" x14ac:dyDescent="0.3">
      <c r="A307" s="3" t="str">
        <f>CHOOSE(MONTH(Data!A307),"January", "February", "March", "April", "May", "June", "July", "August", "September", "October", "November", "December")</f>
        <v>November</v>
      </c>
      <c r="B307" s="3">
        <f>WEEKNUM(Data!A307,2)-WEEKNUM(DATE(YEAR(Data!A307),MONTH(Data!A307),1),2)+1</f>
        <v>1</v>
      </c>
      <c r="C307" s="3">
        <f>Data!B307</f>
        <v>44</v>
      </c>
      <c r="D307" s="3">
        <f>IFERROR(Data!E307,0)</f>
        <v>0</v>
      </c>
      <c r="E307" s="3">
        <f>IFERROR(Data!H307,0)</f>
        <v>0</v>
      </c>
      <c r="F307" s="3">
        <f>IFERROR(Data!G307,0)</f>
        <v>0</v>
      </c>
    </row>
    <row r="308" spans="1:6" x14ac:dyDescent="0.3">
      <c r="A308" s="3" t="str">
        <f>CHOOSE(MONTH(Data!A308),"January", "February", "March", "April", "May", "June", "July", "August", "September", "October", "November", "December")</f>
        <v>November</v>
      </c>
      <c r="B308" s="3">
        <f>WEEKNUM(Data!A308,2)-WEEKNUM(DATE(YEAR(Data!A308),MONTH(Data!A308),1),2)+1</f>
        <v>1</v>
      </c>
      <c r="C308" s="3">
        <f>Data!B308</f>
        <v>44</v>
      </c>
      <c r="D308" s="3">
        <f>IFERROR(Data!E308,0)</f>
        <v>0</v>
      </c>
      <c r="E308" s="3">
        <f>IFERROR(Data!H308,0)</f>
        <v>0</v>
      </c>
      <c r="F308" s="3">
        <f>IFERROR(Data!G308,0)</f>
        <v>0</v>
      </c>
    </row>
    <row r="309" spans="1:6" x14ac:dyDescent="0.3">
      <c r="A309" s="3" t="str">
        <f>CHOOSE(MONTH(Data!A309),"January", "February", "March", "April", "May", "June", "July", "August", "September", "October", "November", "December")</f>
        <v>November</v>
      </c>
      <c r="B309" s="3">
        <f>WEEKNUM(Data!A309,2)-WEEKNUM(DATE(YEAR(Data!A309),MONTH(Data!A309),1),2)+1</f>
        <v>1</v>
      </c>
      <c r="C309" s="3">
        <f>Data!B309</f>
        <v>44</v>
      </c>
      <c r="D309" s="3">
        <f ca="1">IFERROR(Data!E309,0)</f>
        <v>78</v>
      </c>
      <c r="E309" s="3">
        <f ca="1">IFERROR(Data!H309,0)</f>
        <v>2213</v>
      </c>
      <c r="F309" s="3">
        <f ca="1">IFERROR(Data!G309,0)</f>
        <v>1566</v>
      </c>
    </row>
    <row r="310" spans="1:6" x14ac:dyDescent="0.3">
      <c r="A310" s="3" t="str">
        <f>CHOOSE(MONTH(Data!A310),"January", "February", "March", "April", "May", "June", "July", "August", "September", "October", "November", "December")</f>
        <v>November</v>
      </c>
      <c r="B310" s="3">
        <f>WEEKNUM(Data!A310,2)-WEEKNUM(DATE(YEAR(Data!A310),MONTH(Data!A310),1),2)+1</f>
        <v>2</v>
      </c>
      <c r="C310" s="3">
        <f>Data!B310</f>
        <v>45</v>
      </c>
      <c r="D310" s="3">
        <f>IFERROR(Data!E310,0)</f>
        <v>0</v>
      </c>
      <c r="E310" s="3">
        <f>IFERROR(Data!H310,0)</f>
        <v>0</v>
      </c>
      <c r="F310" s="3">
        <f>IFERROR(Data!G310,0)</f>
        <v>0</v>
      </c>
    </row>
    <row r="311" spans="1:6" x14ac:dyDescent="0.3">
      <c r="A311" s="3" t="str">
        <f>CHOOSE(MONTH(Data!A311),"January", "February", "March", "April", "May", "June", "July", "August", "September", "October", "November", "December")</f>
        <v>November</v>
      </c>
      <c r="B311" s="3">
        <f>WEEKNUM(Data!A311,2)-WEEKNUM(DATE(YEAR(Data!A311),MONTH(Data!A311),1),2)+1</f>
        <v>2</v>
      </c>
      <c r="C311" s="3">
        <f>Data!B311</f>
        <v>45</v>
      </c>
      <c r="D311" s="3">
        <f>IFERROR(Data!E311,0)</f>
        <v>0</v>
      </c>
      <c r="E311" s="3">
        <f>IFERROR(Data!H311,0)</f>
        <v>0</v>
      </c>
      <c r="F311" s="3">
        <f>IFERROR(Data!G311,0)</f>
        <v>0</v>
      </c>
    </row>
    <row r="312" spans="1:6" x14ac:dyDescent="0.3">
      <c r="A312" s="3" t="str">
        <f>CHOOSE(MONTH(Data!A312),"January", "February", "March", "April", "May", "June", "July", "August", "September", "October", "November", "December")</f>
        <v>November</v>
      </c>
      <c r="B312" s="3">
        <f>WEEKNUM(Data!A312,2)-WEEKNUM(DATE(YEAR(Data!A312),MONTH(Data!A312),1),2)+1</f>
        <v>2</v>
      </c>
      <c r="C312" s="3">
        <f>Data!B312</f>
        <v>45</v>
      </c>
      <c r="D312" s="3">
        <f>IFERROR(Data!E312,0)</f>
        <v>0</v>
      </c>
      <c r="E312" s="3">
        <f>IFERROR(Data!H312,0)</f>
        <v>0</v>
      </c>
      <c r="F312" s="3">
        <f>IFERROR(Data!G312,0)</f>
        <v>0</v>
      </c>
    </row>
    <row r="313" spans="1:6" x14ac:dyDescent="0.3">
      <c r="A313" s="3" t="str">
        <f>CHOOSE(MONTH(Data!A313),"January", "February", "March", "April", "May", "June", "July", "August", "September", "October", "November", "December")</f>
        <v>November</v>
      </c>
      <c r="B313" s="3">
        <f>WEEKNUM(Data!A313,2)-WEEKNUM(DATE(YEAR(Data!A313),MONTH(Data!A313),1),2)+1</f>
        <v>2</v>
      </c>
      <c r="C313" s="3">
        <f>Data!B313</f>
        <v>45</v>
      </c>
      <c r="D313" s="3">
        <f>IFERROR(Data!E313,0)</f>
        <v>0</v>
      </c>
      <c r="E313" s="3">
        <f>IFERROR(Data!H313,0)</f>
        <v>0</v>
      </c>
      <c r="F313" s="3">
        <f>IFERROR(Data!G313,0)</f>
        <v>0</v>
      </c>
    </row>
    <row r="314" spans="1:6" x14ac:dyDescent="0.3">
      <c r="A314" s="3" t="str">
        <f>CHOOSE(MONTH(Data!A314),"January", "February", "March", "April", "May", "June", "July", "August", "September", "October", "November", "December")</f>
        <v>November</v>
      </c>
      <c r="B314" s="3">
        <f>WEEKNUM(Data!A314,2)-WEEKNUM(DATE(YEAR(Data!A314),MONTH(Data!A314),1),2)+1</f>
        <v>2</v>
      </c>
      <c r="C314" s="3">
        <f>Data!B314</f>
        <v>45</v>
      </c>
      <c r="D314" s="3">
        <f>IFERROR(Data!E314,0)</f>
        <v>0</v>
      </c>
      <c r="E314" s="3">
        <f>IFERROR(Data!H314,0)</f>
        <v>0</v>
      </c>
      <c r="F314" s="3">
        <f>IFERROR(Data!G314,0)</f>
        <v>0</v>
      </c>
    </row>
    <row r="315" spans="1:6" x14ac:dyDescent="0.3">
      <c r="A315" s="3" t="str">
        <f>CHOOSE(MONTH(Data!A315),"January", "February", "March", "April", "May", "June", "July", "August", "September", "October", "November", "December")</f>
        <v>November</v>
      </c>
      <c r="B315" s="3">
        <f>WEEKNUM(Data!A315,2)-WEEKNUM(DATE(YEAR(Data!A315),MONTH(Data!A315),1),2)+1</f>
        <v>2</v>
      </c>
      <c r="C315" s="3">
        <f>Data!B315</f>
        <v>45</v>
      </c>
      <c r="D315" s="3">
        <f>IFERROR(Data!E315,0)</f>
        <v>0</v>
      </c>
      <c r="E315" s="3">
        <f>IFERROR(Data!H315,0)</f>
        <v>0</v>
      </c>
      <c r="F315" s="3">
        <f>IFERROR(Data!G315,0)</f>
        <v>0</v>
      </c>
    </row>
    <row r="316" spans="1:6" x14ac:dyDescent="0.3">
      <c r="A316" s="3" t="str">
        <f>CHOOSE(MONTH(Data!A316),"January", "February", "March", "April", "May", "June", "July", "August", "September", "October", "November", "December")</f>
        <v>November</v>
      </c>
      <c r="B316" s="3">
        <f>WEEKNUM(Data!A316,2)-WEEKNUM(DATE(YEAR(Data!A316),MONTH(Data!A316),1),2)+1</f>
        <v>2</v>
      </c>
      <c r="C316" s="3">
        <f>Data!B316</f>
        <v>45</v>
      </c>
      <c r="D316" s="3">
        <f ca="1">IFERROR(Data!E316,0)</f>
        <v>84</v>
      </c>
      <c r="E316" s="3">
        <f ca="1">IFERROR(Data!H316,0)</f>
        <v>1853</v>
      </c>
      <c r="F316" s="3">
        <f ca="1">IFERROR(Data!G316,0)</f>
        <v>1497</v>
      </c>
    </row>
    <row r="317" spans="1:6" x14ac:dyDescent="0.3">
      <c r="A317" s="3" t="str">
        <f>CHOOSE(MONTH(Data!A317),"January", "February", "March", "April", "May", "June", "July", "August", "September", "October", "November", "December")</f>
        <v>November</v>
      </c>
      <c r="B317" s="3">
        <f>WEEKNUM(Data!A317,2)-WEEKNUM(DATE(YEAR(Data!A317),MONTH(Data!A317),1),2)+1</f>
        <v>3</v>
      </c>
      <c r="C317" s="3">
        <f>Data!B317</f>
        <v>46</v>
      </c>
      <c r="D317" s="3">
        <f>IFERROR(Data!E317,0)</f>
        <v>0</v>
      </c>
      <c r="E317" s="3">
        <f>IFERROR(Data!H317,0)</f>
        <v>0</v>
      </c>
      <c r="F317" s="3">
        <f>IFERROR(Data!G317,0)</f>
        <v>0</v>
      </c>
    </row>
    <row r="318" spans="1:6" x14ac:dyDescent="0.3">
      <c r="A318" s="3" t="str">
        <f>CHOOSE(MONTH(Data!A318),"January", "February", "March", "April", "May", "June", "July", "August", "September", "October", "November", "December")</f>
        <v>November</v>
      </c>
      <c r="B318" s="3">
        <f>WEEKNUM(Data!A318,2)-WEEKNUM(DATE(YEAR(Data!A318),MONTH(Data!A318),1),2)+1</f>
        <v>3</v>
      </c>
      <c r="C318" s="3">
        <f>Data!B318</f>
        <v>46</v>
      </c>
      <c r="D318" s="3">
        <f>IFERROR(Data!E318,0)</f>
        <v>0</v>
      </c>
      <c r="E318" s="3">
        <f>IFERROR(Data!H318,0)</f>
        <v>0</v>
      </c>
      <c r="F318" s="3">
        <f>IFERROR(Data!G318,0)</f>
        <v>0</v>
      </c>
    </row>
    <row r="319" spans="1:6" x14ac:dyDescent="0.3">
      <c r="A319" s="3" t="str">
        <f>CHOOSE(MONTH(Data!A319),"January", "February", "March", "April", "May", "June", "July", "August", "September", "October", "November", "December")</f>
        <v>November</v>
      </c>
      <c r="B319" s="3">
        <f>WEEKNUM(Data!A319,2)-WEEKNUM(DATE(YEAR(Data!A319),MONTH(Data!A319),1),2)+1</f>
        <v>3</v>
      </c>
      <c r="C319" s="3">
        <f>Data!B319</f>
        <v>46</v>
      </c>
      <c r="D319" s="3">
        <f>IFERROR(Data!E319,0)</f>
        <v>0</v>
      </c>
      <c r="E319" s="3">
        <f>IFERROR(Data!H319,0)</f>
        <v>0</v>
      </c>
      <c r="F319" s="3">
        <f>IFERROR(Data!G319,0)</f>
        <v>0</v>
      </c>
    </row>
    <row r="320" spans="1:6" x14ac:dyDescent="0.3">
      <c r="A320" s="3" t="str">
        <f>CHOOSE(MONTH(Data!A320),"January", "February", "March", "April", "May", "June", "July", "August", "September", "October", "November", "December")</f>
        <v>November</v>
      </c>
      <c r="B320" s="3">
        <f>WEEKNUM(Data!A320,2)-WEEKNUM(DATE(YEAR(Data!A320),MONTH(Data!A320),1),2)+1</f>
        <v>3</v>
      </c>
      <c r="C320" s="3">
        <f>Data!B320</f>
        <v>46</v>
      </c>
      <c r="D320" s="3">
        <f>IFERROR(Data!E320,0)</f>
        <v>0</v>
      </c>
      <c r="E320" s="3">
        <f>IFERROR(Data!H320,0)</f>
        <v>0</v>
      </c>
      <c r="F320" s="3">
        <f>IFERROR(Data!G320,0)</f>
        <v>0</v>
      </c>
    </row>
    <row r="321" spans="1:6" x14ac:dyDescent="0.3">
      <c r="A321" s="3" t="str">
        <f>CHOOSE(MONTH(Data!A321),"January", "February", "March", "April", "May", "June", "July", "August", "September", "October", "November", "December")</f>
        <v>November</v>
      </c>
      <c r="B321" s="3">
        <f>WEEKNUM(Data!A321,2)-WEEKNUM(DATE(YEAR(Data!A321),MONTH(Data!A321),1),2)+1</f>
        <v>3</v>
      </c>
      <c r="C321" s="3">
        <f>Data!B321</f>
        <v>46</v>
      </c>
      <c r="D321" s="3">
        <f>IFERROR(Data!E321,0)</f>
        <v>0</v>
      </c>
      <c r="E321" s="3">
        <f>IFERROR(Data!H321,0)</f>
        <v>0</v>
      </c>
      <c r="F321" s="3">
        <f>IFERROR(Data!G321,0)</f>
        <v>0</v>
      </c>
    </row>
    <row r="322" spans="1:6" x14ac:dyDescent="0.3">
      <c r="A322" s="3" t="str">
        <f>CHOOSE(MONTH(Data!A322),"January", "February", "March", "April", "May", "June", "July", "August", "September", "October", "November", "December")</f>
        <v>November</v>
      </c>
      <c r="B322" s="3">
        <f>WEEKNUM(Data!A322,2)-WEEKNUM(DATE(YEAR(Data!A322),MONTH(Data!A322),1),2)+1</f>
        <v>3</v>
      </c>
      <c r="C322" s="3">
        <f>Data!B322</f>
        <v>46</v>
      </c>
      <c r="D322" s="3">
        <f>IFERROR(Data!E322,0)</f>
        <v>0</v>
      </c>
      <c r="E322" s="3">
        <f>IFERROR(Data!H322,0)</f>
        <v>0</v>
      </c>
      <c r="F322" s="3">
        <f>IFERROR(Data!G322,0)</f>
        <v>0</v>
      </c>
    </row>
    <row r="323" spans="1:6" x14ac:dyDescent="0.3">
      <c r="A323" s="3" t="str">
        <f>CHOOSE(MONTH(Data!A323),"January", "February", "March", "April", "May", "June", "July", "August", "September", "October", "November", "December")</f>
        <v>November</v>
      </c>
      <c r="B323" s="3">
        <f>WEEKNUM(Data!A323,2)-WEEKNUM(DATE(YEAR(Data!A323),MONTH(Data!A323),1),2)+1</f>
        <v>3</v>
      </c>
      <c r="C323" s="3">
        <f>Data!B323</f>
        <v>46</v>
      </c>
      <c r="D323" s="3">
        <f ca="1">IFERROR(Data!E323,0)</f>
        <v>66</v>
      </c>
      <c r="E323" s="3">
        <f ca="1">IFERROR(Data!H323,0)</f>
        <v>2291</v>
      </c>
      <c r="F323" s="3">
        <f ca="1">IFERROR(Data!G323,0)</f>
        <v>1605</v>
      </c>
    </row>
    <row r="324" spans="1:6" x14ac:dyDescent="0.3">
      <c r="A324" s="3" t="str">
        <f>CHOOSE(MONTH(Data!A324),"January", "February", "March", "April", "May", "June", "July", "August", "September", "October", "November", "December")</f>
        <v>November</v>
      </c>
      <c r="B324" s="3">
        <f>WEEKNUM(Data!A324,2)-WEEKNUM(DATE(YEAR(Data!A324),MONTH(Data!A324),1),2)+1</f>
        <v>4</v>
      </c>
      <c r="C324" s="3">
        <f>Data!B324</f>
        <v>47</v>
      </c>
      <c r="D324" s="3">
        <f>IFERROR(Data!E324,0)</f>
        <v>0</v>
      </c>
      <c r="E324" s="3">
        <f>IFERROR(Data!H324,0)</f>
        <v>0</v>
      </c>
      <c r="F324" s="3">
        <f>IFERROR(Data!G324,0)</f>
        <v>0</v>
      </c>
    </row>
    <row r="325" spans="1:6" x14ac:dyDescent="0.3">
      <c r="A325" s="3" t="str">
        <f>CHOOSE(MONTH(Data!A325),"January", "February", "March", "April", "May", "June", "July", "August", "September", "October", "November", "December")</f>
        <v>November</v>
      </c>
      <c r="B325" s="3">
        <f>WEEKNUM(Data!A325,2)-WEEKNUM(DATE(YEAR(Data!A325),MONTH(Data!A325),1),2)+1</f>
        <v>4</v>
      </c>
      <c r="C325" s="3">
        <f>Data!B325</f>
        <v>47</v>
      </c>
      <c r="D325" s="3">
        <f>IFERROR(Data!E325,0)</f>
        <v>0</v>
      </c>
      <c r="E325" s="3">
        <f>IFERROR(Data!H325,0)</f>
        <v>0</v>
      </c>
      <c r="F325" s="3">
        <f>IFERROR(Data!G325,0)</f>
        <v>0</v>
      </c>
    </row>
    <row r="326" spans="1:6" x14ac:dyDescent="0.3">
      <c r="A326" s="3" t="str">
        <f>CHOOSE(MONTH(Data!A326),"January", "February", "March", "April", "May", "June", "July", "August", "September", "October", "November", "December")</f>
        <v>November</v>
      </c>
      <c r="B326" s="3">
        <f>WEEKNUM(Data!A326,2)-WEEKNUM(DATE(YEAR(Data!A326),MONTH(Data!A326),1),2)+1</f>
        <v>4</v>
      </c>
      <c r="C326" s="3">
        <f>Data!B326</f>
        <v>47</v>
      </c>
      <c r="D326" s="3">
        <f>IFERROR(Data!E326,0)</f>
        <v>0</v>
      </c>
      <c r="E326" s="3">
        <f>IFERROR(Data!H326,0)</f>
        <v>0</v>
      </c>
      <c r="F326" s="3">
        <f>IFERROR(Data!G326,0)</f>
        <v>0</v>
      </c>
    </row>
    <row r="327" spans="1:6" x14ac:dyDescent="0.3">
      <c r="A327" s="3" t="str">
        <f>CHOOSE(MONTH(Data!A327),"January", "February", "March", "April", "May", "June", "July", "August", "September", "October", "November", "December")</f>
        <v>November</v>
      </c>
      <c r="B327" s="3">
        <f>WEEKNUM(Data!A327,2)-WEEKNUM(DATE(YEAR(Data!A327),MONTH(Data!A327),1),2)+1</f>
        <v>4</v>
      </c>
      <c r="C327" s="3">
        <f>Data!B327</f>
        <v>47</v>
      </c>
      <c r="D327" s="3">
        <f>IFERROR(Data!E327,0)</f>
        <v>0</v>
      </c>
      <c r="E327" s="3">
        <f>IFERROR(Data!H327,0)</f>
        <v>0</v>
      </c>
      <c r="F327" s="3">
        <f>IFERROR(Data!G327,0)</f>
        <v>0</v>
      </c>
    </row>
    <row r="328" spans="1:6" x14ac:dyDescent="0.3">
      <c r="A328" s="3" t="str">
        <f>CHOOSE(MONTH(Data!A328),"January", "February", "March", "April", "May", "June", "July", "August", "September", "October", "November", "December")</f>
        <v>November</v>
      </c>
      <c r="B328" s="3">
        <f>WEEKNUM(Data!A328,2)-WEEKNUM(DATE(YEAR(Data!A328),MONTH(Data!A328),1),2)+1</f>
        <v>4</v>
      </c>
      <c r="C328" s="3">
        <f>Data!B328</f>
        <v>47</v>
      </c>
      <c r="D328" s="3">
        <f>IFERROR(Data!E328,0)</f>
        <v>0</v>
      </c>
      <c r="E328" s="3">
        <f>IFERROR(Data!H328,0)</f>
        <v>0</v>
      </c>
      <c r="F328" s="3">
        <f>IFERROR(Data!G328,0)</f>
        <v>0</v>
      </c>
    </row>
    <row r="329" spans="1:6" x14ac:dyDescent="0.3">
      <c r="A329" s="3" t="str">
        <f>CHOOSE(MONTH(Data!A329),"January", "February", "March", "April", "May", "June", "July", "August", "September", "October", "November", "December")</f>
        <v>November</v>
      </c>
      <c r="B329" s="3">
        <f>WEEKNUM(Data!A329,2)-WEEKNUM(DATE(YEAR(Data!A329),MONTH(Data!A329),1),2)+1</f>
        <v>4</v>
      </c>
      <c r="C329" s="3">
        <f>Data!B329</f>
        <v>47</v>
      </c>
      <c r="D329" s="3">
        <f>IFERROR(Data!E329,0)</f>
        <v>0</v>
      </c>
      <c r="E329" s="3">
        <f>IFERROR(Data!H329,0)</f>
        <v>0</v>
      </c>
      <c r="F329" s="3">
        <f>IFERROR(Data!G329,0)</f>
        <v>0</v>
      </c>
    </row>
    <row r="330" spans="1:6" x14ac:dyDescent="0.3">
      <c r="A330" s="3" t="str">
        <f>CHOOSE(MONTH(Data!A330),"January", "February", "March", "April", "May", "June", "July", "August", "September", "October", "November", "December")</f>
        <v>November</v>
      </c>
      <c r="B330" s="3">
        <f>WEEKNUM(Data!A330,2)-WEEKNUM(DATE(YEAR(Data!A330),MONTH(Data!A330),1),2)+1</f>
        <v>4</v>
      </c>
      <c r="C330" s="3">
        <f>Data!B330</f>
        <v>47</v>
      </c>
      <c r="D330" s="3">
        <f ca="1">IFERROR(Data!E330,0)</f>
        <v>73</v>
      </c>
      <c r="E330" s="3">
        <f ca="1">IFERROR(Data!H330,0)</f>
        <v>1956</v>
      </c>
      <c r="F330" s="3">
        <f ca="1">IFERROR(Data!G330,0)</f>
        <v>1089</v>
      </c>
    </row>
    <row r="331" spans="1:6" x14ac:dyDescent="0.3">
      <c r="A331" s="3" t="str">
        <f>CHOOSE(MONTH(Data!A331),"January", "February", "March", "April", "May", "June", "July", "August", "September", "October", "November", "December")</f>
        <v>November</v>
      </c>
      <c r="B331" s="3">
        <f>WEEKNUM(Data!A331,2)-WEEKNUM(DATE(YEAR(Data!A331),MONTH(Data!A331),1),2)+1</f>
        <v>5</v>
      </c>
      <c r="C331" s="3">
        <f>Data!B331</f>
        <v>48</v>
      </c>
      <c r="D331" s="3">
        <f>IFERROR(Data!E331,0)</f>
        <v>0</v>
      </c>
      <c r="E331" s="3">
        <f>IFERROR(Data!H331,0)</f>
        <v>0</v>
      </c>
      <c r="F331" s="3">
        <f>IFERROR(Data!G331,0)</f>
        <v>0</v>
      </c>
    </row>
    <row r="332" spans="1:6" x14ac:dyDescent="0.3">
      <c r="A332" s="3" t="str">
        <f>CHOOSE(MONTH(Data!A332),"January", "February", "March", "April", "May", "June", "July", "August", "September", "October", "November", "December")</f>
        <v>November</v>
      </c>
      <c r="B332" s="3">
        <f>WEEKNUM(Data!A332,2)-WEEKNUM(DATE(YEAR(Data!A332),MONTH(Data!A332),1),2)+1</f>
        <v>5</v>
      </c>
      <c r="C332" s="3">
        <f>Data!B332</f>
        <v>48</v>
      </c>
      <c r="D332" s="3">
        <f>IFERROR(Data!E332,0)</f>
        <v>0</v>
      </c>
      <c r="E332" s="3">
        <f>IFERROR(Data!H332,0)</f>
        <v>0</v>
      </c>
      <c r="F332" s="3">
        <f>IFERROR(Data!G332,0)</f>
        <v>0</v>
      </c>
    </row>
    <row r="333" spans="1:6" x14ac:dyDescent="0.3">
      <c r="A333" s="3" t="str">
        <f>CHOOSE(MONTH(Data!A333),"January", "February", "March", "April", "May", "June", "July", "August", "September", "October", "November", "December")</f>
        <v>November</v>
      </c>
      <c r="B333" s="3">
        <f>WEEKNUM(Data!A333,2)-WEEKNUM(DATE(YEAR(Data!A333),MONTH(Data!A333),1),2)+1</f>
        <v>5</v>
      </c>
      <c r="C333" s="3">
        <f>Data!B333</f>
        <v>48</v>
      </c>
      <c r="D333" s="3">
        <f>IFERROR(Data!E333,0)</f>
        <v>0</v>
      </c>
      <c r="E333" s="3">
        <f>IFERROR(Data!H333,0)</f>
        <v>0</v>
      </c>
      <c r="F333" s="3">
        <f>IFERROR(Data!G333,0)</f>
        <v>0</v>
      </c>
    </row>
    <row r="334" spans="1:6" x14ac:dyDescent="0.3">
      <c r="A334" s="3" t="str">
        <f>CHOOSE(MONTH(Data!A334),"January", "February", "March", "April", "May", "June", "July", "August", "September", "October", "November", "December")</f>
        <v>November</v>
      </c>
      <c r="B334" s="3">
        <f>WEEKNUM(Data!A334,2)-WEEKNUM(DATE(YEAR(Data!A334),MONTH(Data!A334),1),2)+1</f>
        <v>5</v>
      </c>
      <c r="C334" s="3">
        <f>Data!B334</f>
        <v>48</v>
      </c>
      <c r="D334" s="3">
        <f>IFERROR(Data!E334,0)</f>
        <v>0</v>
      </c>
      <c r="E334" s="3">
        <f>IFERROR(Data!H334,0)</f>
        <v>0</v>
      </c>
      <c r="F334" s="3">
        <f>IFERROR(Data!G334,0)</f>
        <v>0</v>
      </c>
    </row>
    <row r="335" spans="1:6" x14ac:dyDescent="0.3">
      <c r="A335" s="3" t="str">
        <f>CHOOSE(MONTH(Data!A335),"January", "February", "March", "April", "May", "June", "July", "August", "September", "October", "November", "December")</f>
        <v>November</v>
      </c>
      <c r="B335" s="3">
        <f>WEEKNUM(Data!A335,2)-WEEKNUM(DATE(YEAR(Data!A335),MONTH(Data!A335),1),2)+1</f>
        <v>5</v>
      </c>
      <c r="C335" s="3">
        <f>Data!B335</f>
        <v>48</v>
      </c>
      <c r="D335" s="3">
        <f>IFERROR(Data!E335,0)</f>
        <v>0</v>
      </c>
      <c r="E335" s="3">
        <f>IFERROR(Data!H335,0)</f>
        <v>0</v>
      </c>
      <c r="F335" s="3">
        <f>IFERROR(Data!G335,0)</f>
        <v>0</v>
      </c>
    </row>
    <row r="336" spans="1:6" x14ac:dyDescent="0.3">
      <c r="A336" s="3" t="str">
        <f>CHOOSE(MONTH(Data!A336),"January", "February", "March", "April", "May", "June", "July", "August", "September", "October", "November", "December")</f>
        <v>November</v>
      </c>
      <c r="B336" s="3">
        <f>WEEKNUM(Data!A336,2)-WEEKNUM(DATE(YEAR(Data!A336),MONTH(Data!A336),1),2)+1</f>
        <v>5</v>
      </c>
      <c r="C336" s="3">
        <f>Data!B336</f>
        <v>48</v>
      </c>
      <c r="D336" s="3">
        <f>IFERROR(Data!E336,0)</f>
        <v>0</v>
      </c>
      <c r="E336" s="3">
        <f>IFERROR(Data!H336,0)</f>
        <v>0</v>
      </c>
      <c r="F336" s="3">
        <f>IFERROR(Data!G336,0)</f>
        <v>0</v>
      </c>
    </row>
    <row r="337" spans="1:6" x14ac:dyDescent="0.3">
      <c r="A337" s="3" t="str">
        <f>CHOOSE(MONTH(Data!A337),"January", "February", "March", "April", "May", "June", "July", "August", "September", "October", "November", "December")</f>
        <v>December</v>
      </c>
      <c r="B337" s="3">
        <f>WEEKNUM(Data!A337,2)-WEEKNUM(DATE(YEAR(Data!A337),MONTH(Data!A337),1),2)+1</f>
        <v>1</v>
      </c>
      <c r="C337" s="3">
        <f>Data!B337</f>
        <v>48</v>
      </c>
      <c r="D337" s="3">
        <f ca="1">IFERROR(Data!E337,0)</f>
        <v>80</v>
      </c>
      <c r="E337" s="3">
        <f ca="1">IFERROR(Data!H337,0)</f>
        <v>1775</v>
      </c>
      <c r="F337" s="3">
        <f ca="1">IFERROR(Data!G337,0)</f>
        <v>1530</v>
      </c>
    </row>
    <row r="338" spans="1:6" x14ac:dyDescent="0.3">
      <c r="A338" s="3" t="str">
        <f>CHOOSE(MONTH(Data!A338),"January", "February", "March", "April", "May", "June", "July", "August", "September", "October", "November", "December")</f>
        <v>December</v>
      </c>
      <c r="B338" s="3">
        <f>WEEKNUM(Data!A338,2)-WEEKNUM(DATE(YEAR(Data!A338),MONTH(Data!A338),1),2)+1</f>
        <v>2</v>
      </c>
      <c r="C338" s="3">
        <f>Data!B338</f>
        <v>49</v>
      </c>
      <c r="D338" s="3">
        <f>IFERROR(Data!E338,0)</f>
        <v>0</v>
      </c>
      <c r="E338" s="3">
        <f>IFERROR(Data!H338,0)</f>
        <v>0</v>
      </c>
      <c r="F338" s="3">
        <f>IFERROR(Data!G338,0)</f>
        <v>0</v>
      </c>
    </row>
    <row r="339" spans="1:6" x14ac:dyDescent="0.3">
      <c r="A339" s="3" t="str">
        <f>CHOOSE(MONTH(Data!A339),"January", "February", "March", "April", "May", "June", "July", "August", "September", "October", "November", "December")</f>
        <v>December</v>
      </c>
      <c r="B339" s="3">
        <f>WEEKNUM(Data!A339,2)-WEEKNUM(DATE(YEAR(Data!A339),MONTH(Data!A339),1),2)+1</f>
        <v>2</v>
      </c>
      <c r="C339" s="3">
        <f>Data!B339</f>
        <v>49</v>
      </c>
      <c r="D339" s="3">
        <f>IFERROR(Data!E339,0)</f>
        <v>0</v>
      </c>
      <c r="E339" s="3">
        <f>IFERROR(Data!H339,0)</f>
        <v>0</v>
      </c>
      <c r="F339" s="3">
        <f>IFERROR(Data!G339,0)</f>
        <v>0</v>
      </c>
    </row>
    <row r="340" spans="1:6" x14ac:dyDescent="0.3">
      <c r="A340" s="3" t="str">
        <f>CHOOSE(MONTH(Data!A340),"January", "February", "March", "April", "May", "June", "July", "August", "September", "October", "November", "December")</f>
        <v>December</v>
      </c>
      <c r="B340" s="3">
        <f>WEEKNUM(Data!A340,2)-WEEKNUM(DATE(YEAR(Data!A340),MONTH(Data!A340),1),2)+1</f>
        <v>2</v>
      </c>
      <c r="C340" s="3">
        <f>Data!B340</f>
        <v>49</v>
      </c>
      <c r="D340" s="3">
        <f>IFERROR(Data!E340,0)</f>
        <v>0</v>
      </c>
      <c r="E340" s="3">
        <f>IFERROR(Data!H340,0)</f>
        <v>0</v>
      </c>
      <c r="F340" s="3">
        <f>IFERROR(Data!G340,0)</f>
        <v>0</v>
      </c>
    </row>
    <row r="341" spans="1:6" x14ac:dyDescent="0.3">
      <c r="A341" s="3" t="str">
        <f>CHOOSE(MONTH(Data!A341),"January", "February", "March", "April", "May", "June", "July", "August", "September", "October", "November", "December")</f>
        <v>December</v>
      </c>
      <c r="B341" s="3">
        <f>WEEKNUM(Data!A341,2)-WEEKNUM(DATE(YEAR(Data!A341),MONTH(Data!A341),1),2)+1</f>
        <v>2</v>
      </c>
      <c r="C341" s="3">
        <f>Data!B341</f>
        <v>49</v>
      </c>
      <c r="D341" s="3">
        <f>IFERROR(Data!E341,0)</f>
        <v>0</v>
      </c>
      <c r="E341" s="3">
        <f>IFERROR(Data!H341,0)</f>
        <v>0</v>
      </c>
      <c r="F341" s="3">
        <f>IFERROR(Data!G341,0)</f>
        <v>0</v>
      </c>
    </row>
    <row r="342" spans="1:6" x14ac:dyDescent="0.3">
      <c r="A342" s="3" t="str">
        <f>CHOOSE(MONTH(Data!A342),"January", "February", "March", "April", "May", "June", "July", "August", "September", "October", "November", "December")</f>
        <v>December</v>
      </c>
      <c r="B342" s="3">
        <f>WEEKNUM(Data!A342,2)-WEEKNUM(DATE(YEAR(Data!A342),MONTH(Data!A342),1),2)+1</f>
        <v>2</v>
      </c>
      <c r="C342" s="3">
        <f>Data!B342</f>
        <v>49</v>
      </c>
      <c r="D342" s="3">
        <f>IFERROR(Data!E342,0)</f>
        <v>0</v>
      </c>
      <c r="E342" s="3">
        <f>IFERROR(Data!H342,0)</f>
        <v>0</v>
      </c>
      <c r="F342" s="3">
        <f>IFERROR(Data!G342,0)</f>
        <v>0</v>
      </c>
    </row>
    <row r="343" spans="1:6" x14ac:dyDescent="0.3">
      <c r="A343" s="3" t="str">
        <f>CHOOSE(MONTH(Data!A343),"January", "February", "March", "April", "May", "June", "July", "August", "September", "October", "November", "December")</f>
        <v>December</v>
      </c>
      <c r="B343" s="3">
        <f>WEEKNUM(Data!A343,2)-WEEKNUM(DATE(YEAR(Data!A343),MONTH(Data!A343),1),2)+1</f>
        <v>2</v>
      </c>
      <c r="C343" s="3">
        <f>Data!B343</f>
        <v>49</v>
      </c>
      <c r="D343" s="3">
        <f>IFERROR(Data!E343,0)</f>
        <v>0</v>
      </c>
      <c r="E343" s="3">
        <f>IFERROR(Data!H343,0)</f>
        <v>0</v>
      </c>
      <c r="F343" s="3">
        <f>IFERROR(Data!G343,0)</f>
        <v>0</v>
      </c>
    </row>
    <row r="344" spans="1:6" x14ac:dyDescent="0.3">
      <c r="A344" s="3" t="str">
        <f>CHOOSE(MONTH(Data!A344),"January", "February", "March", "April", "May", "June", "July", "August", "September", "October", "November", "December")</f>
        <v>December</v>
      </c>
      <c r="B344" s="3">
        <f>WEEKNUM(Data!A344,2)-WEEKNUM(DATE(YEAR(Data!A344),MONTH(Data!A344),1),2)+1</f>
        <v>2</v>
      </c>
      <c r="C344" s="3">
        <f>Data!B344</f>
        <v>49</v>
      </c>
      <c r="D344" s="3">
        <f ca="1">IFERROR(Data!E344,0)</f>
        <v>86</v>
      </c>
      <c r="E344" s="3">
        <f ca="1">IFERROR(Data!H344,0)</f>
        <v>2478</v>
      </c>
      <c r="F344" s="3">
        <f ca="1">IFERROR(Data!G344,0)</f>
        <v>1610</v>
      </c>
    </row>
    <row r="345" spans="1:6" x14ac:dyDescent="0.3">
      <c r="A345" s="3" t="str">
        <f>CHOOSE(MONTH(Data!A345),"January", "February", "March", "April", "May", "June", "July", "August", "September", "October", "November", "December")</f>
        <v>December</v>
      </c>
      <c r="B345" s="3">
        <f>WEEKNUM(Data!A345,2)-WEEKNUM(DATE(YEAR(Data!A345),MONTH(Data!A345),1),2)+1</f>
        <v>3</v>
      </c>
      <c r="C345" s="3">
        <f>Data!B345</f>
        <v>50</v>
      </c>
      <c r="D345" s="3">
        <f>IFERROR(Data!E345,0)</f>
        <v>0</v>
      </c>
      <c r="E345" s="3">
        <f>IFERROR(Data!H345,0)</f>
        <v>0</v>
      </c>
      <c r="F345" s="3">
        <f>IFERROR(Data!G345,0)</f>
        <v>0</v>
      </c>
    </row>
    <row r="346" spans="1:6" x14ac:dyDescent="0.3">
      <c r="A346" s="3" t="str">
        <f>CHOOSE(MONTH(Data!A346),"January", "February", "March", "April", "May", "June", "July", "August", "September", "October", "November", "December")</f>
        <v>December</v>
      </c>
      <c r="B346" s="3">
        <f>WEEKNUM(Data!A346,2)-WEEKNUM(DATE(YEAR(Data!A346),MONTH(Data!A346),1),2)+1</f>
        <v>3</v>
      </c>
      <c r="C346" s="3">
        <f>Data!B346</f>
        <v>50</v>
      </c>
      <c r="D346" s="3">
        <f>IFERROR(Data!E346,0)</f>
        <v>0</v>
      </c>
      <c r="E346" s="3">
        <f>IFERROR(Data!H346,0)</f>
        <v>0</v>
      </c>
      <c r="F346" s="3">
        <f>IFERROR(Data!G346,0)</f>
        <v>0</v>
      </c>
    </row>
    <row r="347" spans="1:6" x14ac:dyDescent="0.3">
      <c r="A347" s="3" t="str">
        <f>CHOOSE(MONTH(Data!A347),"January", "February", "March", "April", "May", "June", "July", "August", "September", "October", "November", "December")</f>
        <v>December</v>
      </c>
      <c r="B347" s="3">
        <f>WEEKNUM(Data!A347,2)-WEEKNUM(DATE(YEAR(Data!A347),MONTH(Data!A347),1),2)+1</f>
        <v>3</v>
      </c>
      <c r="C347" s="3">
        <f>Data!B347</f>
        <v>50</v>
      </c>
      <c r="D347" s="3">
        <f>IFERROR(Data!E347,0)</f>
        <v>0</v>
      </c>
      <c r="E347" s="3">
        <f>IFERROR(Data!H347,0)</f>
        <v>0</v>
      </c>
      <c r="F347" s="3">
        <f>IFERROR(Data!G347,0)</f>
        <v>0</v>
      </c>
    </row>
    <row r="348" spans="1:6" x14ac:dyDescent="0.3">
      <c r="A348" s="3" t="str">
        <f>CHOOSE(MONTH(Data!A348),"January", "February", "March", "April", "May", "June", "July", "August", "September", "October", "November", "December")</f>
        <v>December</v>
      </c>
      <c r="B348" s="3">
        <f>WEEKNUM(Data!A348,2)-WEEKNUM(DATE(YEAR(Data!A348),MONTH(Data!A348),1),2)+1</f>
        <v>3</v>
      </c>
      <c r="C348" s="3">
        <f>Data!B348</f>
        <v>50</v>
      </c>
      <c r="D348" s="3">
        <f>IFERROR(Data!E348,0)</f>
        <v>0</v>
      </c>
      <c r="E348" s="3">
        <f>IFERROR(Data!H348,0)</f>
        <v>0</v>
      </c>
      <c r="F348" s="3">
        <f>IFERROR(Data!G348,0)</f>
        <v>0</v>
      </c>
    </row>
    <row r="349" spans="1:6" x14ac:dyDescent="0.3">
      <c r="A349" s="3" t="str">
        <f>CHOOSE(MONTH(Data!A349),"January", "February", "March", "April", "May", "June", "July", "August", "September", "October", "November", "December")</f>
        <v>December</v>
      </c>
      <c r="B349" s="3">
        <f>WEEKNUM(Data!A349,2)-WEEKNUM(DATE(YEAR(Data!A349),MONTH(Data!A349),1),2)+1</f>
        <v>3</v>
      </c>
      <c r="C349" s="3">
        <f>Data!B349</f>
        <v>50</v>
      </c>
      <c r="D349" s="3">
        <f>IFERROR(Data!E349,0)</f>
        <v>0</v>
      </c>
      <c r="E349" s="3">
        <f>IFERROR(Data!H349,0)</f>
        <v>0</v>
      </c>
      <c r="F349" s="3">
        <f>IFERROR(Data!G349,0)</f>
        <v>0</v>
      </c>
    </row>
    <row r="350" spans="1:6" x14ac:dyDescent="0.3">
      <c r="A350" s="3" t="str">
        <f>CHOOSE(MONTH(Data!A350),"January", "February", "March", "April", "May", "June", "July", "August", "September", "October", "November", "December")</f>
        <v>December</v>
      </c>
      <c r="B350" s="3">
        <f>WEEKNUM(Data!A350,2)-WEEKNUM(DATE(YEAR(Data!A350),MONTH(Data!A350),1),2)+1</f>
        <v>3</v>
      </c>
      <c r="C350" s="3">
        <f>Data!B350</f>
        <v>50</v>
      </c>
      <c r="D350" s="3">
        <f>IFERROR(Data!E350,0)</f>
        <v>0</v>
      </c>
      <c r="E350" s="3">
        <f>IFERROR(Data!H350,0)</f>
        <v>0</v>
      </c>
      <c r="F350" s="3">
        <f>IFERROR(Data!G350,0)</f>
        <v>0</v>
      </c>
    </row>
    <row r="351" spans="1:6" x14ac:dyDescent="0.3">
      <c r="A351" s="3" t="str">
        <f>CHOOSE(MONTH(Data!A351),"January", "February", "March", "April", "May", "June", "July", "August", "September", "October", "November", "December")</f>
        <v>December</v>
      </c>
      <c r="B351" s="3">
        <f>WEEKNUM(Data!A351,2)-WEEKNUM(DATE(YEAR(Data!A351),MONTH(Data!A351),1),2)+1</f>
        <v>3</v>
      </c>
      <c r="C351" s="3">
        <f>Data!B351</f>
        <v>50</v>
      </c>
      <c r="D351" s="3">
        <f ca="1">IFERROR(Data!E351,0)</f>
        <v>84</v>
      </c>
      <c r="E351" s="3">
        <f ca="1">IFERROR(Data!H351,0)</f>
        <v>1683</v>
      </c>
      <c r="F351" s="3">
        <f ca="1">IFERROR(Data!G351,0)</f>
        <v>852</v>
      </c>
    </row>
    <row r="352" spans="1:6" x14ac:dyDescent="0.3">
      <c r="A352" s="3" t="str">
        <f>CHOOSE(MONTH(Data!A352),"January", "February", "March", "April", "May", "June", "July", "August", "September", "October", "November", "December")</f>
        <v>December</v>
      </c>
      <c r="B352" s="3">
        <f>WEEKNUM(Data!A352,2)-WEEKNUM(DATE(YEAR(Data!A352),MONTH(Data!A352),1),2)+1</f>
        <v>4</v>
      </c>
      <c r="C352" s="3">
        <f>Data!B352</f>
        <v>51</v>
      </c>
      <c r="D352" s="3">
        <f>IFERROR(Data!E352,0)</f>
        <v>0</v>
      </c>
      <c r="E352" s="3">
        <f>IFERROR(Data!H352,0)</f>
        <v>0</v>
      </c>
      <c r="F352" s="3">
        <f>IFERROR(Data!G352,0)</f>
        <v>0</v>
      </c>
    </row>
    <row r="353" spans="1:6" x14ac:dyDescent="0.3">
      <c r="A353" s="3" t="str">
        <f>CHOOSE(MONTH(Data!A353),"January", "February", "March", "April", "May", "June", "July", "August", "September", "October", "November", "December")</f>
        <v>December</v>
      </c>
      <c r="B353" s="3">
        <f>WEEKNUM(Data!A353,2)-WEEKNUM(DATE(YEAR(Data!A353),MONTH(Data!A353),1),2)+1</f>
        <v>4</v>
      </c>
      <c r="C353" s="3">
        <f>Data!B353</f>
        <v>51</v>
      </c>
      <c r="D353" s="3">
        <f>IFERROR(Data!E353,0)</f>
        <v>0</v>
      </c>
      <c r="E353" s="3">
        <f>IFERROR(Data!H353,0)</f>
        <v>0</v>
      </c>
      <c r="F353" s="3">
        <f>IFERROR(Data!G353,0)</f>
        <v>0</v>
      </c>
    </row>
    <row r="354" spans="1:6" x14ac:dyDescent="0.3">
      <c r="A354" s="3" t="str">
        <f>CHOOSE(MONTH(Data!A354),"January", "February", "March", "April", "May", "June", "July", "August", "September", "October", "November", "December")</f>
        <v>December</v>
      </c>
      <c r="B354" s="3">
        <f>WEEKNUM(Data!A354,2)-WEEKNUM(DATE(YEAR(Data!A354),MONTH(Data!A354),1),2)+1</f>
        <v>4</v>
      </c>
      <c r="C354" s="3">
        <f>Data!B354</f>
        <v>51</v>
      </c>
      <c r="D354" s="3">
        <f>IFERROR(Data!E354,0)</f>
        <v>0</v>
      </c>
      <c r="E354" s="3">
        <f>IFERROR(Data!H354,0)</f>
        <v>0</v>
      </c>
      <c r="F354" s="3">
        <f>IFERROR(Data!G354,0)</f>
        <v>0</v>
      </c>
    </row>
    <row r="355" spans="1:6" x14ac:dyDescent="0.3">
      <c r="A355" s="3" t="str">
        <f>CHOOSE(MONTH(Data!A355),"January", "February", "March", "April", "May", "June", "July", "August", "September", "October", "November", "December")</f>
        <v>December</v>
      </c>
      <c r="B355" s="3">
        <f>WEEKNUM(Data!A355,2)-WEEKNUM(DATE(YEAR(Data!A355),MONTH(Data!A355),1),2)+1</f>
        <v>4</v>
      </c>
      <c r="C355" s="3">
        <f>Data!B355</f>
        <v>51</v>
      </c>
      <c r="D355" s="3">
        <f>IFERROR(Data!E355,0)</f>
        <v>0</v>
      </c>
      <c r="E355" s="3">
        <f>IFERROR(Data!H355,0)</f>
        <v>0</v>
      </c>
      <c r="F355" s="3">
        <f>IFERROR(Data!G355,0)</f>
        <v>0</v>
      </c>
    </row>
    <row r="356" spans="1:6" x14ac:dyDescent="0.3">
      <c r="A356" s="3" t="str">
        <f>CHOOSE(MONTH(Data!A356),"January", "February", "March", "April", "May", "June", "July", "August", "September", "October", "November", "December")</f>
        <v>December</v>
      </c>
      <c r="B356" s="3">
        <f>WEEKNUM(Data!A356,2)-WEEKNUM(DATE(YEAR(Data!A356),MONTH(Data!A356),1),2)+1</f>
        <v>4</v>
      </c>
      <c r="C356" s="3">
        <f>Data!B356</f>
        <v>51</v>
      </c>
      <c r="D356" s="3">
        <f>IFERROR(Data!E356,0)</f>
        <v>0</v>
      </c>
      <c r="E356" s="3">
        <f>IFERROR(Data!H356,0)</f>
        <v>0</v>
      </c>
      <c r="F356" s="3">
        <f>IFERROR(Data!G356,0)</f>
        <v>0</v>
      </c>
    </row>
    <row r="357" spans="1:6" x14ac:dyDescent="0.3">
      <c r="A357" s="3" t="str">
        <f>CHOOSE(MONTH(Data!A357),"January", "February", "March", "April", "May", "June", "July", "August", "September", "October", "November", "December")</f>
        <v>December</v>
      </c>
      <c r="B357" s="3">
        <f>WEEKNUM(Data!A357,2)-WEEKNUM(DATE(YEAR(Data!A357),MONTH(Data!A357),1),2)+1</f>
        <v>4</v>
      </c>
      <c r="C357" s="3">
        <f>Data!B357</f>
        <v>51</v>
      </c>
      <c r="D357" s="3">
        <f>IFERROR(Data!E357,0)</f>
        <v>0</v>
      </c>
      <c r="E357" s="3">
        <f>IFERROR(Data!H357,0)</f>
        <v>0</v>
      </c>
      <c r="F357" s="3">
        <f>IFERROR(Data!G357,0)</f>
        <v>0</v>
      </c>
    </row>
    <row r="358" spans="1:6" x14ac:dyDescent="0.3">
      <c r="A358" s="3" t="str">
        <f>CHOOSE(MONTH(Data!A358),"January", "February", "March", "April", "May", "June", "July", "August", "September", "October", "November", "December")</f>
        <v>December</v>
      </c>
      <c r="B358" s="3">
        <f>WEEKNUM(Data!A358,2)-WEEKNUM(DATE(YEAR(Data!A358),MONTH(Data!A358),1),2)+1</f>
        <v>4</v>
      </c>
      <c r="C358" s="3">
        <f>Data!B358</f>
        <v>51</v>
      </c>
      <c r="D358" s="3">
        <f ca="1">IFERROR(Data!E358,0)</f>
        <v>66</v>
      </c>
      <c r="E358" s="3">
        <f ca="1">IFERROR(Data!H358,0)</f>
        <v>2000</v>
      </c>
      <c r="F358" s="3">
        <f ca="1">IFERROR(Data!G358,0)</f>
        <v>1326</v>
      </c>
    </row>
    <row r="359" spans="1:6" x14ac:dyDescent="0.3">
      <c r="A359" s="3" t="str">
        <f>CHOOSE(MONTH(Data!A359),"January", "February", "March", "April", "May", "June", "July", "August", "September", "October", "November", "December")</f>
        <v>December</v>
      </c>
      <c r="B359" s="3">
        <f>WEEKNUM(Data!A359,2)-WEEKNUM(DATE(YEAR(Data!A359),MONTH(Data!A359),1),2)+1</f>
        <v>5</v>
      </c>
      <c r="C359" s="3">
        <f>Data!B359</f>
        <v>52</v>
      </c>
      <c r="D359" s="3">
        <f>IFERROR(Data!E359,0)</f>
        <v>0</v>
      </c>
      <c r="E359" s="3">
        <f>IFERROR(Data!H359,0)</f>
        <v>0</v>
      </c>
      <c r="F359" s="3">
        <f>IFERROR(Data!G359,0)</f>
        <v>0</v>
      </c>
    </row>
    <row r="360" spans="1:6" x14ac:dyDescent="0.3">
      <c r="A360" s="3" t="str">
        <f>CHOOSE(MONTH(Data!A360),"January", "February", "March", "April", "May", "June", "July", "August", "September", "October", "November", "December")</f>
        <v>December</v>
      </c>
      <c r="B360" s="3">
        <f>WEEKNUM(Data!A360,2)-WEEKNUM(DATE(YEAR(Data!A360),MONTH(Data!A360),1),2)+1</f>
        <v>5</v>
      </c>
      <c r="C360" s="3">
        <f>Data!B360</f>
        <v>52</v>
      </c>
      <c r="D360" s="3">
        <f>IFERROR(Data!E360,0)</f>
        <v>0</v>
      </c>
      <c r="E360" s="3">
        <f>IFERROR(Data!H360,0)</f>
        <v>0</v>
      </c>
      <c r="F360" s="3">
        <f>IFERROR(Data!G360,0)</f>
        <v>0</v>
      </c>
    </row>
    <row r="361" spans="1:6" x14ac:dyDescent="0.3">
      <c r="A361" s="3" t="str">
        <f>CHOOSE(MONTH(Data!A361),"January", "February", "March", "April", "May", "June", "July", "August", "September", "October", "November", "December")</f>
        <v>December</v>
      </c>
      <c r="B361" s="3">
        <f>WEEKNUM(Data!A361,2)-WEEKNUM(DATE(YEAR(Data!A361),MONTH(Data!A361),1),2)+1</f>
        <v>5</v>
      </c>
      <c r="C361" s="3">
        <f>Data!B361</f>
        <v>52</v>
      </c>
      <c r="D361" s="3">
        <f>IFERROR(Data!E361,0)</f>
        <v>0</v>
      </c>
      <c r="E361" s="3">
        <f>IFERROR(Data!H361,0)</f>
        <v>0</v>
      </c>
      <c r="F361" s="3">
        <f>IFERROR(Data!G361,0)</f>
        <v>0</v>
      </c>
    </row>
    <row r="362" spans="1:6" x14ac:dyDescent="0.3">
      <c r="A362" s="3" t="str">
        <f>CHOOSE(MONTH(Data!A362),"January", "February", "March", "April", "May", "June", "July", "August", "September", "October", "November", "December")</f>
        <v>December</v>
      </c>
      <c r="B362" s="3">
        <f>WEEKNUM(Data!A362,2)-WEEKNUM(DATE(YEAR(Data!A362),MONTH(Data!A362),1),2)+1</f>
        <v>5</v>
      </c>
      <c r="C362" s="3">
        <f>Data!B362</f>
        <v>52</v>
      </c>
      <c r="D362" s="3">
        <f>IFERROR(Data!E362,0)</f>
        <v>0</v>
      </c>
      <c r="E362" s="3">
        <f>IFERROR(Data!H362,0)</f>
        <v>0</v>
      </c>
      <c r="F362" s="3">
        <f>IFERROR(Data!G362,0)</f>
        <v>0</v>
      </c>
    </row>
    <row r="363" spans="1:6" x14ac:dyDescent="0.3">
      <c r="A363" s="3" t="str">
        <f>CHOOSE(MONTH(Data!A363),"January", "February", "March", "April", "May", "June", "July", "August", "September", "October", "November", "December")</f>
        <v>December</v>
      </c>
      <c r="B363" s="3">
        <f>WEEKNUM(Data!A363,2)-WEEKNUM(DATE(YEAR(Data!A363),MONTH(Data!A363),1),2)+1</f>
        <v>5</v>
      </c>
      <c r="C363" s="3">
        <f>Data!B363</f>
        <v>52</v>
      </c>
      <c r="D363" s="3">
        <f>IFERROR(Data!E363,0)</f>
        <v>0</v>
      </c>
      <c r="E363" s="3">
        <f>IFERROR(Data!H363,0)</f>
        <v>0</v>
      </c>
      <c r="F363" s="3">
        <f>IFERROR(Data!G363,0)</f>
        <v>0</v>
      </c>
    </row>
    <row r="364" spans="1:6" x14ac:dyDescent="0.3">
      <c r="A364" s="3" t="str">
        <f>CHOOSE(MONTH(Data!A364),"January", "February", "March", "April", "May", "June", "July", "August", "September", "October", "November", "December")</f>
        <v>December</v>
      </c>
      <c r="B364" s="3">
        <f>WEEKNUM(Data!A364,2)-WEEKNUM(DATE(YEAR(Data!A364),MONTH(Data!A364),1),2)+1</f>
        <v>5</v>
      </c>
      <c r="C364" s="3">
        <f>Data!B364</f>
        <v>52</v>
      </c>
      <c r="D364" s="3">
        <f>IFERROR(Data!E364,0)</f>
        <v>0</v>
      </c>
      <c r="E364" s="3">
        <f>IFERROR(Data!H364,0)</f>
        <v>0</v>
      </c>
      <c r="F364" s="3">
        <f>IFERROR(Data!G364,0)</f>
        <v>0</v>
      </c>
    </row>
    <row r="365" spans="1:6" x14ac:dyDescent="0.3">
      <c r="A365" s="3" t="str">
        <f>CHOOSE(MONTH(Data!A365),"January", "February", "March", "April", "May", "June", "July", "August", "September", "October", "November", "December")</f>
        <v>December</v>
      </c>
      <c r="B365" s="3">
        <f>WEEKNUM(Data!A365,2)-WEEKNUM(DATE(YEAR(Data!A365),MONTH(Data!A365),1),2)+1</f>
        <v>5</v>
      </c>
      <c r="C365" s="3">
        <f>Data!B365</f>
        <v>52</v>
      </c>
      <c r="D365" s="3">
        <f ca="1">IFERROR(Data!E365,0)</f>
        <v>78</v>
      </c>
      <c r="E365" s="3">
        <f ca="1">IFERROR(Data!H365,0)</f>
        <v>1956</v>
      </c>
      <c r="F365" s="3">
        <f ca="1">IFERROR(Data!G365,0)</f>
        <v>1385</v>
      </c>
    </row>
    <row r="366" spans="1:6" x14ac:dyDescent="0.3">
      <c r="A366" s="3" t="str">
        <f>CHOOSE(MONTH(Data!A366),"January", "February", "March", "April", "May", "June", "July", "August", "September", "October", "November", "December")</f>
        <v>December</v>
      </c>
      <c r="B366" s="3">
        <f>WEEKNUM(Data!A366,2)-WEEKNUM(DATE(YEAR(Data!A366),MONTH(Data!A366),1),2)+1</f>
        <v>6</v>
      </c>
      <c r="C366" s="3">
        <f>Data!B366</f>
        <v>53</v>
      </c>
      <c r="D366" s="3">
        <f>IFERROR(Data!E366,0)</f>
        <v>0</v>
      </c>
      <c r="E366" s="3">
        <f>IFERROR(Data!H366,0)</f>
        <v>0</v>
      </c>
      <c r="F366" s="3">
        <f>IFERROR(Data!G366,0)</f>
        <v>0</v>
      </c>
    </row>
    <row r="367" spans="1:6" x14ac:dyDescent="0.3">
      <c r="A367" s="3" t="str">
        <f>CHOOSE(MONTH(Data!A367),"January", "February", "March", "April", "May", "June", "July", "August", "September", "October", "November", "December")</f>
        <v>December</v>
      </c>
      <c r="B367" s="3">
        <f>WEEKNUM(Data!A367,2)-WEEKNUM(DATE(YEAR(Data!A367),MONTH(Data!A367),1),2)+1</f>
        <v>6</v>
      </c>
      <c r="C367" s="3">
        <f>Data!B367</f>
        <v>53</v>
      </c>
      <c r="D367" s="3">
        <f ca="1">IFERROR(Data!E367,0)</f>
        <v>50</v>
      </c>
      <c r="E367" s="3">
        <f ca="1">IFERROR(Data!H367,0)</f>
        <v>1105</v>
      </c>
      <c r="F367" s="3">
        <f ca="1">IFERROR(Data!G367,0)</f>
        <v>1555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7805-9793-4306-A4CB-BB92E0D36F11}">
  <dimension ref="A1:Y113"/>
  <sheetViews>
    <sheetView zoomScale="62" zoomScaleNormal="62" workbookViewId="0">
      <selection activeCell="U18" sqref="U18"/>
    </sheetView>
  </sheetViews>
  <sheetFormatPr defaultColWidth="8.88671875" defaultRowHeight="13.8" x14ac:dyDescent="0.25"/>
  <cols>
    <col min="1" max="1" width="1.88671875" style="13" customWidth="1"/>
    <col min="2" max="3" width="16.6640625" style="14" customWidth="1"/>
    <col min="4" max="5" width="10.88671875" style="14" customWidth="1"/>
    <col min="6" max="6" width="13.33203125" style="14" customWidth="1"/>
    <col min="7" max="7" width="3.33203125" style="14" customWidth="1"/>
    <col min="8" max="8" width="23.33203125" style="14" bestFit="1" customWidth="1"/>
    <col min="9" max="9" width="10.6640625" style="14" customWidth="1"/>
    <col min="10" max="10" width="6.44140625" style="14" customWidth="1"/>
    <col min="11" max="11" width="3.33203125" style="14" customWidth="1"/>
    <col min="12" max="12" width="4.6640625" style="14" customWidth="1"/>
    <col min="13" max="13" width="18.33203125" style="14" customWidth="1"/>
    <col min="14" max="14" width="4.6640625" style="14" customWidth="1"/>
    <col min="15" max="15" width="3.33203125" style="14" customWidth="1"/>
    <col min="16" max="16" width="8.88671875" style="14"/>
    <col min="17" max="17" width="27" style="14" customWidth="1"/>
    <col min="18" max="18" width="12.109375" style="14" customWidth="1"/>
    <col min="19" max="19" width="6.5546875" style="14" customWidth="1"/>
    <col min="20" max="20" width="4.109375" style="14" customWidth="1"/>
    <col min="21" max="21" width="72.109375" style="14" customWidth="1"/>
    <col min="22" max="16384" width="8.88671875" style="14"/>
  </cols>
  <sheetData>
    <row r="1" spans="1:21" ht="13.2" customHeight="1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3"/>
    </row>
    <row r="2" spans="1:21" ht="5.25" customHeight="1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2"/>
      <c r="U2" s="13"/>
    </row>
    <row r="3" spans="1:21" ht="15" customHeight="1" x14ac:dyDescent="0.25">
      <c r="B3" s="66">
        <f ca="1">Data!$D$368</f>
        <v>3980</v>
      </c>
      <c r="C3" s="66">
        <f ca="1">Data!$F$368</f>
        <v>100797</v>
      </c>
      <c r="D3" s="66">
        <f ca="1">Data!$I$368</f>
        <v>22264</v>
      </c>
      <c r="E3" s="66">
        <f ca="1">Data!$J$368</f>
        <v>18464</v>
      </c>
      <c r="F3" s="66">
        <f ca="1">Data!$K$368</f>
        <v>1241</v>
      </c>
      <c r="G3" s="64"/>
      <c r="H3" s="69" t="s">
        <v>49</v>
      </c>
      <c r="I3" s="47"/>
      <c r="J3" s="70">
        <f ca="1">Calculations!J14/Data!$L$368</f>
        <v>4.6486692558793397E-2</v>
      </c>
      <c r="K3" s="50"/>
      <c r="L3" s="65"/>
      <c r="M3" s="45">
        <f ca="1">Calculations!L14</f>
        <v>1451</v>
      </c>
      <c r="N3" s="76"/>
      <c r="O3" s="79"/>
      <c r="P3" s="55"/>
      <c r="Q3" s="62" t="s">
        <v>46</v>
      </c>
      <c r="R3" s="56" t="str">
        <f>Calculations!$J$2</f>
        <v>April</v>
      </c>
      <c r="S3" s="15"/>
      <c r="T3" s="12"/>
      <c r="U3" s="13"/>
    </row>
    <row r="4" spans="1:21" ht="15" customHeight="1" x14ac:dyDescent="0.25">
      <c r="B4" s="67"/>
      <c r="C4" s="67"/>
      <c r="D4" s="67"/>
      <c r="E4" s="67"/>
      <c r="F4" s="67"/>
      <c r="G4" s="64"/>
      <c r="H4" s="51"/>
      <c r="I4" s="48"/>
      <c r="J4" s="71"/>
      <c r="K4" s="52"/>
      <c r="L4" s="65"/>
      <c r="M4" s="46"/>
      <c r="N4" s="76"/>
      <c r="O4" s="80"/>
      <c r="P4" s="57"/>
      <c r="Q4" s="63" t="s">
        <v>47</v>
      </c>
      <c r="R4" s="58">
        <f>Calculations!$J$3</f>
        <v>1</v>
      </c>
      <c r="S4" s="15"/>
      <c r="T4" s="12"/>
      <c r="U4" s="13"/>
    </row>
    <row r="5" spans="1:21" ht="17.25" customHeight="1" x14ac:dyDescent="0.25">
      <c r="B5" s="68" t="str">
        <f>Data!$D$1</f>
        <v>Operators</v>
      </c>
      <c r="C5" s="68" t="str">
        <f>Data!$L$1</f>
        <v>Total Calls</v>
      </c>
      <c r="D5" s="68" t="str">
        <f>Data!$I$1</f>
        <v>Outbound</v>
      </c>
      <c r="E5" s="68" t="str">
        <f>Data!$J$1</f>
        <v>Inbound</v>
      </c>
      <c r="F5" s="68" t="str">
        <f>Data!$K$1</f>
        <v>Unsucessful</v>
      </c>
      <c r="G5" s="64"/>
      <c r="H5" s="53"/>
      <c r="I5" s="49"/>
      <c r="J5" s="72"/>
      <c r="K5" s="54"/>
      <c r="L5" s="65"/>
      <c r="M5" s="44" t="str">
        <f>Calculations!L13</f>
        <v xml:space="preserve">Cases resolved </v>
      </c>
      <c r="N5" s="76"/>
      <c r="O5" s="81"/>
      <c r="P5" s="59"/>
      <c r="Q5" s="60"/>
      <c r="R5" s="61"/>
      <c r="S5" s="15"/>
      <c r="T5" s="12"/>
      <c r="U5" s="13"/>
    </row>
    <row r="6" spans="1:21" ht="6" customHeight="1" x14ac:dyDescent="0.25"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77"/>
      <c r="O6" s="78"/>
      <c r="P6" s="15"/>
      <c r="Q6" s="16"/>
      <c r="R6" s="15"/>
      <c r="S6" s="15"/>
      <c r="T6" s="12"/>
      <c r="U6" s="13"/>
    </row>
    <row r="7" spans="1:21" ht="6" customHeight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7"/>
      <c r="R7" s="12"/>
      <c r="S7" s="12"/>
      <c r="T7" s="12"/>
      <c r="U7" s="13"/>
    </row>
    <row r="8" spans="1:21" ht="9.75" customHeight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3"/>
    </row>
    <row r="9" spans="1:21" ht="24" customHeight="1" x14ac:dyDescent="0.25">
      <c r="B9" s="82" t="s">
        <v>48</v>
      </c>
      <c r="C9" s="73"/>
      <c r="D9" s="73"/>
      <c r="E9" s="73"/>
      <c r="F9" s="74"/>
      <c r="G9" s="13"/>
      <c r="H9" s="82" t="s">
        <v>53</v>
      </c>
      <c r="I9" s="73"/>
      <c r="J9" s="73"/>
      <c r="K9" s="73"/>
      <c r="L9" s="73"/>
      <c r="M9" s="73"/>
      <c r="N9" s="75"/>
      <c r="O9" s="13"/>
      <c r="P9" s="82" t="s">
        <v>54</v>
      </c>
      <c r="Q9" s="73"/>
      <c r="R9" s="73"/>
      <c r="S9" s="74"/>
      <c r="T9" s="12"/>
      <c r="U9" s="13"/>
    </row>
    <row r="10" spans="1:21" x14ac:dyDescent="0.25">
      <c r="B10" s="18"/>
      <c r="C10" s="18"/>
      <c r="D10" s="18"/>
      <c r="E10" s="18"/>
      <c r="F10" s="18"/>
      <c r="G10" s="13"/>
      <c r="H10" s="18"/>
      <c r="I10" s="18"/>
      <c r="J10" s="18"/>
      <c r="K10" s="18"/>
      <c r="L10" s="18"/>
      <c r="M10" s="18"/>
      <c r="N10" s="18"/>
      <c r="O10" s="13"/>
      <c r="P10" s="18"/>
      <c r="Q10" s="18"/>
      <c r="R10" s="18"/>
      <c r="S10" s="18"/>
      <c r="T10" s="12"/>
      <c r="U10" s="13"/>
    </row>
    <row r="11" spans="1:21" x14ac:dyDescent="0.25">
      <c r="B11" s="18"/>
      <c r="C11" s="18"/>
      <c r="D11" s="18"/>
      <c r="E11" s="18"/>
      <c r="F11" s="18"/>
      <c r="G11" s="13"/>
      <c r="H11" s="18"/>
      <c r="I11" s="18"/>
      <c r="J11" s="18"/>
      <c r="K11" s="18"/>
      <c r="L11" s="18"/>
      <c r="M11" s="18"/>
      <c r="N11" s="18"/>
      <c r="O11" s="13"/>
      <c r="P11" s="18"/>
      <c r="Q11" s="18"/>
      <c r="R11" s="83" t="s">
        <v>52</v>
      </c>
      <c r="S11" s="18"/>
      <c r="T11" s="12"/>
      <c r="U11" s="13"/>
    </row>
    <row r="12" spans="1:21" x14ac:dyDescent="0.25">
      <c r="B12" s="18"/>
      <c r="C12" s="18"/>
      <c r="D12" s="19" t="s">
        <v>50</v>
      </c>
      <c r="E12" s="18"/>
      <c r="F12" s="18"/>
      <c r="G12" s="13"/>
      <c r="H12" s="18"/>
      <c r="I12" s="18"/>
      <c r="J12" s="19"/>
      <c r="K12" s="19"/>
      <c r="L12" s="18"/>
      <c r="M12" s="18"/>
      <c r="N12" s="18"/>
      <c r="O12" s="13"/>
      <c r="P12" s="18"/>
      <c r="Q12" s="18"/>
      <c r="R12" s="18"/>
      <c r="S12" s="18"/>
      <c r="T12" s="12"/>
      <c r="U12" s="13"/>
    </row>
    <row r="13" spans="1:21" ht="20.25" customHeight="1" x14ac:dyDescent="0.25">
      <c r="B13" s="18"/>
      <c r="C13" s="18"/>
      <c r="D13" s="20"/>
      <c r="E13" s="18"/>
      <c r="F13" s="18"/>
      <c r="G13" s="13"/>
      <c r="H13" s="18"/>
      <c r="I13" s="18"/>
      <c r="J13" s="21"/>
      <c r="K13" s="21"/>
      <c r="L13" s="18"/>
      <c r="M13" s="18"/>
      <c r="N13" s="18"/>
      <c r="O13" s="13"/>
      <c r="P13" s="18"/>
      <c r="Q13" s="18"/>
      <c r="R13" s="18"/>
      <c r="S13" s="18"/>
      <c r="T13" s="12"/>
      <c r="U13" s="13"/>
    </row>
    <row r="14" spans="1:21" ht="20.25" customHeight="1" x14ac:dyDescent="0.25">
      <c r="B14" s="18"/>
      <c r="C14" s="18"/>
      <c r="D14" s="22"/>
      <c r="E14" s="18"/>
      <c r="F14" s="18"/>
      <c r="G14" s="13"/>
      <c r="H14" s="18"/>
      <c r="I14" s="18"/>
      <c r="J14" s="23"/>
      <c r="K14" s="23"/>
      <c r="L14" s="18"/>
      <c r="M14" s="18"/>
      <c r="N14" s="18"/>
      <c r="O14" s="13"/>
      <c r="P14" s="18"/>
      <c r="Q14" s="18"/>
      <c r="R14" s="18"/>
      <c r="S14" s="18"/>
      <c r="T14" s="12"/>
      <c r="U14" s="13"/>
    </row>
    <row r="15" spans="1:21" ht="20.25" customHeight="1" x14ac:dyDescent="0.25">
      <c r="B15" s="18"/>
      <c r="C15" s="18"/>
      <c r="D15" s="24"/>
      <c r="E15" s="18"/>
      <c r="F15" s="18"/>
      <c r="G15" s="13"/>
      <c r="H15" s="18"/>
      <c r="I15" s="18"/>
      <c r="J15" s="23"/>
      <c r="K15" s="23"/>
      <c r="L15" s="18"/>
      <c r="M15" s="18"/>
      <c r="N15" s="18"/>
      <c r="O15" s="13"/>
      <c r="P15" s="18"/>
      <c r="Q15" s="18"/>
      <c r="R15" s="18"/>
      <c r="S15" s="18"/>
      <c r="T15" s="12"/>
      <c r="U15" s="13"/>
    </row>
    <row r="16" spans="1:21" x14ac:dyDescent="0.25">
      <c r="B16" s="18"/>
      <c r="C16" s="18"/>
      <c r="D16" s="25"/>
      <c r="E16" s="18"/>
      <c r="F16" s="18"/>
      <c r="G16" s="13"/>
      <c r="H16" s="18"/>
      <c r="I16" s="18"/>
      <c r="J16" s="23"/>
      <c r="K16" s="23"/>
      <c r="L16" s="18"/>
      <c r="M16" s="18"/>
      <c r="N16" s="18"/>
      <c r="O16" s="13"/>
      <c r="P16" s="18"/>
      <c r="Q16" s="18"/>
      <c r="R16" s="18"/>
      <c r="S16" s="18"/>
      <c r="T16" s="12"/>
      <c r="U16" s="13"/>
    </row>
    <row r="17" spans="1:21" ht="21" customHeight="1" x14ac:dyDescent="0.25">
      <c r="B17" s="18"/>
      <c r="C17" s="18"/>
      <c r="D17" s="18"/>
      <c r="E17" s="18"/>
      <c r="F17" s="18"/>
      <c r="G17" s="13"/>
      <c r="H17" s="18"/>
      <c r="I17" s="18"/>
      <c r="J17" s="23"/>
      <c r="K17" s="23"/>
      <c r="L17" s="18"/>
      <c r="M17" s="18"/>
      <c r="N17" s="18"/>
      <c r="O17" s="13"/>
      <c r="P17" s="18"/>
      <c r="Q17" s="18"/>
      <c r="R17" s="18"/>
      <c r="S17" s="18"/>
      <c r="T17" s="12"/>
      <c r="U17" s="13"/>
    </row>
    <row r="18" spans="1:21" ht="21" customHeight="1" x14ac:dyDescent="0.25">
      <c r="B18" s="18"/>
      <c r="C18" s="18"/>
      <c r="D18" s="18"/>
      <c r="E18" s="18"/>
      <c r="F18" s="18"/>
      <c r="G18" s="13"/>
      <c r="H18" s="18"/>
      <c r="I18" s="18"/>
      <c r="J18" s="23"/>
      <c r="K18" s="23"/>
      <c r="L18" s="18"/>
      <c r="M18" s="18"/>
      <c r="N18" s="18"/>
      <c r="O18" s="13"/>
      <c r="P18" s="18"/>
      <c r="Q18" s="18"/>
      <c r="R18" s="18"/>
      <c r="S18" s="18"/>
      <c r="T18" s="12"/>
      <c r="U18" s="13"/>
    </row>
    <row r="19" spans="1:21" ht="21" customHeight="1" x14ac:dyDescent="0.25">
      <c r="B19" s="18"/>
      <c r="C19" s="18"/>
      <c r="D19" s="18"/>
      <c r="E19" s="18"/>
      <c r="F19" s="18"/>
      <c r="G19" s="13"/>
      <c r="H19" s="18"/>
      <c r="I19" s="18"/>
      <c r="J19" s="23"/>
      <c r="K19" s="23"/>
      <c r="L19" s="18"/>
      <c r="M19" s="18"/>
      <c r="N19" s="18"/>
      <c r="O19" s="13"/>
      <c r="P19" s="18"/>
      <c r="Q19" s="18"/>
      <c r="R19" s="18"/>
      <c r="S19" s="18"/>
      <c r="T19" s="12"/>
      <c r="U19" s="13"/>
    </row>
    <row r="20" spans="1:21" x14ac:dyDescent="0.25">
      <c r="B20" s="18"/>
      <c r="C20" s="18"/>
      <c r="D20" s="18"/>
      <c r="E20" s="18"/>
      <c r="F20" s="18"/>
      <c r="G20" s="13"/>
      <c r="H20" s="18"/>
      <c r="I20" s="18"/>
      <c r="J20" s="26"/>
      <c r="K20" s="26"/>
      <c r="L20" s="18"/>
      <c r="M20" s="18"/>
      <c r="N20" s="18"/>
      <c r="O20" s="13"/>
      <c r="P20" s="18"/>
      <c r="Q20" s="18"/>
      <c r="R20" s="18"/>
      <c r="S20" s="18"/>
      <c r="T20" s="12"/>
      <c r="U20" s="13"/>
    </row>
    <row r="21" spans="1:21" x14ac:dyDescent="0.25">
      <c r="B21" s="18"/>
      <c r="C21" s="18"/>
      <c r="D21" s="18"/>
      <c r="E21" s="18"/>
      <c r="F21" s="18"/>
      <c r="G21" s="13"/>
      <c r="H21" s="18"/>
      <c r="I21" s="18"/>
      <c r="J21" s="18"/>
      <c r="K21" s="18"/>
      <c r="L21" s="18"/>
      <c r="M21" s="18"/>
      <c r="N21" s="18"/>
      <c r="O21" s="13"/>
      <c r="P21" s="18"/>
      <c r="Q21" s="18"/>
      <c r="R21" s="18"/>
      <c r="S21" s="18"/>
      <c r="T21" s="12"/>
      <c r="U21" s="13"/>
    </row>
    <row r="22" spans="1:21" ht="19.2" customHeight="1" x14ac:dyDescent="0.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3"/>
    </row>
    <row r="23" spans="1:21" ht="25.5" customHeight="1" x14ac:dyDescent="0.25">
      <c r="B23" s="82" t="s">
        <v>51</v>
      </c>
      <c r="C23" s="73"/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4"/>
      <c r="O23" s="13"/>
      <c r="P23" s="82" t="s">
        <v>55</v>
      </c>
      <c r="Q23" s="73"/>
      <c r="R23" s="73"/>
      <c r="S23" s="74"/>
      <c r="T23" s="12"/>
      <c r="U23" s="13"/>
    </row>
    <row r="24" spans="1:21" x14ac:dyDescent="0.25"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3"/>
      <c r="P24" s="18"/>
      <c r="Q24" s="18"/>
      <c r="R24" s="18"/>
      <c r="S24" s="18"/>
      <c r="T24" s="12"/>
      <c r="U24" s="13"/>
    </row>
    <row r="25" spans="1:21" x14ac:dyDescent="0.25"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3"/>
      <c r="P25" s="18"/>
      <c r="Q25" s="18"/>
      <c r="R25" s="18"/>
      <c r="S25" s="18"/>
      <c r="T25" s="12"/>
      <c r="U25" s="13"/>
    </row>
    <row r="26" spans="1:21" x14ac:dyDescent="0.25"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3"/>
      <c r="P26" s="18"/>
      <c r="Q26" s="18"/>
      <c r="R26" s="18"/>
      <c r="S26" s="18"/>
      <c r="T26" s="12"/>
      <c r="U26" s="13"/>
    </row>
    <row r="27" spans="1:21" x14ac:dyDescent="0.25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3"/>
      <c r="P27" s="18"/>
      <c r="Q27" s="18"/>
      <c r="R27" s="18"/>
      <c r="S27" s="18"/>
      <c r="T27" s="12"/>
      <c r="U27" s="13"/>
    </row>
    <row r="28" spans="1:21" x14ac:dyDescent="0.25"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3"/>
      <c r="P28" s="18"/>
      <c r="Q28" s="18"/>
      <c r="R28" s="18"/>
      <c r="S28" s="18"/>
      <c r="T28" s="12"/>
      <c r="U28" s="13"/>
    </row>
    <row r="29" spans="1:21" x14ac:dyDescent="0.25"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3"/>
      <c r="P29" s="18"/>
      <c r="Q29" s="18"/>
      <c r="R29" s="18"/>
      <c r="S29" s="18"/>
      <c r="T29" s="12"/>
      <c r="U29" s="13"/>
    </row>
    <row r="30" spans="1:21" x14ac:dyDescent="0.25"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3"/>
      <c r="P30" s="18"/>
      <c r="Q30" s="18"/>
      <c r="R30" s="18"/>
      <c r="S30" s="18"/>
      <c r="T30" s="12"/>
      <c r="U30" s="13"/>
    </row>
    <row r="31" spans="1:21" x14ac:dyDescent="0.25"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3"/>
      <c r="P31" s="18"/>
      <c r="Q31" s="18"/>
      <c r="R31" s="18"/>
      <c r="S31" s="18"/>
      <c r="T31" s="12"/>
      <c r="U31" s="13"/>
    </row>
    <row r="32" spans="1:21" x14ac:dyDescent="0.25"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3"/>
      <c r="P32" s="18"/>
      <c r="Q32" s="18"/>
      <c r="R32" s="18"/>
      <c r="S32" s="18"/>
      <c r="T32" s="12"/>
      <c r="U32" s="13"/>
    </row>
    <row r="33" spans="1:25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3"/>
      <c r="P33" s="18"/>
      <c r="Q33" s="18"/>
      <c r="R33" s="18"/>
      <c r="S33" s="18"/>
      <c r="T33" s="12"/>
      <c r="U33" s="13"/>
    </row>
    <row r="34" spans="1:25" x14ac:dyDescent="0.25"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3"/>
      <c r="P34" s="18"/>
      <c r="Q34" s="18"/>
      <c r="R34" s="18"/>
      <c r="S34" s="18"/>
      <c r="T34" s="12"/>
      <c r="U34" s="13"/>
    </row>
    <row r="35" spans="1:25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3"/>
      <c r="P35" s="18"/>
      <c r="Q35" s="18"/>
      <c r="R35" s="18"/>
      <c r="S35" s="18"/>
      <c r="T35" s="12"/>
      <c r="U35" s="13"/>
    </row>
    <row r="36" spans="1:25" ht="21.75" customHeight="1" x14ac:dyDescent="0.25"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3"/>
      <c r="P36" s="18"/>
      <c r="Q36" s="18"/>
      <c r="R36" s="18"/>
      <c r="S36" s="18"/>
      <c r="T36" s="12"/>
      <c r="U36" s="13"/>
    </row>
    <row r="37" spans="1:25" ht="9.75" customHeight="1" x14ac:dyDescent="0.25">
      <c r="A37" s="12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2"/>
      <c r="P37" s="18"/>
      <c r="Q37" s="18"/>
      <c r="R37" s="18"/>
      <c r="S37" s="18"/>
      <c r="T37" s="12"/>
      <c r="U37" s="13"/>
    </row>
    <row r="38" spans="1:25" x14ac:dyDescent="0.25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7"/>
      <c r="P38" s="28"/>
      <c r="Q38" s="28"/>
      <c r="R38" s="28"/>
      <c r="S38" s="28"/>
      <c r="T38" s="27"/>
      <c r="U38" s="29"/>
      <c r="V38" s="30"/>
      <c r="W38" s="30"/>
      <c r="X38" s="30"/>
      <c r="Y38" s="30"/>
    </row>
    <row r="39" spans="1:25" x14ac:dyDescent="0.25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9"/>
      <c r="V39" s="30"/>
      <c r="W39" s="30"/>
      <c r="X39" s="30"/>
      <c r="Y39" s="30"/>
    </row>
    <row r="40" spans="1:25" ht="241.8" customHeight="1" x14ac:dyDescent="0.2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30"/>
      <c r="W40" s="30"/>
      <c r="X40" s="30"/>
      <c r="Y40" s="30"/>
    </row>
    <row r="41" spans="1:25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</row>
    <row r="42" spans="1:25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</row>
    <row r="43" spans="1:25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</row>
    <row r="44" spans="1:25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1:25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</row>
    <row r="46" spans="1:25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</row>
    <row r="47" spans="1:25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</row>
    <row r="48" spans="1:25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</row>
    <row r="49" spans="1:25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</row>
    <row r="50" spans="1:25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</row>
    <row r="51" spans="1:25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</row>
    <row r="52" spans="1:25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</row>
    <row r="53" spans="1:25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</row>
    <row r="54" spans="1:25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</row>
    <row r="55" spans="1:25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</row>
    <row r="56" spans="1:25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</row>
    <row r="57" spans="1:25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</row>
    <row r="58" spans="1:25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</row>
    <row r="59" spans="1:25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</row>
    <row r="60" spans="1:25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</row>
    <row r="61" spans="1:25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</row>
    <row r="62" spans="1:25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</row>
    <row r="63" spans="1:25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</row>
    <row r="64" spans="1:25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</row>
    <row r="65" spans="1:25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</row>
    <row r="66" spans="1:25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</row>
    <row r="67" spans="1:25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</row>
    <row r="68" spans="1:25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</row>
    <row r="69" spans="1:25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</row>
    <row r="70" spans="1:25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</row>
    <row r="71" spans="1:25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</row>
    <row r="72" spans="1:25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</row>
    <row r="73" spans="1:25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</row>
    <row r="74" spans="1:25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</row>
    <row r="75" spans="1:25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</row>
    <row r="76" spans="1:25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</row>
    <row r="77" spans="1:25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</row>
    <row r="78" spans="1:25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</row>
    <row r="79" spans="1:25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</row>
    <row r="80" spans="1:25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</row>
    <row r="81" spans="1:25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</row>
    <row r="82" spans="1:25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</row>
    <row r="83" spans="1:25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</row>
    <row r="84" spans="1:25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</row>
    <row r="85" spans="1:25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</row>
    <row r="86" spans="1:25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</row>
    <row r="87" spans="1:25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</row>
    <row r="88" spans="1:25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</row>
    <row r="89" spans="1:25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</row>
    <row r="90" spans="1:25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</row>
    <row r="91" spans="1:25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</row>
    <row r="92" spans="1:25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</row>
    <row r="93" spans="1:25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</row>
    <row r="94" spans="1:25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</row>
    <row r="95" spans="1:25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</row>
    <row r="96" spans="1:25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</row>
    <row r="97" spans="1:25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</row>
    <row r="98" spans="1:25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</row>
    <row r="99" spans="1:25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</row>
    <row r="100" spans="1:25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</row>
    <row r="101" spans="1:25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</row>
    <row r="102" spans="1:25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</row>
    <row r="103" spans="1:25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</row>
    <row r="104" spans="1:25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</row>
    <row r="105" spans="1:25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</row>
    <row r="106" spans="1:25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</row>
    <row r="107" spans="1:25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</row>
    <row r="108" spans="1:25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</row>
    <row r="109" spans="1:25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</row>
    <row r="110" spans="1:25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</row>
    <row r="111" spans="1:25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</row>
    <row r="112" spans="1:25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</row>
    <row r="113" spans="1:25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</row>
  </sheetData>
  <mergeCells count="8">
    <mergeCell ref="J3:J5"/>
    <mergeCell ref="M3:M4"/>
    <mergeCell ref="B3:B4"/>
    <mergeCell ref="C3:C4"/>
    <mergeCell ref="D3:D4"/>
    <mergeCell ref="E3:E4"/>
    <mergeCell ref="F3:F4"/>
    <mergeCell ref="H3:I5"/>
  </mergeCells>
  <pageMargins left="0" right="0" top="0" bottom="0" header="0" footer="0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croll Bar 1">
              <controlPr defaultSize="0" autoPict="0">
                <anchor moveWithCells="1">
                  <from>
                    <xdr:col>5</xdr:col>
                    <xdr:colOff>571500</xdr:colOff>
                    <xdr:row>22</xdr:row>
                    <xdr:rowOff>99060</xdr:rowOff>
                  </from>
                  <to>
                    <xdr:col>12</xdr:col>
                    <xdr:colOff>861060</xdr:colOff>
                    <xdr:row>22</xdr:row>
                    <xdr:rowOff>236220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croll Bar 2">
              <controlPr defaultSize="0" autoPict="0">
                <anchor moveWithCells="1">
                  <from>
                    <xdr:col>15</xdr:col>
                    <xdr:colOff>434340</xdr:colOff>
                    <xdr:row>4</xdr:row>
                    <xdr:rowOff>38100</xdr:rowOff>
                  </from>
                  <to>
                    <xdr:col>17</xdr:col>
                    <xdr:colOff>822960</xdr:colOff>
                    <xdr:row>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Calculations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vighnesh mane</cp:lastModifiedBy>
  <dcterms:created xsi:type="dcterms:W3CDTF">2022-10-15T07:58:48Z</dcterms:created>
  <dcterms:modified xsi:type="dcterms:W3CDTF">2023-07-26T10:05:49Z</dcterms:modified>
</cp:coreProperties>
</file>