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KNN-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<sst xmlns="http://schemas.openxmlformats.org/spreadsheetml/2006/main" count="225" uniqueCount="224">
  <si>
    <t>Age</t>
  </si>
  <si>
    <t>Income</t>
  </si>
  <si>
    <t>Cards have</t>
  </si>
  <si>
    <t>max-age</t>
  </si>
  <si>
    <t>Daisy</t>
  </si>
  <si>
    <t>min-age</t>
  </si>
  <si>
    <t>K</t>
  </si>
  <si>
    <t>Daisy's likely reponse:</t>
  </si>
  <si>
    <t>Small</t>
  </si>
  <si>
    <t>Probability</t>
  </si>
  <si>
    <t>max-income</t>
  </si>
  <si>
    <t>min-income</t>
  </si>
  <si>
    <t>max-cards</t>
  </si>
  <si>
    <t>min-cards</t>
  </si>
  <si>
    <t>Name</t>
  </si>
  <si>
    <t>Income (1000s)</t>
  </si>
  <si>
    <t>Cards</t>
  </si>
  <si>
    <t>Response</t>
  </si>
  <si>
    <t xml:space="preserve">normalized age </t>
  </si>
  <si>
    <t>normalized income</t>
  </si>
  <si>
    <t>normalized cards</t>
  </si>
  <si>
    <t>distance</t>
  </si>
  <si>
    <t>reciprocal</t>
  </si>
  <si>
    <t>weight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</si>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</sst>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Font="1" applyFill="1" applyBorder="1"/>
    <xf numFmtId="0" fontId="0" fillId="2" borderId="1" xfId="0" applyFill="1" applyBorder="1" applyAlignment="1"/>
    <xf numFmtId="0" fontId="1" fillId="0" borderId="0" xfId="0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abSelected="1" workbookViewId="0">
      <selection activeCell="B4" sqref="B4:D9"/>
    </sheetView>
  </sheetViews>
  <sheetFormatPr defaultColWidth="9.13888888888889" defaultRowHeight="14.4"/>
  <cols>
    <col min="1" max="3" width="9.13888888888889" style="1"/>
    <col min="4" max="4" width="10.5740740740741" style="1" customWidth="1"/>
    <col min="5" max="5" width="9.13888888888889" style="1"/>
    <col min="6" max="6" width="10.8518518518519" style="1" customWidth="1"/>
    <col min="7" max="7" width="10.712962962963" style="1" customWidth="1"/>
    <col min="8" max="8" width="11.1388888888889" style="1" customWidth="1"/>
    <col min="9" max="9" width="12.8888888888889" style="1"/>
    <col min="10" max="10" width="12" style="1" customWidth="1"/>
    <col min="11" max="11" width="12.8888888888889" style="1"/>
    <col min="12" max="16384" width="9.13888888888889" style="1"/>
  </cols>
  <sheetData>
    <row r="1" spans="1:11">
      <c r="A1" s="2"/>
      <c r="B1" s="2" t="s">
        <v>0</v>
      </c>
      <c r="C1" s="2" t="s">
        <v>1</v>
      </c>
      <c r="D1" s="2" t="s">
        <v>2</v>
      </c>
      <c r="J1" s="7" t="s">
        <v>3</v>
      </c>
      <c r="K1" s="7">
        <f>MAX(B12:B211,B2)</f>
        <v>75</v>
      </c>
    </row>
    <row r="2" spans="1:11">
      <c r="A2" s="3" t="s">
        <v>4</v>
      </c>
      <c r="B2" s="2">
        <v>27</v>
      </c>
      <c r="C2" s="2">
        <v>155</v>
      </c>
      <c r="D2" s="2">
        <v>5</v>
      </c>
      <c r="E2" s="4">
        <f>100/(K1-K2)*(B2-K2)</f>
        <v>15.7894736842105</v>
      </c>
      <c r="F2" s="4">
        <f>100/(K3-K4)*(C2-K4)</f>
        <v>76.3157894736842</v>
      </c>
      <c r="G2" s="4">
        <f>100/(K5-K6)*(D2-K6)</f>
        <v>50</v>
      </c>
      <c r="J2" s="7" t="s">
        <v>5</v>
      </c>
      <c r="K2" s="7">
        <f>MIN(B12:B211,B2)</f>
        <v>18</v>
      </c>
    </row>
    <row r="3" spans="1:11">
      <c r="A3" s="2" t="s">
        <v>6</v>
      </c>
      <c r="B3" s="5" t="s">
        <v>7</v>
      </c>
      <c r="C3" s="2"/>
      <c r="D3" s="2"/>
      <c r="E3" s="6" t="s">
        <v>8</v>
      </c>
      <c r="F3" s="7">
        <v>1</v>
      </c>
      <c r="G3" s="7">
        <v>0</v>
      </c>
      <c r="H3" s="7" t="s">
        <v>9</v>
      </c>
      <c r="J3" s="7" t="s">
        <v>10</v>
      </c>
      <c r="K3" s="7">
        <f>MAX(C12:C211,C2)</f>
        <v>200</v>
      </c>
    </row>
    <row r="4" spans="1:11">
      <c r="A4" s="2">
        <v>1</v>
      </c>
      <c r="B4" s="8" t="str">
        <f>IF(H4&gt;0.5,"Yes","No")</f>
        <v>No</v>
      </c>
      <c r="C4" s="8"/>
      <c r="D4" s="8"/>
      <c r="E4" s="7">
        <f t="shared" ref="E4:E9" si="0">SMALL(I$12:I$211,A4)</f>
        <v>2.74043848277427</v>
      </c>
      <c r="F4" s="7">
        <f>SUMIFS($K$12:$K$211,$E$12:$E$211,F$3,$I$12:$I$211,"&lt;="&amp;$E4)</f>
        <v>0</v>
      </c>
      <c r="G4" s="7">
        <f>SUMIFS($K$12:$K$211,$E$12:$E$211,G$3,$I$12:$I$211,"&lt;="&amp;$E4)</f>
        <v>0.0688621975479704</v>
      </c>
      <c r="H4" s="7">
        <f t="shared" ref="H4:H9" si="1">F4/SUM(F4:G4)</f>
        <v>0</v>
      </c>
      <c r="J4" s="4" t="s">
        <v>11</v>
      </c>
      <c r="K4" s="7">
        <f>MIN(C12:C211,C2)</f>
        <v>10</v>
      </c>
    </row>
    <row r="5" spans="1:11">
      <c r="A5" s="2">
        <v>3</v>
      </c>
      <c r="B5" s="8" t="str">
        <f>IF(H5&gt;0.5,"Yes","No")</f>
        <v>No</v>
      </c>
      <c r="C5" s="8"/>
      <c r="D5" s="8"/>
      <c r="E5" s="7">
        <f t="shared" si="0"/>
        <v>13.5326742285452</v>
      </c>
      <c r="F5" s="7">
        <f>SUMIFS($K$12:$K$211,$E$12:$E$211,F$3,$I$12:$I$211,"&lt;="&amp;$E5)</f>
        <v>0.0386017587918945</v>
      </c>
      <c r="G5" s="7">
        <f>SUMIFS($K$12:$K$211,$E$12:$E$211,G$3,$I$12:$I$211,"&lt;="&amp;$E5)</f>
        <v>0.0688621975479704</v>
      </c>
      <c r="H5" s="7">
        <f t="shared" si="1"/>
        <v>0.359206566616744</v>
      </c>
      <c r="J5" s="4" t="s">
        <v>12</v>
      </c>
      <c r="K5" s="7">
        <f>MAX(D12:D211,D2)</f>
        <v>10</v>
      </c>
    </row>
    <row r="6" spans="1:11">
      <c r="A6" s="2">
        <v>5</v>
      </c>
      <c r="B6" s="8" t="str">
        <f>IF(H6&gt;0.5,"Yes","No")</f>
        <v>No</v>
      </c>
      <c r="C6" s="8"/>
      <c r="D6" s="8"/>
      <c r="E6" s="7">
        <f t="shared" si="0"/>
        <v>21.343026422099</v>
      </c>
      <c r="F6" s="7">
        <f>SUMIFS($K$12:$K$211,$E$12:$E$211,F$3,$I$12:$I$211,"&lt;="&amp;$E6)</f>
        <v>0.0501299559506318</v>
      </c>
      <c r="G6" s="7">
        <f>SUMIFS($K$12:$K$211,$E$12:$E$211,G$3,$I$12:$I$211,"&lt;="&amp;$E6)</f>
        <v>0.0813545777008511</v>
      </c>
      <c r="H6" s="7">
        <f t="shared" si="1"/>
        <v>0.381261237032698</v>
      </c>
      <c r="J6" s="4" t="s">
        <v>13</v>
      </c>
      <c r="K6" s="7">
        <f>MIN(D12:D211,D2)</f>
        <v>0</v>
      </c>
    </row>
    <row r="7" spans="1:8">
      <c r="A7" s="2">
        <v>7</v>
      </c>
      <c r="B7" s="8" t="str">
        <f>IF(H7&gt;0.5,"Yes","No")</f>
        <v>No</v>
      </c>
      <c r="C7" s="8"/>
      <c r="D7" s="8"/>
      <c r="E7" s="7">
        <f t="shared" si="0"/>
        <v>22.8999456331904</v>
      </c>
      <c r="F7" s="7">
        <f>SUMIFS($K$12:$K$211,$E$12:$E$211,F$3,$I$12:$I$211,"&lt;="&amp;$E7)</f>
        <v>0.0717867551900466</v>
      </c>
      <c r="G7" s="7">
        <f>SUMIFS($K$12:$K$211,$E$12:$E$211,G$3,$I$12:$I$211,"&lt;="&amp;$E7)</f>
        <v>0.0813545777008511</v>
      </c>
      <c r="H7" s="7">
        <f t="shared" si="1"/>
        <v>0.468761462597361</v>
      </c>
    </row>
    <row r="8" spans="1:8">
      <c r="A8" s="2">
        <v>9</v>
      </c>
      <c r="B8" s="8" t="str">
        <f>IF(H8&gt;0.5,"Yes","No")</f>
        <v>No</v>
      </c>
      <c r="C8" s="8"/>
      <c r="D8" s="8"/>
      <c r="E8" s="7">
        <f t="shared" si="0"/>
        <v>23.3728724489048</v>
      </c>
      <c r="F8" s="7">
        <f>SUMIFS($K$12:$K$211,$E$12:$E$211,F$3,$I$12:$I$211,"&lt;="&amp;$E8)</f>
        <v>0.0717867551900466</v>
      </c>
      <c r="G8" s="7">
        <f>SUMIFS($K$12:$K$211,$E$12:$E$211,G$3,$I$12:$I$211,"&lt;="&amp;$E8)</f>
        <v>0.102633243544771</v>
      </c>
      <c r="H8" s="7">
        <f t="shared" si="1"/>
        <v>0.41157410681552</v>
      </c>
    </row>
    <row r="9" spans="1:8">
      <c r="A9" s="2">
        <v>11</v>
      </c>
      <c r="B9" s="8" t="str">
        <f>IF(H9&gt;0.5,"Yes","No")</f>
        <v>No</v>
      </c>
      <c r="C9" s="8"/>
      <c r="D9" s="8"/>
      <c r="E9" s="7">
        <f t="shared" si="0"/>
        <v>25.1005978476904</v>
      </c>
      <c r="F9" s="7">
        <f>SUMIFS($K$12:$K$211,$E$12:$E$211,F$3,$I$12:$I$211,"&lt;="&amp;$E9)</f>
        <v>0.0920980714735616</v>
      </c>
      <c r="G9" s="7">
        <f>SUMIFS($K$12:$K$211,$E$12:$E$211,G$3,$I$12:$I$211,"&lt;="&amp;$E9)</f>
        <v>0.102633243544771</v>
      </c>
      <c r="H9" s="7">
        <f t="shared" si="1"/>
        <v>0.472949466113816</v>
      </c>
    </row>
    <row r="10" spans="1:3">
      <c r="A10" s="9"/>
      <c r="B10" s="9"/>
      <c r="C10" s="9"/>
    </row>
    <row r="11" ht="28.8" spans="1:11">
      <c r="A11" s="9" t="s">
        <v>14</v>
      </c>
      <c r="B11" s="9" t="s">
        <v>0</v>
      </c>
      <c r="C11" s="9" t="s">
        <v>15</v>
      </c>
      <c r="D11" s="1" t="s">
        <v>16</v>
      </c>
      <c r="E11" s="1" t="s">
        <v>17</v>
      </c>
      <c r="F11" s="10" t="s">
        <v>18</v>
      </c>
      <c r="G11" s="11" t="s">
        <v>19</v>
      </c>
      <c r="H11" s="11" t="s">
        <v>20</v>
      </c>
      <c r="I11" s="7" t="s">
        <v>21</v>
      </c>
      <c r="J11" s="7" t="s">
        <v>22</v>
      </c>
      <c r="K11" s="7" t="s">
        <v>23</v>
      </c>
    </row>
    <row r="12" spans="1:11">
      <c r="A12" s="12" t="s">
        <v>24</v>
      </c>
      <c r="B12" s="9">
        <v>71</v>
      </c>
      <c r="C12" s="9">
        <v>32</v>
      </c>
      <c r="D12" s="1">
        <v>3</v>
      </c>
      <c r="E12" s="1">
        <v>0</v>
      </c>
      <c r="F12" s="7">
        <f>100/($K$1-$K$2)*(B12-$K$2)</f>
        <v>92.9824561403509</v>
      </c>
      <c r="G12" s="7">
        <f>100/($K$3-$K$4)*(C12-$K$4)</f>
        <v>11.5789473684211</v>
      </c>
      <c r="H12" s="7">
        <f>100/($K$5-$K$6)*(D12-$K$6)</f>
        <v>30</v>
      </c>
      <c r="I12" s="7">
        <f>SQRT(SUMXMY2(E$2:G$2,F12:H12))</f>
        <v>102.711320049135</v>
      </c>
      <c r="J12" s="7">
        <f>1/(1+I12)</f>
        <v>0.00964214899131779</v>
      </c>
      <c r="K12" s="7">
        <f>J12/SUM($J$12:$J$211)</f>
        <v>0.00248357473026862</v>
      </c>
    </row>
    <row r="13" spans="1:11">
      <c r="A13" s="12" t="s">
        <v>25</v>
      </c>
      <c r="B13" s="9">
        <v>33</v>
      </c>
      <c r="C13" s="9">
        <v>144</v>
      </c>
      <c r="D13" s="1">
        <v>8</v>
      </c>
      <c r="E13" s="1">
        <v>1</v>
      </c>
      <c r="F13" s="7">
        <f t="shared" ref="F13:F44" si="2">100/($K$1-$K$2)*(B13-$K$2)</f>
        <v>26.3157894736842</v>
      </c>
      <c r="G13" s="7">
        <f t="shared" ref="G13:G44" si="3">100/($K$3-$K$4)*(C13-$K$4)</f>
        <v>70.5263157894737</v>
      </c>
      <c r="H13" s="7">
        <f t="shared" ref="H13:H44" si="4">100/($K$5-$K$6)*(D13-$K$6)</f>
        <v>80</v>
      </c>
      <c r="I13" s="7">
        <f t="shared" ref="I13:I44" si="5">SQRT(SUMXMY2(E$2:G$2,F13:H13))</f>
        <v>32.3159609115974</v>
      </c>
      <c r="J13" s="7">
        <f t="shared" ref="J13:J44" si="6">1/(1+I13)</f>
        <v>0.0300156433324394</v>
      </c>
      <c r="K13" s="7">
        <f t="shared" ref="K13:K44" si="7">J13/SUM($J$12:$J$211)</f>
        <v>0.00773127373994397</v>
      </c>
    </row>
    <row r="14" spans="1:11">
      <c r="A14" s="12" t="s">
        <v>26</v>
      </c>
      <c r="B14" s="9">
        <v>49</v>
      </c>
      <c r="C14" s="9">
        <v>63</v>
      </c>
      <c r="D14" s="1">
        <v>10</v>
      </c>
      <c r="E14" s="1">
        <v>0</v>
      </c>
      <c r="F14" s="7">
        <f t="shared" si="2"/>
        <v>54.3859649122807</v>
      </c>
      <c r="G14" s="7">
        <f t="shared" si="3"/>
        <v>27.8947368421053</v>
      </c>
      <c r="H14" s="7">
        <f t="shared" si="4"/>
        <v>100</v>
      </c>
      <c r="I14" s="7">
        <f t="shared" si="5"/>
        <v>79.588237027017</v>
      </c>
      <c r="J14" s="7">
        <f t="shared" si="6"/>
        <v>0.0124087588572604</v>
      </c>
      <c r="K14" s="7">
        <f t="shared" si="7"/>
        <v>0.00319618375111595</v>
      </c>
    </row>
    <row r="15" spans="1:11">
      <c r="A15" s="12" t="s">
        <v>27</v>
      </c>
      <c r="B15" s="9">
        <v>38</v>
      </c>
      <c r="C15" s="9">
        <v>57</v>
      </c>
      <c r="D15" s="1">
        <v>10</v>
      </c>
      <c r="E15" s="1">
        <v>0</v>
      </c>
      <c r="F15" s="7">
        <f t="shared" si="2"/>
        <v>35.0877192982456</v>
      </c>
      <c r="G15" s="7">
        <f t="shared" si="3"/>
        <v>24.7368421052632</v>
      </c>
      <c r="H15" s="7">
        <f t="shared" si="4"/>
        <v>100</v>
      </c>
      <c r="I15" s="7">
        <f t="shared" si="5"/>
        <v>74.3828615704853</v>
      </c>
      <c r="J15" s="7">
        <f t="shared" si="6"/>
        <v>0.0132656147454016</v>
      </c>
      <c r="K15" s="7">
        <f t="shared" si="7"/>
        <v>0.00341688824688609</v>
      </c>
    </row>
    <row r="16" spans="1:11">
      <c r="A16" s="1" t="s">
        <v>28</v>
      </c>
      <c r="B16" s="1">
        <v>26</v>
      </c>
      <c r="C16" s="1">
        <v>159</v>
      </c>
      <c r="D16" s="1">
        <v>5</v>
      </c>
      <c r="E16" s="1">
        <v>0</v>
      </c>
      <c r="F16" s="7">
        <f t="shared" si="2"/>
        <v>14.0350877192982</v>
      </c>
      <c r="G16" s="7">
        <f t="shared" si="3"/>
        <v>78.4210526315789</v>
      </c>
      <c r="H16" s="7">
        <f t="shared" si="4"/>
        <v>50</v>
      </c>
      <c r="I16" s="7">
        <f t="shared" si="5"/>
        <v>2.74043848277427</v>
      </c>
      <c r="J16" s="7">
        <f t="shared" si="6"/>
        <v>0.267348334855732</v>
      </c>
      <c r="K16" s="7">
        <f t="shared" si="7"/>
        <v>0.0688621975479704</v>
      </c>
    </row>
    <row r="17" spans="1:11">
      <c r="A17" s="1" t="s">
        <v>29</v>
      </c>
      <c r="B17" s="1">
        <v>30</v>
      </c>
      <c r="C17" s="1">
        <v>163</v>
      </c>
      <c r="D17" s="1">
        <v>8</v>
      </c>
      <c r="E17" s="1">
        <v>1</v>
      </c>
      <c r="F17" s="7">
        <f t="shared" si="2"/>
        <v>21.0526315789474</v>
      </c>
      <c r="G17" s="7">
        <f t="shared" si="3"/>
        <v>80.5263157894737</v>
      </c>
      <c r="H17" s="7">
        <f t="shared" si="4"/>
        <v>80</v>
      </c>
      <c r="I17" s="7">
        <f t="shared" si="5"/>
        <v>30.7478350925864</v>
      </c>
      <c r="J17" s="7">
        <f t="shared" si="6"/>
        <v>0.0314982107310213</v>
      </c>
      <c r="K17" s="7">
        <f t="shared" si="7"/>
        <v>0.00811314576145635</v>
      </c>
    </row>
    <row r="18" spans="1:11">
      <c r="A18" s="1" t="s">
        <v>30</v>
      </c>
      <c r="B18" s="1">
        <v>35</v>
      </c>
      <c r="C18" s="1">
        <v>41</v>
      </c>
      <c r="D18" s="1">
        <v>0</v>
      </c>
      <c r="E18" s="1">
        <v>0</v>
      </c>
      <c r="F18" s="7">
        <f t="shared" si="2"/>
        <v>29.8245614035088</v>
      </c>
      <c r="G18" s="7">
        <f t="shared" si="3"/>
        <v>16.3157894736842</v>
      </c>
      <c r="H18" s="7">
        <f t="shared" si="4"/>
        <v>0</v>
      </c>
      <c r="I18" s="7">
        <f t="shared" si="5"/>
        <v>79.3535360729968</v>
      </c>
      <c r="J18" s="7">
        <f t="shared" si="6"/>
        <v>0.0124450030312487</v>
      </c>
      <c r="K18" s="7">
        <f t="shared" si="7"/>
        <v>0.00320551933747931</v>
      </c>
    </row>
    <row r="19" spans="1:11">
      <c r="A19" s="1" t="s">
        <v>31</v>
      </c>
      <c r="B19" s="1">
        <v>55</v>
      </c>
      <c r="C19" s="1">
        <v>44</v>
      </c>
      <c r="D19" s="1">
        <v>9</v>
      </c>
      <c r="E19" s="1">
        <v>1</v>
      </c>
      <c r="F19" s="7">
        <f t="shared" si="2"/>
        <v>64.9122807017544</v>
      </c>
      <c r="G19" s="7">
        <f t="shared" si="3"/>
        <v>17.8947368421053</v>
      </c>
      <c r="H19" s="7">
        <f t="shared" si="4"/>
        <v>90</v>
      </c>
      <c r="I19" s="7">
        <f t="shared" si="5"/>
        <v>86.1746456903919</v>
      </c>
      <c r="J19" s="7">
        <f t="shared" si="6"/>
        <v>0.0114712252866686</v>
      </c>
      <c r="K19" s="7">
        <f t="shared" si="7"/>
        <v>0.00295469871631748</v>
      </c>
    </row>
    <row r="20" spans="1:11">
      <c r="A20" s="1" t="s">
        <v>32</v>
      </c>
      <c r="B20" s="1">
        <v>60</v>
      </c>
      <c r="C20" s="1">
        <v>10</v>
      </c>
      <c r="D20" s="1">
        <v>3</v>
      </c>
      <c r="E20" s="1">
        <v>0</v>
      </c>
      <c r="F20" s="7">
        <f t="shared" si="2"/>
        <v>73.6842105263158</v>
      </c>
      <c r="G20" s="7">
        <f t="shared" si="3"/>
        <v>0</v>
      </c>
      <c r="H20" s="7">
        <f t="shared" si="4"/>
        <v>30</v>
      </c>
      <c r="I20" s="7">
        <f t="shared" si="5"/>
        <v>97.8565290463968</v>
      </c>
      <c r="J20" s="7">
        <f t="shared" si="6"/>
        <v>0.0101156697452999</v>
      </c>
      <c r="K20" s="7">
        <f t="shared" si="7"/>
        <v>0.00260554175026663</v>
      </c>
    </row>
    <row r="21" spans="1:11">
      <c r="A21" s="1" t="s">
        <v>33</v>
      </c>
      <c r="B21" s="1">
        <v>51</v>
      </c>
      <c r="C21" s="1">
        <v>186</v>
      </c>
      <c r="D21" s="1">
        <v>1</v>
      </c>
      <c r="E21" s="1">
        <v>1</v>
      </c>
      <c r="F21" s="7">
        <f t="shared" si="2"/>
        <v>57.8947368421053</v>
      </c>
      <c r="G21" s="7">
        <f t="shared" si="3"/>
        <v>92.6315789473684</v>
      </c>
      <c r="H21" s="7">
        <f t="shared" si="4"/>
        <v>10</v>
      </c>
      <c r="I21" s="7">
        <f t="shared" si="5"/>
        <v>60.3246066853747</v>
      </c>
      <c r="J21" s="7">
        <f t="shared" si="6"/>
        <v>0.0163066679763719</v>
      </c>
      <c r="K21" s="7">
        <f t="shared" si="7"/>
        <v>0.00420018696635622</v>
      </c>
    </row>
    <row r="22" spans="1:11">
      <c r="A22" s="1" t="s">
        <v>34</v>
      </c>
      <c r="B22" s="1">
        <v>49</v>
      </c>
      <c r="C22" s="1">
        <v>109</v>
      </c>
      <c r="D22" s="1">
        <v>10</v>
      </c>
      <c r="E22" s="1">
        <v>1</v>
      </c>
      <c r="F22" s="7">
        <f t="shared" si="2"/>
        <v>54.3859649122807</v>
      </c>
      <c r="G22" s="7">
        <f t="shared" si="3"/>
        <v>52.1052631578947</v>
      </c>
      <c r="H22" s="7">
        <f t="shared" si="4"/>
        <v>100</v>
      </c>
      <c r="I22" s="7">
        <f t="shared" si="5"/>
        <v>67.6449460019448</v>
      </c>
      <c r="J22" s="7">
        <f t="shared" si="6"/>
        <v>0.0145677148609261</v>
      </c>
      <c r="K22" s="7">
        <f t="shared" si="7"/>
        <v>0.00375227644158297</v>
      </c>
    </row>
    <row r="23" spans="1:11">
      <c r="A23" s="1" t="s">
        <v>35</v>
      </c>
      <c r="B23" s="1">
        <v>50</v>
      </c>
      <c r="C23" s="1">
        <v>23</v>
      </c>
      <c r="D23" s="1">
        <v>5</v>
      </c>
      <c r="E23" s="1">
        <v>1</v>
      </c>
      <c r="F23" s="7">
        <f t="shared" si="2"/>
        <v>56.140350877193</v>
      </c>
      <c r="G23" s="7">
        <f t="shared" si="3"/>
        <v>6.84210526315789</v>
      </c>
      <c r="H23" s="7">
        <f t="shared" si="4"/>
        <v>50</v>
      </c>
      <c r="I23" s="7">
        <f t="shared" si="5"/>
        <v>80.3416833781013</v>
      </c>
      <c r="J23" s="7">
        <f t="shared" si="6"/>
        <v>0.0122938198285335</v>
      </c>
      <c r="K23" s="7">
        <f t="shared" si="7"/>
        <v>0.00316657835220283</v>
      </c>
    </row>
    <row r="24" spans="1:11">
      <c r="A24" s="1" t="s">
        <v>36</v>
      </c>
      <c r="B24" s="1">
        <v>61</v>
      </c>
      <c r="C24" s="1">
        <v>159</v>
      </c>
      <c r="D24" s="1">
        <v>6</v>
      </c>
      <c r="E24" s="1">
        <v>0</v>
      </c>
      <c r="F24" s="7">
        <f t="shared" si="2"/>
        <v>75.4385964912281</v>
      </c>
      <c r="G24" s="7">
        <f t="shared" si="3"/>
        <v>78.4210526315789</v>
      </c>
      <c r="H24" s="7">
        <f t="shared" si="4"/>
        <v>60</v>
      </c>
      <c r="I24" s="7">
        <f t="shared" si="5"/>
        <v>60.5181789598022</v>
      </c>
      <c r="J24" s="7">
        <f t="shared" si="6"/>
        <v>0.0162553576342601</v>
      </c>
      <c r="K24" s="7">
        <f t="shared" si="7"/>
        <v>0.00418697071454503</v>
      </c>
    </row>
    <row r="25" spans="1:11">
      <c r="A25" s="1" t="s">
        <v>37</v>
      </c>
      <c r="B25" s="1">
        <v>37</v>
      </c>
      <c r="C25" s="1">
        <v>55</v>
      </c>
      <c r="D25" s="1">
        <v>6</v>
      </c>
      <c r="E25" s="1">
        <v>1</v>
      </c>
      <c r="F25" s="7">
        <f t="shared" si="2"/>
        <v>33.3333333333333</v>
      </c>
      <c r="G25" s="7">
        <f t="shared" si="3"/>
        <v>23.6842105263158</v>
      </c>
      <c r="H25" s="7">
        <f t="shared" si="4"/>
        <v>60</v>
      </c>
      <c r="I25" s="7">
        <f t="shared" si="5"/>
        <v>56.3726007372482</v>
      </c>
      <c r="J25" s="7">
        <f t="shared" si="6"/>
        <v>0.0174299227706226</v>
      </c>
      <c r="K25" s="7">
        <f t="shared" si="7"/>
        <v>0.00448950911074189</v>
      </c>
    </row>
    <row r="26" spans="1:11">
      <c r="A26" s="1" t="s">
        <v>38</v>
      </c>
      <c r="B26" s="1">
        <v>65</v>
      </c>
      <c r="C26" s="1">
        <v>82</v>
      </c>
      <c r="D26" s="1">
        <v>7</v>
      </c>
      <c r="E26" s="1">
        <v>1</v>
      </c>
      <c r="F26" s="7">
        <f t="shared" si="2"/>
        <v>82.4561403508772</v>
      </c>
      <c r="G26" s="7">
        <f t="shared" si="3"/>
        <v>37.8947368421053</v>
      </c>
      <c r="H26" s="7">
        <f t="shared" si="4"/>
        <v>70</v>
      </c>
      <c r="I26" s="7">
        <f t="shared" si="5"/>
        <v>79.5023378886621</v>
      </c>
      <c r="J26" s="7">
        <f t="shared" si="6"/>
        <v>0.0124219994875557</v>
      </c>
      <c r="K26" s="7">
        <f t="shared" si="7"/>
        <v>0.00319959420399776</v>
      </c>
    </row>
    <row r="27" spans="1:11">
      <c r="A27" s="1" t="s">
        <v>39</v>
      </c>
      <c r="B27" s="1">
        <v>38</v>
      </c>
      <c r="C27" s="1">
        <v>26</v>
      </c>
      <c r="D27" s="1">
        <v>8</v>
      </c>
      <c r="E27" s="1">
        <v>1</v>
      </c>
      <c r="F27" s="7">
        <f t="shared" si="2"/>
        <v>35.0877192982456</v>
      </c>
      <c r="G27" s="7">
        <f t="shared" si="3"/>
        <v>8.42105263157895</v>
      </c>
      <c r="H27" s="7">
        <f t="shared" si="4"/>
        <v>80</v>
      </c>
      <c r="I27" s="7">
        <f t="shared" si="5"/>
        <v>76.6949644672866</v>
      </c>
      <c r="J27" s="7">
        <f t="shared" si="6"/>
        <v>0.012870846995767</v>
      </c>
      <c r="K27" s="7">
        <f t="shared" si="7"/>
        <v>0.00331520601731254</v>
      </c>
    </row>
    <row r="28" spans="1:11">
      <c r="A28" s="1" t="s">
        <v>40</v>
      </c>
      <c r="B28" s="1">
        <v>37</v>
      </c>
      <c r="C28" s="1">
        <v>180</v>
      </c>
      <c r="D28" s="1">
        <v>3</v>
      </c>
      <c r="E28" s="1">
        <v>0</v>
      </c>
      <c r="F28" s="7">
        <f t="shared" si="2"/>
        <v>33.3333333333333</v>
      </c>
      <c r="G28" s="7">
        <f t="shared" si="3"/>
        <v>89.4736842105263</v>
      </c>
      <c r="H28" s="7">
        <f t="shared" si="4"/>
        <v>30</v>
      </c>
      <c r="I28" s="7">
        <f t="shared" si="5"/>
        <v>29.6802494142811</v>
      </c>
      <c r="J28" s="7">
        <f t="shared" si="6"/>
        <v>0.0325942591436208</v>
      </c>
      <c r="K28" s="7">
        <f t="shared" si="7"/>
        <v>0.00839546022715629</v>
      </c>
    </row>
    <row r="29" spans="1:11">
      <c r="A29" s="1" t="s">
        <v>41</v>
      </c>
      <c r="B29" s="1">
        <v>25</v>
      </c>
      <c r="C29" s="1">
        <v>31</v>
      </c>
      <c r="D29" s="1">
        <v>9</v>
      </c>
      <c r="E29" s="1">
        <v>0</v>
      </c>
      <c r="F29" s="7">
        <f t="shared" si="2"/>
        <v>12.280701754386</v>
      </c>
      <c r="G29" s="7">
        <f t="shared" si="3"/>
        <v>11.0526315789474</v>
      </c>
      <c r="H29" s="7">
        <f t="shared" si="4"/>
        <v>90</v>
      </c>
      <c r="I29" s="7">
        <f t="shared" si="5"/>
        <v>76.6263091819571</v>
      </c>
      <c r="J29" s="7">
        <f t="shared" si="6"/>
        <v>0.0128822304002112</v>
      </c>
      <c r="K29" s="7">
        <f t="shared" si="7"/>
        <v>0.00331813809559171</v>
      </c>
    </row>
    <row r="30" spans="1:11">
      <c r="A30" s="1" t="s">
        <v>42</v>
      </c>
      <c r="B30" s="1">
        <v>27</v>
      </c>
      <c r="C30" s="1">
        <v>27</v>
      </c>
      <c r="D30" s="1">
        <v>7</v>
      </c>
      <c r="E30" s="1">
        <v>1</v>
      </c>
      <c r="F30" s="7">
        <f t="shared" si="2"/>
        <v>15.7894736842105</v>
      </c>
      <c r="G30" s="7">
        <f t="shared" si="3"/>
        <v>8.94736842105263</v>
      </c>
      <c r="H30" s="7">
        <f t="shared" si="4"/>
        <v>70</v>
      </c>
      <c r="I30" s="7">
        <f t="shared" si="5"/>
        <v>70.2744914967348</v>
      </c>
      <c r="J30" s="7">
        <f t="shared" si="6"/>
        <v>0.0140302649517438</v>
      </c>
      <c r="K30" s="7">
        <f t="shared" si="7"/>
        <v>0.00361384288134321</v>
      </c>
    </row>
    <row r="31" spans="1:11">
      <c r="A31" s="1" t="s">
        <v>43</v>
      </c>
      <c r="B31" s="1">
        <v>68</v>
      </c>
      <c r="C31" s="1">
        <v>159</v>
      </c>
      <c r="D31" s="1">
        <v>6</v>
      </c>
      <c r="E31" s="1">
        <v>0</v>
      </c>
      <c r="F31" s="7">
        <f t="shared" si="2"/>
        <v>87.719298245614</v>
      </c>
      <c r="G31" s="7">
        <f t="shared" si="3"/>
        <v>78.4210526315789</v>
      </c>
      <c r="H31" s="7">
        <f t="shared" si="4"/>
        <v>60</v>
      </c>
      <c r="I31" s="7">
        <f t="shared" si="5"/>
        <v>72.6521286295059</v>
      </c>
      <c r="J31" s="7">
        <f t="shared" si="6"/>
        <v>0.0135773401069007</v>
      </c>
      <c r="K31" s="7">
        <f t="shared" si="7"/>
        <v>0.00349718084880502</v>
      </c>
    </row>
    <row r="32" spans="1:11">
      <c r="A32" s="1" t="s">
        <v>44</v>
      </c>
      <c r="B32" s="1">
        <v>56</v>
      </c>
      <c r="C32" s="1">
        <v>168</v>
      </c>
      <c r="D32" s="1">
        <v>10</v>
      </c>
      <c r="E32" s="1">
        <v>1</v>
      </c>
      <c r="F32" s="7">
        <f t="shared" si="2"/>
        <v>66.6666666666667</v>
      </c>
      <c r="G32" s="7">
        <f t="shared" si="3"/>
        <v>83.1578947368421</v>
      </c>
      <c r="H32" s="7">
        <f t="shared" si="4"/>
        <v>100</v>
      </c>
      <c r="I32" s="7">
        <f t="shared" si="5"/>
        <v>71.6610296479629</v>
      </c>
      <c r="J32" s="7">
        <f t="shared" si="6"/>
        <v>0.0137625355000462</v>
      </c>
      <c r="K32" s="7">
        <f t="shared" si="7"/>
        <v>0.0035448825176957</v>
      </c>
    </row>
    <row r="33" spans="1:11">
      <c r="A33" s="1" t="s">
        <v>45</v>
      </c>
      <c r="B33" s="1">
        <v>23</v>
      </c>
      <c r="C33" s="1">
        <v>87</v>
      </c>
      <c r="D33" s="1">
        <v>7</v>
      </c>
      <c r="E33" s="1">
        <v>0</v>
      </c>
      <c r="F33" s="7">
        <f t="shared" si="2"/>
        <v>8.7719298245614</v>
      </c>
      <c r="G33" s="7">
        <f t="shared" si="3"/>
        <v>40.5263157894737</v>
      </c>
      <c r="H33" s="7">
        <f t="shared" si="4"/>
        <v>70</v>
      </c>
      <c r="I33" s="7">
        <f t="shared" si="5"/>
        <v>41.594859639322</v>
      </c>
      <c r="J33" s="7">
        <f t="shared" si="6"/>
        <v>0.0234770112747792</v>
      </c>
      <c r="K33" s="7">
        <f t="shared" si="7"/>
        <v>0.00604708680572923</v>
      </c>
    </row>
    <row r="34" spans="1:11">
      <c r="A34" s="1" t="s">
        <v>46</v>
      </c>
      <c r="B34" s="1">
        <v>38</v>
      </c>
      <c r="C34" s="1">
        <v>111</v>
      </c>
      <c r="D34" s="1">
        <v>8</v>
      </c>
      <c r="E34" s="1">
        <v>0</v>
      </c>
      <c r="F34" s="7">
        <f t="shared" si="2"/>
        <v>35.0877192982456</v>
      </c>
      <c r="G34" s="7">
        <f t="shared" si="3"/>
        <v>53.1578947368421</v>
      </c>
      <c r="H34" s="7">
        <f t="shared" si="4"/>
        <v>80</v>
      </c>
      <c r="I34" s="7">
        <f t="shared" si="5"/>
        <v>42.528935707613</v>
      </c>
      <c r="J34" s="7">
        <f t="shared" si="6"/>
        <v>0.0229732242184158</v>
      </c>
      <c r="K34" s="7">
        <f t="shared" si="7"/>
        <v>0.00591732394853347</v>
      </c>
    </row>
    <row r="35" spans="1:11">
      <c r="A35" s="1" t="s">
        <v>47</v>
      </c>
      <c r="B35" s="1">
        <v>25</v>
      </c>
      <c r="C35" s="1">
        <v>104</v>
      </c>
      <c r="D35" s="1">
        <v>6</v>
      </c>
      <c r="E35" s="1">
        <v>0</v>
      </c>
      <c r="F35" s="7">
        <f t="shared" si="2"/>
        <v>12.280701754386</v>
      </c>
      <c r="G35" s="7">
        <f t="shared" si="3"/>
        <v>49.4736842105263</v>
      </c>
      <c r="H35" s="7">
        <f t="shared" si="4"/>
        <v>60</v>
      </c>
      <c r="I35" s="7">
        <f t="shared" si="5"/>
        <v>28.8584492898349</v>
      </c>
      <c r="J35" s="7">
        <f t="shared" si="6"/>
        <v>0.0334913575146866</v>
      </c>
      <c r="K35" s="7">
        <f t="shared" si="7"/>
        <v>0.00862653017296922</v>
      </c>
    </row>
    <row r="36" spans="1:11">
      <c r="A36" s="1" t="s">
        <v>48</v>
      </c>
      <c r="B36" s="1">
        <v>28</v>
      </c>
      <c r="C36" s="1">
        <v>41</v>
      </c>
      <c r="D36" s="1">
        <v>1</v>
      </c>
      <c r="E36" s="1">
        <v>0</v>
      </c>
      <c r="F36" s="7">
        <f t="shared" si="2"/>
        <v>17.5438596491228</v>
      </c>
      <c r="G36" s="7">
        <f t="shared" si="3"/>
        <v>16.3157894736842</v>
      </c>
      <c r="H36" s="7">
        <f t="shared" si="4"/>
        <v>10</v>
      </c>
      <c r="I36" s="7">
        <f t="shared" si="5"/>
        <v>72.1323635417132</v>
      </c>
      <c r="J36" s="7">
        <f t="shared" si="6"/>
        <v>0.0136738367471143</v>
      </c>
      <c r="K36" s="7">
        <f t="shared" si="7"/>
        <v>0.00352203595293234</v>
      </c>
    </row>
    <row r="37" spans="1:11">
      <c r="A37" s="1" t="s">
        <v>49</v>
      </c>
      <c r="B37" s="1">
        <v>49</v>
      </c>
      <c r="C37" s="1">
        <v>140</v>
      </c>
      <c r="D37" s="1">
        <v>10</v>
      </c>
      <c r="E37" s="1">
        <v>1</v>
      </c>
      <c r="F37" s="7">
        <f t="shared" si="2"/>
        <v>54.3859649122807</v>
      </c>
      <c r="G37" s="7">
        <f t="shared" si="3"/>
        <v>68.4210526315789</v>
      </c>
      <c r="H37" s="7">
        <f t="shared" si="4"/>
        <v>100</v>
      </c>
      <c r="I37" s="7">
        <f t="shared" si="5"/>
        <v>63.6554475667605</v>
      </c>
      <c r="J37" s="7">
        <f t="shared" si="6"/>
        <v>0.0154666008454654</v>
      </c>
      <c r="K37" s="7">
        <f t="shared" si="7"/>
        <v>0.00398380683160335</v>
      </c>
    </row>
    <row r="38" spans="1:11">
      <c r="A38" s="1" t="s">
        <v>50</v>
      </c>
      <c r="B38" s="1">
        <v>57</v>
      </c>
      <c r="C38" s="1">
        <v>200</v>
      </c>
      <c r="D38" s="1">
        <v>2</v>
      </c>
      <c r="E38" s="1">
        <v>0</v>
      </c>
      <c r="F38" s="7">
        <f t="shared" si="2"/>
        <v>68.4210526315789</v>
      </c>
      <c r="G38" s="7">
        <f t="shared" si="3"/>
        <v>100</v>
      </c>
      <c r="H38" s="7">
        <f t="shared" si="4"/>
        <v>20</v>
      </c>
      <c r="I38" s="7">
        <f t="shared" si="5"/>
        <v>65.0463291104727</v>
      </c>
      <c r="J38" s="7">
        <f t="shared" si="6"/>
        <v>0.015140886911782</v>
      </c>
      <c r="K38" s="7">
        <f t="shared" si="7"/>
        <v>0.00389991112580987</v>
      </c>
    </row>
    <row r="39" spans="1:11">
      <c r="A39" s="1" t="s">
        <v>51</v>
      </c>
      <c r="B39" s="1">
        <v>70</v>
      </c>
      <c r="C39" s="1">
        <v>158</v>
      </c>
      <c r="D39" s="1">
        <v>4</v>
      </c>
      <c r="E39" s="1">
        <v>1</v>
      </c>
      <c r="F39" s="7">
        <f t="shared" si="2"/>
        <v>91.2280701754386</v>
      </c>
      <c r="G39" s="7">
        <f t="shared" si="3"/>
        <v>77.8947368421053</v>
      </c>
      <c r="H39" s="7">
        <f t="shared" si="4"/>
        <v>40</v>
      </c>
      <c r="I39" s="7">
        <f t="shared" si="5"/>
        <v>76.1148797237345</v>
      </c>
      <c r="J39" s="7">
        <f t="shared" si="6"/>
        <v>0.0129676659495874</v>
      </c>
      <c r="K39" s="7">
        <f t="shared" si="7"/>
        <v>0.00334014414130709</v>
      </c>
    </row>
    <row r="40" spans="1:11">
      <c r="A40" s="1" t="s">
        <v>52</v>
      </c>
      <c r="B40" s="1">
        <v>41</v>
      </c>
      <c r="C40" s="1">
        <v>153</v>
      </c>
      <c r="D40" s="1">
        <v>9</v>
      </c>
      <c r="E40" s="1">
        <v>1</v>
      </c>
      <c r="F40" s="7">
        <f t="shared" si="2"/>
        <v>40.3508771929825</v>
      </c>
      <c r="G40" s="7">
        <f t="shared" si="3"/>
        <v>75.2631578947368</v>
      </c>
      <c r="H40" s="7">
        <f t="shared" si="4"/>
        <v>90</v>
      </c>
      <c r="I40" s="7">
        <f t="shared" si="5"/>
        <v>46.9507249737606</v>
      </c>
      <c r="J40" s="7">
        <f t="shared" si="6"/>
        <v>0.02085474204086</v>
      </c>
      <c r="K40" s="7">
        <f t="shared" si="7"/>
        <v>0.0053716562962871</v>
      </c>
    </row>
    <row r="41" spans="1:11">
      <c r="A41" s="1" t="s">
        <v>53</v>
      </c>
      <c r="B41" s="1">
        <v>49</v>
      </c>
      <c r="C41" s="1">
        <v>186</v>
      </c>
      <c r="D41" s="1">
        <v>7</v>
      </c>
      <c r="E41" s="1">
        <v>1</v>
      </c>
      <c r="F41" s="7">
        <f t="shared" si="2"/>
        <v>54.3859649122807</v>
      </c>
      <c r="G41" s="7">
        <f t="shared" si="3"/>
        <v>92.6315789473684</v>
      </c>
      <c r="H41" s="7">
        <f t="shared" si="4"/>
        <v>70</v>
      </c>
      <c r="I41" s="7">
        <f t="shared" si="5"/>
        <v>46.4316069210197</v>
      </c>
      <c r="J41" s="7">
        <f t="shared" si="6"/>
        <v>0.0210829880097704</v>
      </c>
      <c r="K41" s="7">
        <f t="shared" si="7"/>
        <v>0.00543044670921082</v>
      </c>
    </row>
    <row r="42" spans="1:11">
      <c r="A42" s="1" t="s">
        <v>54</v>
      </c>
      <c r="B42" s="1">
        <v>27</v>
      </c>
      <c r="C42" s="1">
        <v>162</v>
      </c>
      <c r="D42" s="1">
        <v>10</v>
      </c>
      <c r="E42" s="1">
        <v>1</v>
      </c>
      <c r="F42" s="7">
        <f t="shared" si="2"/>
        <v>15.7894736842105</v>
      </c>
      <c r="G42" s="7">
        <f t="shared" si="3"/>
        <v>80</v>
      </c>
      <c r="H42" s="7">
        <f t="shared" si="4"/>
        <v>100</v>
      </c>
      <c r="I42" s="7">
        <f t="shared" si="5"/>
        <v>50.1355503330941</v>
      </c>
      <c r="J42" s="7">
        <f t="shared" si="6"/>
        <v>0.0195558665837378</v>
      </c>
      <c r="K42" s="7">
        <f t="shared" si="7"/>
        <v>0.0050370986923775</v>
      </c>
    </row>
    <row r="43" spans="1:11">
      <c r="A43" s="1" t="s">
        <v>55</v>
      </c>
      <c r="B43" s="1">
        <v>34</v>
      </c>
      <c r="C43" s="1">
        <v>123</v>
      </c>
      <c r="D43" s="1">
        <v>0</v>
      </c>
      <c r="E43" s="1">
        <v>0</v>
      </c>
      <c r="F43" s="7">
        <f t="shared" si="2"/>
        <v>28.0701754385965</v>
      </c>
      <c r="G43" s="7">
        <f t="shared" si="3"/>
        <v>59.4736842105263</v>
      </c>
      <c r="H43" s="7">
        <f t="shared" si="4"/>
        <v>0</v>
      </c>
      <c r="I43" s="7">
        <f t="shared" si="5"/>
        <v>54.1707683651937</v>
      </c>
      <c r="J43" s="7">
        <f t="shared" si="6"/>
        <v>0.0181255405648996</v>
      </c>
      <c r="K43" s="7">
        <f t="shared" si="7"/>
        <v>0.00466868273452091</v>
      </c>
    </row>
    <row r="44" spans="1:11">
      <c r="A44" s="1" t="s">
        <v>56</v>
      </c>
      <c r="B44" s="1">
        <v>34</v>
      </c>
      <c r="C44" s="1">
        <v>156</v>
      </c>
      <c r="D44" s="1">
        <v>9</v>
      </c>
      <c r="E44" s="1">
        <v>1</v>
      </c>
      <c r="F44" s="7">
        <f t="shared" si="2"/>
        <v>28.0701754385965</v>
      </c>
      <c r="G44" s="7">
        <f t="shared" si="3"/>
        <v>76.8421052631579</v>
      </c>
      <c r="H44" s="7">
        <f t="shared" si="4"/>
        <v>90</v>
      </c>
      <c r="I44" s="7">
        <f t="shared" si="5"/>
        <v>41.8460588812188</v>
      </c>
      <c r="J44" s="7">
        <f t="shared" si="6"/>
        <v>0.0233393695035588</v>
      </c>
      <c r="K44" s="7">
        <f t="shared" si="7"/>
        <v>0.00601163375214746</v>
      </c>
    </row>
    <row r="45" spans="1:11">
      <c r="A45" s="1" t="s">
        <v>57</v>
      </c>
      <c r="B45" s="1">
        <v>30</v>
      </c>
      <c r="C45" s="1">
        <v>54</v>
      </c>
      <c r="D45" s="1">
        <v>6</v>
      </c>
      <c r="E45" s="1">
        <v>1</v>
      </c>
      <c r="F45" s="7">
        <f t="shared" ref="F45:F76" si="8">100/($K$1-$K$2)*(B45-$K$2)</f>
        <v>21.0526315789474</v>
      </c>
      <c r="G45" s="7">
        <f t="shared" ref="G45:G76" si="9">100/($K$3-$K$4)*(C45-$K$4)</f>
        <v>23.1578947368421</v>
      </c>
      <c r="H45" s="7">
        <f t="shared" ref="H45:H76" si="10">100/($K$5-$K$6)*(D45-$K$6)</f>
        <v>60</v>
      </c>
      <c r="I45" s="7">
        <f t="shared" ref="I45:I76" si="11">SQRT(SUMXMY2(E$2:G$2,F45:H45))</f>
        <v>54.3457689602246</v>
      </c>
      <c r="J45" s="7">
        <f t="shared" ref="J45:J76" si="12">1/(1+I45)</f>
        <v>0.0180682284985266</v>
      </c>
      <c r="K45" s="7">
        <f t="shared" ref="K45:K76" si="13">J45/SUM($J$12:$J$211)</f>
        <v>0.00465392058970115</v>
      </c>
    </row>
    <row r="46" spans="1:11">
      <c r="A46" s="1" t="s">
        <v>58</v>
      </c>
      <c r="B46" s="1">
        <v>29</v>
      </c>
      <c r="C46" s="1">
        <v>13</v>
      </c>
      <c r="D46" s="1">
        <v>3</v>
      </c>
      <c r="E46" s="1">
        <v>0</v>
      </c>
      <c r="F46" s="7">
        <f t="shared" si="8"/>
        <v>19.2982456140351</v>
      </c>
      <c r="G46" s="7">
        <f t="shared" si="9"/>
        <v>1.57894736842105</v>
      </c>
      <c r="H46" s="7">
        <f t="shared" si="10"/>
        <v>30</v>
      </c>
      <c r="I46" s="7">
        <f t="shared" si="11"/>
        <v>77.446155800805</v>
      </c>
      <c r="J46" s="7">
        <f t="shared" si="12"/>
        <v>0.0127475972505174</v>
      </c>
      <c r="K46" s="7">
        <f t="shared" si="13"/>
        <v>0.00328345998713922</v>
      </c>
    </row>
    <row r="47" spans="1:11">
      <c r="A47" s="1" t="s">
        <v>59</v>
      </c>
      <c r="B47" s="1">
        <v>57</v>
      </c>
      <c r="C47" s="1">
        <v>198</v>
      </c>
      <c r="D47" s="1">
        <v>9</v>
      </c>
      <c r="E47" s="1">
        <v>1</v>
      </c>
      <c r="F47" s="7">
        <f t="shared" si="8"/>
        <v>68.4210526315789</v>
      </c>
      <c r="G47" s="7">
        <f t="shared" si="9"/>
        <v>98.9473684210526</v>
      </c>
      <c r="H47" s="7">
        <f t="shared" si="10"/>
        <v>90</v>
      </c>
      <c r="I47" s="7">
        <f t="shared" si="11"/>
        <v>69.8732528807987</v>
      </c>
      <c r="J47" s="7">
        <f t="shared" si="12"/>
        <v>0.0141096952567126</v>
      </c>
      <c r="K47" s="7">
        <f t="shared" si="13"/>
        <v>0.00363430212734903</v>
      </c>
    </row>
    <row r="48" spans="1:11">
      <c r="A48" s="1" t="s">
        <v>60</v>
      </c>
      <c r="B48" s="1">
        <v>34</v>
      </c>
      <c r="C48" s="1">
        <v>177</v>
      </c>
      <c r="D48" s="1">
        <v>4</v>
      </c>
      <c r="E48" s="1">
        <v>0</v>
      </c>
      <c r="F48" s="7">
        <f t="shared" si="8"/>
        <v>28.0701754385965</v>
      </c>
      <c r="G48" s="7">
        <f t="shared" si="9"/>
        <v>87.8947368421053</v>
      </c>
      <c r="H48" s="7">
        <f t="shared" si="10"/>
        <v>40</v>
      </c>
      <c r="I48" s="7">
        <f t="shared" si="11"/>
        <v>19.6185539156392</v>
      </c>
      <c r="J48" s="7">
        <f t="shared" si="12"/>
        <v>0.0485000065519385</v>
      </c>
      <c r="K48" s="7">
        <f t="shared" si="13"/>
        <v>0.0124923801528807</v>
      </c>
    </row>
    <row r="49" spans="1:11">
      <c r="A49" s="1" t="s">
        <v>61</v>
      </c>
      <c r="B49" s="1">
        <v>65</v>
      </c>
      <c r="C49" s="1">
        <v>137</v>
      </c>
      <c r="D49" s="1">
        <v>7</v>
      </c>
      <c r="E49" s="1">
        <v>0</v>
      </c>
      <c r="F49" s="7">
        <f t="shared" si="8"/>
        <v>82.4561403508772</v>
      </c>
      <c r="G49" s="7">
        <f t="shared" si="9"/>
        <v>66.8421052631579</v>
      </c>
      <c r="H49" s="7">
        <f t="shared" si="10"/>
        <v>70</v>
      </c>
      <c r="I49" s="7">
        <f t="shared" si="11"/>
        <v>70.2438263263414</v>
      </c>
      <c r="J49" s="7">
        <f t="shared" si="12"/>
        <v>0.0140363039376826</v>
      </c>
      <c r="K49" s="7">
        <f t="shared" si="13"/>
        <v>0.00361539837202143</v>
      </c>
    </row>
    <row r="50" spans="1:11">
      <c r="A50" s="1" t="s">
        <v>62</v>
      </c>
      <c r="B50" s="1">
        <v>43</v>
      </c>
      <c r="C50" s="1">
        <v>50</v>
      </c>
      <c r="D50" s="1">
        <v>10</v>
      </c>
      <c r="E50" s="1">
        <v>1</v>
      </c>
      <c r="F50" s="7">
        <f t="shared" si="8"/>
        <v>43.859649122807</v>
      </c>
      <c r="G50" s="7">
        <f t="shared" si="9"/>
        <v>21.0526315789474</v>
      </c>
      <c r="H50" s="7">
        <f t="shared" si="10"/>
        <v>100</v>
      </c>
      <c r="I50" s="7">
        <f t="shared" si="11"/>
        <v>79.6363696413404</v>
      </c>
      <c r="J50" s="7">
        <f t="shared" si="12"/>
        <v>0.0124013519513324</v>
      </c>
      <c r="K50" s="7">
        <f t="shared" si="13"/>
        <v>0.00319427591870133</v>
      </c>
    </row>
    <row r="51" spans="1:11">
      <c r="A51" s="1" t="s">
        <v>63</v>
      </c>
      <c r="B51" s="1">
        <v>43</v>
      </c>
      <c r="C51" s="1">
        <v>120</v>
      </c>
      <c r="D51" s="1">
        <v>5</v>
      </c>
      <c r="E51" s="1">
        <v>0</v>
      </c>
      <c r="F51" s="7">
        <f t="shared" si="8"/>
        <v>43.859649122807</v>
      </c>
      <c r="G51" s="7">
        <f t="shared" si="9"/>
        <v>57.8947368421053</v>
      </c>
      <c r="H51" s="7">
        <f t="shared" si="10"/>
        <v>50</v>
      </c>
      <c r="I51" s="7">
        <f t="shared" si="11"/>
        <v>33.574840717552</v>
      </c>
      <c r="J51" s="7">
        <f t="shared" si="12"/>
        <v>0.0289227652028589</v>
      </c>
      <c r="K51" s="7">
        <f t="shared" si="13"/>
        <v>0.00744977585930205</v>
      </c>
    </row>
    <row r="52" spans="1:11">
      <c r="A52" s="1" t="s">
        <v>64</v>
      </c>
      <c r="B52" s="1">
        <v>60</v>
      </c>
      <c r="C52" s="1">
        <v>186</v>
      </c>
      <c r="D52" s="1">
        <v>6</v>
      </c>
      <c r="E52" s="1">
        <v>0</v>
      </c>
      <c r="F52" s="7">
        <f t="shared" si="8"/>
        <v>73.6842105263158</v>
      </c>
      <c r="G52" s="7">
        <f t="shared" si="9"/>
        <v>92.6315789473684</v>
      </c>
      <c r="H52" s="7">
        <f t="shared" si="10"/>
        <v>60</v>
      </c>
      <c r="I52" s="7">
        <f t="shared" si="11"/>
        <v>60.9754503072032</v>
      </c>
      <c r="J52" s="7">
        <f t="shared" si="12"/>
        <v>0.0161354212844465</v>
      </c>
      <c r="K52" s="7">
        <f t="shared" si="13"/>
        <v>0.00415607813158391</v>
      </c>
    </row>
    <row r="53" spans="1:11">
      <c r="A53" s="1" t="s">
        <v>65</v>
      </c>
      <c r="B53" s="1">
        <v>54</v>
      </c>
      <c r="C53" s="1">
        <v>181</v>
      </c>
      <c r="D53" s="1">
        <v>1</v>
      </c>
      <c r="E53" s="1">
        <v>1</v>
      </c>
      <c r="F53" s="7">
        <f t="shared" si="8"/>
        <v>63.1578947368421</v>
      </c>
      <c r="G53" s="7">
        <f t="shared" si="9"/>
        <v>90</v>
      </c>
      <c r="H53" s="7">
        <f t="shared" si="10"/>
        <v>10</v>
      </c>
      <c r="I53" s="7">
        <f t="shared" si="11"/>
        <v>63.4903530526325</v>
      </c>
      <c r="J53" s="7">
        <f t="shared" si="12"/>
        <v>0.0155061951542407</v>
      </c>
      <c r="K53" s="7">
        <f t="shared" si="13"/>
        <v>0.00399400532831039</v>
      </c>
    </row>
    <row r="54" spans="1:11">
      <c r="A54" s="1" t="s">
        <v>66</v>
      </c>
      <c r="B54" s="1">
        <v>50</v>
      </c>
      <c r="C54" s="1">
        <v>143</v>
      </c>
      <c r="D54" s="1">
        <v>7</v>
      </c>
      <c r="E54" s="1">
        <v>1</v>
      </c>
      <c r="F54" s="7">
        <f t="shared" si="8"/>
        <v>56.140350877193</v>
      </c>
      <c r="G54" s="7">
        <f t="shared" si="9"/>
        <v>70</v>
      </c>
      <c r="H54" s="7">
        <f t="shared" si="10"/>
        <v>70</v>
      </c>
      <c r="I54" s="7">
        <f t="shared" si="11"/>
        <v>45.4761749372026</v>
      </c>
      <c r="J54" s="7">
        <f t="shared" si="12"/>
        <v>0.0215164006364804</v>
      </c>
      <c r="K54" s="7">
        <f t="shared" si="13"/>
        <v>0.00554208288579817</v>
      </c>
    </row>
    <row r="55" spans="1:11">
      <c r="A55" s="1" t="s">
        <v>67</v>
      </c>
      <c r="B55" s="1">
        <v>38</v>
      </c>
      <c r="C55" s="1">
        <v>161</v>
      </c>
      <c r="D55" s="1">
        <v>9</v>
      </c>
      <c r="E55" s="1">
        <v>1</v>
      </c>
      <c r="F55" s="7">
        <f t="shared" si="8"/>
        <v>35.0877192982456</v>
      </c>
      <c r="G55" s="7">
        <f t="shared" si="9"/>
        <v>79.4736842105263</v>
      </c>
      <c r="H55" s="7">
        <f t="shared" si="10"/>
        <v>90</v>
      </c>
      <c r="I55" s="7">
        <f t="shared" si="11"/>
        <v>44.5240899171291</v>
      </c>
      <c r="J55" s="7">
        <f t="shared" si="12"/>
        <v>0.0219663918997694</v>
      </c>
      <c r="K55" s="7">
        <f t="shared" si="13"/>
        <v>0.00565798930161404</v>
      </c>
    </row>
    <row r="56" spans="1:11">
      <c r="A56" s="1" t="s">
        <v>68</v>
      </c>
      <c r="B56" s="1">
        <v>70</v>
      </c>
      <c r="C56" s="1">
        <v>57</v>
      </c>
      <c r="D56" s="1">
        <v>0</v>
      </c>
      <c r="E56" s="1">
        <v>1</v>
      </c>
      <c r="F56" s="7">
        <f t="shared" si="8"/>
        <v>91.2280701754386</v>
      </c>
      <c r="G56" s="7">
        <f t="shared" si="9"/>
        <v>24.7368421052632</v>
      </c>
      <c r="H56" s="7">
        <f t="shared" si="10"/>
        <v>0</v>
      </c>
      <c r="I56" s="7">
        <f t="shared" si="11"/>
        <v>104.169907613479</v>
      </c>
      <c r="J56" s="7">
        <f t="shared" si="12"/>
        <v>0.00950842329989686</v>
      </c>
      <c r="K56" s="7">
        <f t="shared" si="13"/>
        <v>0.00244913036021172</v>
      </c>
    </row>
    <row r="57" spans="1:11">
      <c r="A57" s="1" t="s">
        <v>69</v>
      </c>
      <c r="B57" s="1">
        <v>50</v>
      </c>
      <c r="C57" s="1">
        <v>165</v>
      </c>
      <c r="D57" s="1">
        <v>1</v>
      </c>
      <c r="E57" s="1">
        <v>1</v>
      </c>
      <c r="F57" s="7">
        <f t="shared" si="8"/>
        <v>56.140350877193</v>
      </c>
      <c r="G57" s="7">
        <f t="shared" si="9"/>
        <v>81.5789473684211</v>
      </c>
      <c r="H57" s="7">
        <f t="shared" si="10"/>
        <v>10</v>
      </c>
      <c r="I57" s="7">
        <f t="shared" si="11"/>
        <v>57.0604427012977</v>
      </c>
      <c r="J57" s="7">
        <f t="shared" si="12"/>
        <v>0.0172234305057693</v>
      </c>
      <c r="K57" s="7">
        <f t="shared" si="13"/>
        <v>0.00443632190408833</v>
      </c>
    </row>
    <row r="58" spans="1:11">
      <c r="A58" s="1" t="s">
        <v>70</v>
      </c>
      <c r="B58" s="1">
        <v>57</v>
      </c>
      <c r="C58" s="1">
        <v>186</v>
      </c>
      <c r="D58" s="1">
        <v>10</v>
      </c>
      <c r="E58" s="1">
        <v>0</v>
      </c>
      <c r="F58" s="7">
        <f t="shared" si="8"/>
        <v>68.4210526315789</v>
      </c>
      <c r="G58" s="7">
        <f t="shared" si="9"/>
        <v>92.6315789473684</v>
      </c>
      <c r="H58" s="7">
        <f t="shared" si="10"/>
        <v>100</v>
      </c>
      <c r="I58" s="7">
        <f t="shared" si="11"/>
        <v>74.4062368934396</v>
      </c>
      <c r="J58" s="7">
        <f t="shared" si="12"/>
        <v>0.0132615025122279</v>
      </c>
      <c r="K58" s="7">
        <f t="shared" si="13"/>
        <v>0.0034158290391924</v>
      </c>
    </row>
    <row r="59" spans="1:11">
      <c r="A59" s="1" t="s">
        <v>71</v>
      </c>
      <c r="B59" s="1">
        <v>56</v>
      </c>
      <c r="C59" s="1">
        <v>191</v>
      </c>
      <c r="D59" s="1">
        <v>7</v>
      </c>
      <c r="E59" s="1">
        <v>1</v>
      </c>
      <c r="F59" s="7">
        <f t="shared" si="8"/>
        <v>66.6666666666667</v>
      </c>
      <c r="G59" s="7">
        <f t="shared" si="9"/>
        <v>95.2631578947368</v>
      </c>
      <c r="H59" s="7">
        <f t="shared" si="10"/>
        <v>70</v>
      </c>
      <c r="I59" s="7">
        <f t="shared" si="11"/>
        <v>57.8575106261684</v>
      </c>
      <c r="J59" s="7">
        <f t="shared" si="12"/>
        <v>0.0169901850989157</v>
      </c>
      <c r="K59" s="7">
        <f t="shared" si="13"/>
        <v>0.00437624376186772</v>
      </c>
    </row>
    <row r="60" spans="1:11">
      <c r="A60" s="1" t="s">
        <v>72</v>
      </c>
      <c r="B60" s="1">
        <v>35</v>
      </c>
      <c r="C60" s="1">
        <v>185</v>
      </c>
      <c r="D60" s="1">
        <v>6</v>
      </c>
      <c r="E60" s="1">
        <v>0</v>
      </c>
      <c r="F60" s="7">
        <f t="shared" si="8"/>
        <v>29.8245614035088</v>
      </c>
      <c r="G60" s="7">
        <f t="shared" si="9"/>
        <v>92.1052631578947</v>
      </c>
      <c r="H60" s="7">
        <f t="shared" si="10"/>
        <v>60</v>
      </c>
      <c r="I60" s="7">
        <f t="shared" si="11"/>
        <v>23.3728724489048</v>
      </c>
      <c r="J60" s="7">
        <f t="shared" si="12"/>
        <v>0.0410292222263255</v>
      </c>
      <c r="K60" s="7">
        <f t="shared" si="13"/>
        <v>0.0105680942718923</v>
      </c>
    </row>
    <row r="61" spans="1:11">
      <c r="A61" s="1" t="s">
        <v>73</v>
      </c>
      <c r="B61" s="1">
        <v>49</v>
      </c>
      <c r="C61" s="1">
        <v>145</v>
      </c>
      <c r="D61" s="1">
        <v>10</v>
      </c>
      <c r="E61" s="1">
        <v>0</v>
      </c>
      <c r="F61" s="7">
        <f t="shared" si="8"/>
        <v>54.3859649122807</v>
      </c>
      <c r="G61" s="7">
        <f t="shared" si="9"/>
        <v>71.0526315789474</v>
      </c>
      <c r="H61" s="7">
        <f t="shared" si="10"/>
        <v>100</v>
      </c>
      <c r="I61" s="7">
        <f t="shared" si="11"/>
        <v>63.3828838578952</v>
      </c>
      <c r="J61" s="7">
        <f t="shared" si="12"/>
        <v>0.0155320784046764</v>
      </c>
      <c r="K61" s="7">
        <f t="shared" si="13"/>
        <v>0.00400067220171975</v>
      </c>
    </row>
    <row r="62" spans="1:11">
      <c r="A62" s="1" t="s">
        <v>74</v>
      </c>
      <c r="B62" s="1">
        <v>19</v>
      </c>
      <c r="C62" s="1">
        <v>90</v>
      </c>
      <c r="D62" s="1">
        <v>1</v>
      </c>
      <c r="E62" s="1">
        <v>0</v>
      </c>
      <c r="F62" s="7">
        <f t="shared" si="8"/>
        <v>1.75438596491228</v>
      </c>
      <c r="G62" s="7">
        <f t="shared" si="9"/>
        <v>42.1052631578947</v>
      </c>
      <c r="H62" s="7">
        <f t="shared" si="10"/>
        <v>10</v>
      </c>
      <c r="I62" s="7">
        <f t="shared" si="11"/>
        <v>54.4733310721101</v>
      </c>
      <c r="J62" s="7">
        <f t="shared" si="12"/>
        <v>0.0180266802204485</v>
      </c>
      <c r="K62" s="7">
        <f t="shared" si="13"/>
        <v>0.00464321879971493</v>
      </c>
    </row>
    <row r="63" spans="1:11">
      <c r="A63" s="1" t="s">
        <v>75</v>
      </c>
      <c r="B63" s="1">
        <v>41</v>
      </c>
      <c r="C63" s="1">
        <v>150</v>
      </c>
      <c r="D63" s="1">
        <v>8</v>
      </c>
      <c r="E63" s="1">
        <v>1</v>
      </c>
      <c r="F63" s="7">
        <f t="shared" si="8"/>
        <v>40.3508771929825</v>
      </c>
      <c r="G63" s="7">
        <f t="shared" si="9"/>
        <v>73.6842105263158</v>
      </c>
      <c r="H63" s="7">
        <f t="shared" si="10"/>
        <v>80</v>
      </c>
      <c r="I63" s="7">
        <f t="shared" si="11"/>
        <v>38.8611341841299</v>
      </c>
      <c r="J63" s="7">
        <f t="shared" si="12"/>
        <v>0.0250870934926417</v>
      </c>
      <c r="K63" s="7">
        <f t="shared" si="13"/>
        <v>0.00646180343306393</v>
      </c>
    </row>
    <row r="64" spans="1:11">
      <c r="A64" s="1" t="s">
        <v>76</v>
      </c>
      <c r="B64" s="1">
        <v>66</v>
      </c>
      <c r="C64" s="1">
        <v>83</v>
      </c>
      <c r="D64" s="1">
        <v>9</v>
      </c>
      <c r="E64" s="1">
        <v>1</v>
      </c>
      <c r="F64" s="7">
        <f t="shared" si="8"/>
        <v>84.2105263157895</v>
      </c>
      <c r="G64" s="7">
        <f t="shared" si="9"/>
        <v>38.4210526315789</v>
      </c>
      <c r="H64" s="7">
        <f t="shared" si="10"/>
        <v>90</v>
      </c>
      <c r="I64" s="7">
        <f t="shared" si="11"/>
        <v>87.8490268787635</v>
      </c>
      <c r="J64" s="7">
        <f t="shared" si="12"/>
        <v>0.0112550472991057</v>
      </c>
      <c r="K64" s="7">
        <f t="shared" si="13"/>
        <v>0.0028990167114413</v>
      </c>
    </row>
    <row r="65" spans="1:11">
      <c r="A65" s="1" t="s">
        <v>77</v>
      </c>
      <c r="B65" s="1">
        <v>64</v>
      </c>
      <c r="C65" s="1">
        <v>36</v>
      </c>
      <c r="D65" s="1">
        <v>1</v>
      </c>
      <c r="E65" s="1">
        <v>1</v>
      </c>
      <c r="F65" s="7">
        <f t="shared" si="8"/>
        <v>80.7017543859649</v>
      </c>
      <c r="G65" s="7">
        <f t="shared" si="9"/>
        <v>13.6842105263158</v>
      </c>
      <c r="H65" s="7">
        <f t="shared" si="10"/>
        <v>10</v>
      </c>
      <c r="I65" s="7">
        <f t="shared" si="11"/>
        <v>98.6727868631661</v>
      </c>
      <c r="J65" s="7">
        <f t="shared" si="12"/>
        <v>0.0100328287336124</v>
      </c>
      <c r="K65" s="7">
        <f t="shared" si="13"/>
        <v>0.0025842039921131</v>
      </c>
    </row>
    <row r="66" spans="1:11">
      <c r="A66" s="1" t="s">
        <v>78</v>
      </c>
      <c r="B66" s="1">
        <v>75</v>
      </c>
      <c r="C66" s="1">
        <v>58</v>
      </c>
      <c r="D66" s="1">
        <v>4</v>
      </c>
      <c r="E66" s="1">
        <v>0</v>
      </c>
      <c r="F66" s="7">
        <f t="shared" si="8"/>
        <v>100</v>
      </c>
      <c r="G66" s="7">
        <f t="shared" si="9"/>
        <v>25.2631578947368</v>
      </c>
      <c r="H66" s="7">
        <f t="shared" si="10"/>
        <v>40</v>
      </c>
      <c r="I66" s="7">
        <f t="shared" si="11"/>
        <v>98.9837559073104</v>
      </c>
      <c r="J66" s="7">
        <f t="shared" si="12"/>
        <v>0.0100016246731824</v>
      </c>
      <c r="K66" s="7">
        <f t="shared" si="13"/>
        <v>0.00257616661206063</v>
      </c>
    </row>
    <row r="67" spans="1:11">
      <c r="A67" s="1" t="s">
        <v>79</v>
      </c>
      <c r="B67" s="1">
        <v>60</v>
      </c>
      <c r="C67" s="1">
        <v>91</v>
      </c>
      <c r="D67" s="1">
        <v>6</v>
      </c>
      <c r="E67" s="1">
        <v>1</v>
      </c>
      <c r="F67" s="7">
        <f t="shared" si="8"/>
        <v>73.6842105263158</v>
      </c>
      <c r="G67" s="7">
        <f t="shared" si="9"/>
        <v>42.6315789473684</v>
      </c>
      <c r="H67" s="7">
        <f t="shared" si="10"/>
        <v>60</v>
      </c>
      <c r="I67" s="7">
        <f t="shared" si="11"/>
        <v>67.7231614205789</v>
      </c>
      <c r="J67" s="7">
        <f t="shared" si="12"/>
        <v>0.014551135007892</v>
      </c>
      <c r="K67" s="7">
        <f t="shared" si="13"/>
        <v>0.00374800588902627</v>
      </c>
    </row>
    <row r="68" spans="1:11">
      <c r="A68" s="1" t="s">
        <v>80</v>
      </c>
      <c r="B68" s="1">
        <v>32</v>
      </c>
      <c r="C68" s="1">
        <v>47</v>
      </c>
      <c r="D68" s="1">
        <v>1</v>
      </c>
      <c r="E68" s="1">
        <v>1</v>
      </c>
      <c r="F68" s="7">
        <f t="shared" si="8"/>
        <v>24.5614035087719</v>
      </c>
      <c r="G68" s="7">
        <f t="shared" si="9"/>
        <v>19.4736842105263</v>
      </c>
      <c r="H68" s="7">
        <f t="shared" si="10"/>
        <v>10</v>
      </c>
      <c r="I68" s="7">
        <f t="shared" si="11"/>
        <v>70.0569174571288</v>
      </c>
      <c r="J68" s="7">
        <f t="shared" si="12"/>
        <v>0.0140732251804103</v>
      </c>
      <c r="K68" s="7">
        <f t="shared" si="13"/>
        <v>0.00362490835423921</v>
      </c>
    </row>
    <row r="69" spans="1:11">
      <c r="A69" s="1" t="s">
        <v>81</v>
      </c>
      <c r="B69" s="1">
        <v>23</v>
      </c>
      <c r="C69" s="1">
        <v>82</v>
      </c>
      <c r="D69" s="1">
        <v>7</v>
      </c>
      <c r="E69" s="1">
        <v>1</v>
      </c>
      <c r="F69" s="7">
        <f t="shared" si="8"/>
        <v>8.7719298245614</v>
      </c>
      <c r="G69" s="7">
        <f t="shared" si="9"/>
        <v>37.8947368421053</v>
      </c>
      <c r="H69" s="7">
        <f t="shared" si="10"/>
        <v>70</v>
      </c>
      <c r="I69" s="7">
        <f t="shared" si="11"/>
        <v>43.8796445648852</v>
      </c>
      <c r="J69" s="7">
        <f t="shared" si="12"/>
        <v>0.022281816393493</v>
      </c>
      <c r="K69" s="7">
        <f t="shared" si="13"/>
        <v>0.00573923470682663</v>
      </c>
    </row>
    <row r="70" spans="1:11">
      <c r="A70" s="1" t="s">
        <v>82</v>
      </c>
      <c r="B70" s="1">
        <v>60</v>
      </c>
      <c r="C70" s="1">
        <v>57</v>
      </c>
      <c r="D70" s="1">
        <v>1</v>
      </c>
      <c r="E70" s="1">
        <v>0</v>
      </c>
      <c r="F70" s="7">
        <f t="shared" si="8"/>
        <v>73.6842105263158</v>
      </c>
      <c r="G70" s="7">
        <f t="shared" si="9"/>
        <v>24.7368421052632</v>
      </c>
      <c r="H70" s="7">
        <f t="shared" si="10"/>
        <v>10</v>
      </c>
      <c r="I70" s="7">
        <f t="shared" si="11"/>
        <v>87.247855937272</v>
      </c>
      <c r="J70" s="7">
        <f t="shared" si="12"/>
        <v>0.0113317200670667</v>
      </c>
      <c r="K70" s="7">
        <f t="shared" si="13"/>
        <v>0.00291876568536601</v>
      </c>
    </row>
    <row r="71" spans="1:11">
      <c r="A71" s="1" t="s">
        <v>83</v>
      </c>
      <c r="B71" s="1">
        <v>59</v>
      </c>
      <c r="C71" s="1">
        <v>189</v>
      </c>
      <c r="D71" s="1">
        <v>3</v>
      </c>
      <c r="E71" s="1">
        <v>0</v>
      </c>
      <c r="F71" s="7">
        <f t="shared" si="8"/>
        <v>71.9298245614035</v>
      </c>
      <c r="G71" s="7">
        <f t="shared" si="9"/>
        <v>94.2105263157895</v>
      </c>
      <c r="H71" s="7">
        <f t="shared" si="10"/>
        <v>30</v>
      </c>
      <c r="I71" s="7">
        <f t="shared" si="11"/>
        <v>62.2250801788358</v>
      </c>
      <c r="J71" s="7">
        <f t="shared" si="12"/>
        <v>0.0158165082143264</v>
      </c>
      <c r="K71" s="7">
        <f t="shared" si="13"/>
        <v>0.00407393415695587</v>
      </c>
    </row>
    <row r="72" spans="1:11">
      <c r="A72" s="1" t="s">
        <v>84</v>
      </c>
      <c r="B72" s="1">
        <v>66</v>
      </c>
      <c r="C72" s="1">
        <v>186</v>
      </c>
      <c r="D72" s="1">
        <v>3</v>
      </c>
      <c r="E72" s="1">
        <v>0</v>
      </c>
      <c r="F72" s="7">
        <f t="shared" si="8"/>
        <v>84.2105263157895</v>
      </c>
      <c r="G72" s="7">
        <f t="shared" si="9"/>
        <v>92.6315789473684</v>
      </c>
      <c r="H72" s="7">
        <f t="shared" si="10"/>
        <v>30</v>
      </c>
      <c r="I72" s="7">
        <f t="shared" si="11"/>
        <v>73.1275969067963</v>
      </c>
      <c r="J72" s="7">
        <f t="shared" si="12"/>
        <v>0.0134902525068679</v>
      </c>
      <c r="K72" s="7">
        <f t="shared" si="13"/>
        <v>0.00347474927644952</v>
      </c>
    </row>
    <row r="73" spans="1:11">
      <c r="A73" s="1" t="s">
        <v>85</v>
      </c>
      <c r="B73" s="1">
        <v>40</v>
      </c>
      <c r="C73" s="1">
        <v>59</v>
      </c>
      <c r="D73" s="1">
        <v>8</v>
      </c>
      <c r="E73" s="1">
        <v>1</v>
      </c>
      <c r="F73" s="7">
        <f t="shared" si="8"/>
        <v>38.5964912280702</v>
      </c>
      <c r="G73" s="7">
        <f t="shared" si="9"/>
        <v>25.7894736842105</v>
      </c>
      <c r="H73" s="7">
        <f t="shared" si="10"/>
        <v>80</v>
      </c>
      <c r="I73" s="7">
        <f t="shared" si="11"/>
        <v>63.0322824947942</v>
      </c>
      <c r="J73" s="7">
        <f t="shared" si="12"/>
        <v>0.015617122505063</v>
      </c>
      <c r="K73" s="7">
        <f t="shared" si="13"/>
        <v>0.00402257742003454</v>
      </c>
    </row>
    <row r="74" spans="1:11">
      <c r="A74" s="1" t="s">
        <v>86</v>
      </c>
      <c r="B74" s="1">
        <v>70</v>
      </c>
      <c r="C74" s="1">
        <v>71</v>
      </c>
      <c r="D74" s="1">
        <v>2</v>
      </c>
      <c r="E74" s="1">
        <v>1</v>
      </c>
      <c r="F74" s="7">
        <f t="shared" si="8"/>
        <v>91.2280701754386</v>
      </c>
      <c r="G74" s="7">
        <f t="shared" si="9"/>
        <v>32.1052631578947</v>
      </c>
      <c r="H74" s="7">
        <f t="shared" si="10"/>
        <v>20</v>
      </c>
      <c r="I74" s="7">
        <f t="shared" si="11"/>
        <v>92.4421574698765</v>
      </c>
      <c r="J74" s="7">
        <f t="shared" si="12"/>
        <v>0.010701807696621</v>
      </c>
      <c r="K74" s="7">
        <f t="shared" si="13"/>
        <v>0.00275651612389053</v>
      </c>
    </row>
    <row r="75" spans="1:11">
      <c r="A75" s="1" t="s">
        <v>87</v>
      </c>
      <c r="B75" s="1">
        <v>23</v>
      </c>
      <c r="C75" s="1">
        <v>61</v>
      </c>
      <c r="D75" s="1">
        <v>3</v>
      </c>
      <c r="E75" s="1">
        <v>1</v>
      </c>
      <c r="F75" s="7">
        <f t="shared" si="8"/>
        <v>8.7719298245614</v>
      </c>
      <c r="G75" s="7">
        <f t="shared" si="9"/>
        <v>26.8421052631579</v>
      </c>
      <c r="H75" s="7">
        <f t="shared" si="10"/>
        <v>30</v>
      </c>
      <c r="I75" s="7">
        <f t="shared" si="11"/>
        <v>53.8227772526184</v>
      </c>
      <c r="J75" s="7">
        <f t="shared" si="12"/>
        <v>0.0182405936020368</v>
      </c>
      <c r="K75" s="7">
        <f t="shared" si="13"/>
        <v>0.00469831749912907</v>
      </c>
    </row>
    <row r="76" spans="1:11">
      <c r="A76" s="1" t="s">
        <v>88</v>
      </c>
      <c r="B76" s="1">
        <v>47</v>
      </c>
      <c r="C76" s="1">
        <v>134</v>
      </c>
      <c r="D76" s="1">
        <v>5</v>
      </c>
      <c r="E76" s="1">
        <v>0</v>
      </c>
      <c r="F76" s="7">
        <f t="shared" si="8"/>
        <v>50.8771929824561</v>
      </c>
      <c r="G76" s="7">
        <f t="shared" si="9"/>
        <v>65.2631578947368</v>
      </c>
      <c r="H76" s="7">
        <f t="shared" si="10"/>
        <v>50</v>
      </c>
      <c r="I76" s="7">
        <f t="shared" si="11"/>
        <v>36.7873444321878</v>
      </c>
      <c r="J76" s="7">
        <f t="shared" si="12"/>
        <v>0.0264638866537598</v>
      </c>
      <c r="K76" s="7">
        <f t="shared" si="13"/>
        <v>0.00681643067506554</v>
      </c>
    </row>
    <row r="77" spans="1:11">
      <c r="A77" s="1" t="s">
        <v>89</v>
      </c>
      <c r="B77" s="1">
        <v>51</v>
      </c>
      <c r="C77" s="1">
        <v>123</v>
      </c>
      <c r="D77" s="1">
        <v>10</v>
      </c>
      <c r="E77" s="1">
        <v>0</v>
      </c>
      <c r="F77" s="7">
        <f t="shared" ref="F77:F108" si="14">100/($K$1-$K$2)*(B77-$K$2)</f>
        <v>57.8947368421053</v>
      </c>
      <c r="G77" s="7">
        <f t="shared" ref="G77:G108" si="15">100/($K$3-$K$4)*(C77-$K$4)</f>
        <v>59.4736842105263</v>
      </c>
      <c r="H77" s="7">
        <f t="shared" ref="H77:H108" si="16">100/($K$5-$K$6)*(D77-$K$6)</f>
        <v>100</v>
      </c>
      <c r="I77" s="7">
        <f t="shared" ref="I77:I108" si="17">SQRT(SUMXMY2(E$2:G$2,F77:H77))</f>
        <v>67.5019236414108</v>
      </c>
      <c r="J77" s="7">
        <f t="shared" ref="J77:J108" si="18">1/(1+I77)</f>
        <v>0.014598130196091</v>
      </c>
      <c r="K77" s="7">
        <f t="shared" ref="K77:K108" si="19">J77/SUM($J$12:$J$211)</f>
        <v>0.00376011066587221</v>
      </c>
    </row>
    <row r="78" spans="1:11">
      <c r="A78" s="1" t="s">
        <v>90</v>
      </c>
      <c r="B78" s="1">
        <v>50</v>
      </c>
      <c r="C78" s="1">
        <v>49</v>
      </c>
      <c r="D78" s="1">
        <v>6</v>
      </c>
      <c r="E78" s="1">
        <v>0</v>
      </c>
      <c r="F78" s="7">
        <f t="shared" si="14"/>
        <v>56.140350877193</v>
      </c>
      <c r="G78" s="7">
        <f t="shared" si="15"/>
        <v>20.5263157894737</v>
      </c>
      <c r="H78" s="7">
        <f t="shared" si="16"/>
        <v>60</v>
      </c>
      <c r="I78" s="7">
        <f t="shared" si="17"/>
        <v>69.574842178796</v>
      </c>
      <c r="J78" s="7">
        <f t="shared" si="18"/>
        <v>0.0141693551005977</v>
      </c>
      <c r="K78" s="7">
        <f t="shared" si="19"/>
        <v>0.0036496690005241</v>
      </c>
    </row>
    <row r="79" spans="1:11">
      <c r="A79" s="1" t="s">
        <v>91</v>
      </c>
      <c r="B79" s="1">
        <v>22</v>
      </c>
      <c r="C79" s="1">
        <v>169</v>
      </c>
      <c r="D79" s="1">
        <v>3</v>
      </c>
      <c r="E79" s="1">
        <v>0</v>
      </c>
      <c r="F79" s="7">
        <f t="shared" si="14"/>
        <v>7.01754385964912</v>
      </c>
      <c r="G79" s="7">
        <f t="shared" si="15"/>
        <v>83.6842105263158</v>
      </c>
      <c r="H79" s="7">
        <f t="shared" si="16"/>
        <v>30</v>
      </c>
      <c r="I79" s="7">
        <f t="shared" si="17"/>
        <v>23.0486524911088</v>
      </c>
      <c r="J79" s="7">
        <f t="shared" si="18"/>
        <v>0.0415823714185116</v>
      </c>
      <c r="K79" s="7">
        <f t="shared" si="19"/>
        <v>0.0107105715720273</v>
      </c>
    </row>
    <row r="80" spans="1:11">
      <c r="A80" s="1" t="s">
        <v>92</v>
      </c>
      <c r="B80" s="1">
        <v>38</v>
      </c>
      <c r="C80" s="1">
        <v>85</v>
      </c>
      <c r="D80" s="1">
        <v>1</v>
      </c>
      <c r="E80" s="1">
        <v>0</v>
      </c>
      <c r="F80" s="7">
        <f t="shared" si="14"/>
        <v>35.0877192982456</v>
      </c>
      <c r="G80" s="7">
        <f t="shared" si="15"/>
        <v>39.4736842105263</v>
      </c>
      <c r="H80" s="7">
        <f t="shared" si="16"/>
        <v>10</v>
      </c>
      <c r="I80" s="7">
        <f t="shared" si="17"/>
        <v>57.704098675928</v>
      </c>
      <c r="J80" s="7">
        <f t="shared" si="18"/>
        <v>0.0170345857027877</v>
      </c>
      <c r="K80" s="7">
        <f t="shared" si="19"/>
        <v>0.00438768023913895</v>
      </c>
    </row>
    <row r="81" spans="1:11">
      <c r="A81" s="1" t="s">
        <v>93</v>
      </c>
      <c r="B81" s="1">
        <v>28</v>
      </c>
      <c r="C81" s="1">
        <v>53</v>
      </c>
      <c r="D81" s="1">
        <v>1</v>
      </c>
      <c r="E81" s="1">
        <v>0</v>
      </c>
      <c r="F81" s="7">
        <f t="shared" si="14"/>
        <v>17.5438596491228</v>
      </c>
      <c r="G81" s="7">
        <f t="shared" si="15"/>
        <v>22.6315789473684</v>
      </c>
      <c r="H81" s="7">
        <f t="shared" si="16"/>
        <v>10</v>
      </c>
      <c r="I81" s="7">
        <f t="shared" si="17"/>
        <v>66.9706826152136</v>
      </c>
      <c r="J81" s="7">
        <f t="shared" si="18"/>
        <v>0.0147122253525254</v>
      </c>
      <c r="K81" s="7">
        <f t="shared" si="19"/>
        <v>0.00378949870453678</v>
      </c>
    </row>
    <row r="82" spans="1:11">
      <c r="A82" s="1" t="s">
        <v>94</v>
      </c>
      <c r="B82" s="1">
        <v>70</v>
      </c>
      <c r="C82" s="1">
        <v>166</v>
      </c>
      <c r="D82" s="1">
        <v>1</v>
      </c>
      <c r="E82" s="1">
        <v>1</v>
      </c>
      <c r="F82" s="7">
        <f t="shared" si="14"/>
        <v>91.2280701754386</v>
      </c>
      <c r="G82" s="7">
        <f t="shared" si="15"/>
        <v>82.1052631578947</v>
      </c>
      <c r="H82" s="7">
        <f t="shared" si="16"/>
        <v>10</v>
      </c>
      <c r="I82" s="7">
        <f t="shared" si="17"/>
        <v>85.5832918629945</v>
      </c>
      <c r="J82" s="7">
        <f t="shared" si="18"/>
        <v>0.0115495724230762</v>
      </c>
      <c r="K82" s="7">
        <f t="shared" si="19"/>
        <v>0.00297487896538292</v>
      </c>
    </row>
    <row r="83" spans="1:11">
      <c r="A83" s="1" t="s">
        <v>95</v>
      </c>
      <c r="B83" s="1">
        <v>19</v>
      </c>
      <c r="C83" s="1">
        <v>28</v>
      </c>
      <c r="D83" s="1">
        <v>4</v>
      </c>
      <c r="E83" s="1">
        <v>0</v>
      </c>
      <c r="F83" s="7">
        <f t="shared" si="14"/>
        <v>1.75438596491228</v>
      </c>
      <c r="G83" s="7">
        <f t="shared" si="15"/>
        <v>9.47368421052632</v>
      </c>
      <c r="H83" s="7">
        <f t="shared" si="16"/>
        <v>40</v>
      </c>
      <c r="I83" s="7">
        <f t="shared" si="17"/>
        <v>69.0278981521202</v>
      </c>
      <c r="J83" s="7">
        <f t="shared" si="18"/>
        <v>0.0142800230534939</v>
      </c>
      <c r="K83" s="7">
        <f t="shared" si="19"/>
        <v>0.00367817427787577</v>
      </c>
    </row>
    <row r="84" spans="1:11">
      <c r="A84" s="1" t="s">
        <v>96</v>
      </c>
      <c r="B84" s="1">
        <v>19</v>
      </c>
      <c r="C84" s="1">
        <v>74</v>
      </c>
      <c r="D84" s="1">
        <v>9</v>
      </c>
      <c r="E84" s="1">
        <v>1</v>
      </c>
      <c r="F84" s="7">
        <f t="shared" si="14"/>
        <v>1.75438596491228</v>
      </c>
      <c r="G84" s="7">
        <f t="shared" si="15"/>
        <v>33.6842105263158</v>
      </c>
      <c r="H84" s="7">
        <f t="shared" si="16"/>
        <v>90</v>
      </c>
      <c r="I84" s="7">
        <f t="shared" si="17"/>
        <v>60.1201730772135</v>
      </c>
      <c r="J84" s="7">
        <f t="shared" si="18"/>
        <v>0.0163612102134707</v>
      </c>
      <c r="K84" s="7">
        <f t="shared" si="19"/>
        <v>0.00421423567291664</v>
      </c>
    </row>
    <row r="85" spans="1:11">
      <c r="A85" s="1" t="s">
        <v>97</v>
      </c>
      <c r="B85" s="1">
        <v>32</v>
      </c>
      <c r="C85" s="1">
        <v>168</v>
      </c>
      <c r="D85" s="1">
        <v>0</v>
      </c>
      <c r="E85" s="1">
        <v>0</v>
      </c>
      <c r="F85" s="7">
        <f t="shared" si="14"/>
        <v>24.5614035087719</v>
      </c>
      <c r="G85" s="7">
        <f t="shared" si="15"/>
        <v>83.1578947368421</v>
      </c>
      <c r="H85" s="7">
        <f t="shared" si="16"/>
        <v>0</v>
      </c>
      <c r="I85" s="7">
        <f t="shared" si="17"/>
        <v>51.2226625360217</v>
      </c>
      <c r="J85" s="7">
        <f t="shared" si="18"/>
        <v>0.0191487747165367</v>
      </c>
      <c r="K85" s="7">
        <f t="shared" si="19"/>
        <v>0.00493224208051753</v>
      </c>
    </row>
    <row r="86" spans="1:11">
      <c r="A86" s="1" t="s">
        <v>98</v>
      </c>
      <c r="B86" s="1">
        <v>31</v>
      </c>
      <c r="C86" s="1">
        <v>78</v>
      </c>
      <c r="D86" s="1">
        <v>8</v>
      </c>
      <c r="E86" s="1">
        <v>0</v>
      </c>
      <c r="F86" s="7">
        <f t="shared" si="14"/>
        <v>22.8070175438596</v>
      </c>
      <c r="G86" s="7">
        <f t="shared" si="15"/>
        <v>35.7894736842105</v>
      </c>
      <c r="H86" s="7">
        <f t="shared" si="16"/>
        <v>80</v>
      </c>
      <c r="I86" s="7">
        <f t="shared" si="17"/>
        <v>50.9080366277294</v>
      </c>
      <c r="J86" s="7">
        <f t="shared" si="18"/>
        <v>0.0192648396080116</v>
      </c>
      <c r="K86" s="7">
        <f t="shared" si="19"/>
        <v>0.00496213747331825</v>
      </c>
    </row>
    <row r="87" spans="1:11">
      <c r="A87" s="1" t="s">
        <v>99</v>
      </c>
      <c r="B87" s="1">
        <v>52</v>
      </c>
      <c r="C87" s="1">
        <v>169</v>
      </c>
      <c r="D87" s="1">
        <v>3</v>
      </c>
      <c r="E87" s="1">
        <v>1</v>
      </c>
      <c r="F87" s="7">
        <f t="shared" si="14"/>
        <v>59.6491228070175</v>
      </c>
      <c r="G87" s="7">
        <f t="shared" si="15"/>
        <v>83.6842105263158</v>
      </c>
      <c r="H87" s="7">
        <f t="shared" si="16"/>
        <v>30</v>
      </c>
      <c r="I87" s="7">
        <f t="shared" si="17"/>
        <v>48.7643563474861</v>
      </c>
      <c r="J87" s="7">
        <f t="shared" si="18"/>
        <v>0.0200947037879355</v>
      </c>
      <c r="K87" s="7">
        <f t="shared" si="19"/>
        <v>0.0051758895848724</v>
      </c>
    </row>
    <row r="88" spans="1:11">
      <c r="A88" s="1" t="s">
        <v>100</v>
      </c>
      <c r="B88" s="1">
        <v>37</v>
      </c>
      <c r="C88" s="1">
        <v>151</v>
      </c>
      <c r="D88" s="1">
        <v>9</v>
      </c>
      <c r="E88" s="1">
        <v>0</v>
      </c>
      <c r="F88" s="7">
        <f t="shared" si="14"/>
        <v>33.3333333333333</v>
      </c>
      <c r="G88" s="7">
        <f t="shared" si="15"/>
        <v>74.2105263157895</v>
      </c>
      <c r="H88" s="7">
        <f t="shared" si="16"/>
        <v>90</v>
      </c>
      <c r="I88" s="7">
        <f t="shared" si="17"/>
        <v>43.7289280036923</v>
      </c>
      <c r="J88" s="7">
        <f t="shared" si="18"/>
        <v>0.0223568961884678</v>
      </c>
      <c r="K88" s="7">
        <f t="shared" si="19"/>
        <v>0.00575857337103115</v>
      </c>
    </row>
    <row r="89" spans="1:11">
      <c r="A89" s="1" t="s">
        <v>101</v>
      </c>
      <c r="B89" s="1">
        <v>70</v>
      </c>
      <c r="C89" s="1">
        <v>18</v>
      </c>
      <c r="D89" s="1">
        <v>0</v>
      </c>
      <c r="E89" s="1">
        <v>1</v>
      </c>
      <c r="F89" s="7">
        <f t="shared" si="14"/>
        <v>91.2280701754386</v>
      </c>
      <c r="G89" s="7">
        <f t="shared" si="15"/>
        <v>4.21052631578947</v>
      </c>
      <c r="H89" s="7">
        <f t="shared" si="16"/>
        <v>0</v>
      </c>
      <c r="I89" s="7">
        <f t="shared" si="17"/>
        <v>115.715819210839</v>
      </c>
      <c r="J89" s="7">
        <f t="shared" si="18"/>
        <v>0.00856781888488971</v>
      </c>
      <c r="K89" s="7">
        <f t="shared" si="19"/>
        <v>0.00220685435323503</v>
      </c>
    </row>
    <row r="90" spans="1:11">
      <c r="A90" s="1" t="s">
        <v>102</v>
      </c>
      <c r="B90" s="1">
        <v>53</v>
      </c>
      <c r="C90" s="1">
        <v>24</v>
      </c>
      <c r="D90" s="1">
        <v>7</v>
      </c>
      <c r="E90" s="1">
        <v>0</v>
      </c>
      <c r="F90" s="7">
        <f t="shared" si="14"/>
        <v>61.4035087719298</v>
      </c>
      <c r="G90" s="7">
        <f t="shared" si="15"/>
        <v>7.36842105263158</v>
      </c>
      <c r="H90" s="7">
        <f t="shared" si="16"/>
        <v>70</v>
      </c>
      <c r="I90" s="7">
        <f t="shared" si="17"/>
        <v>85.0551574519268</v>
      </c>
      <c r="J90" s="7">
        <f t="shared" si="18"/>
        <v>0.0116204540158866</v>
      </c>
      <c r="K90" s="7">
        <f t="shared" si="19"/>
        <v>0.00299313627844702</v>
      </c>
    </row>
    <row r="91" spans="1:11">
      <c r="A91" s="1" t="s">
        <v>103</v>
      </c>
      <c r="B91" s="1">
        <v>64</v>
      </c>
      <c r="C91" s="1">
        <v>98</v>
      </c>
      <c r="D91" s="1">
        <v>4</v>
      </c>
      <c r="E91" s="1">
        <v>0</v>
      </c>
      <c r="F91" s="7">
        <f t="shared" si="14"/>
        <v>80.7017543859649</v>
      </c>
      <c r="G91" s="7">
        <f t="shared" si="15"/>
        <v>46.3157894736842</v>
      </c>
      <c r="H91" s="7">
        <f t="shared" si="16"/>
        <v>40</v>
      </c>
      <c r="I91" s="7">
        <f t="shared" si="17"/>
        <v>72.2052919522064</v>
      </c>
      <c r="J91" s="7">
        <f t="shared" si="18"/>
        <v>0.0136602146283751</v>
      </c>
      <c r="K91" s="7">
        <f t="shared" si="19"/>
        <v>0.00351852723823567</v>
      </c>
    </row>
    <row r="92" spans="1:11">
      <c r="A92" s="1" t="s">
        <v>104</v>
      </c>
      <c r="B92" s="1">
        <v>72</v>
      </c>
      <c r="C92" s="1">
        <v>160</v>
      </c>
      <c r="D92" s="1">
        <v>3</v>
      </c>
      <c r="E92" s="1">
        <v>0</v>
      </c>
      <c r="F92" s="7">
        <f t="shared" si="14"/>
        <v>94.7368421052632</v>
      </c>
      <c r="G92" s="7">
        <f t="shared" si="15"/>
        <v>78.9473684210526</v>
      </c>
      <c r="H92" s="7">
        <f t="shared" si="16"/>
        <v>30</v>
      </c>
      <c r="I92" s="7">
        <f t="shared" si="17"/>
        <v>81.4838154995558</v>
      </c>
      <c r="J92" s="7">
        <f t="shared" si="18"/>
        <v>0.0121235904758235</v>
      </c>
      <c r="K92" s="7">
        <f t="shared" si="19"/>
        <v>0.00312273155838941</v>
      </c>
    </row>
    <row r="93" spans="1:11">
      <c r="A93" s="1" t="s">
        <v>105</v>
      </c>
      <c r="B93" s="1">
        <v>52</v>
      </c>
      <c r="C93" s="1">
        <v>195</v>
      </c>
      <c r="D93" s="1">
        <v>3</v>
      </c>
      <c r="E93" s="1">
        <v>0</v>
      </c>
      <c r="F93" s="7">
        <f t="shared" si="14"/>
        <v>59.6491228070175</v>
      </c>
      <c r="G93" s="7">
        <f t="shared" si="15"/>
        <v>97.3684210526316</v>
      </c>
      <c r="H93" s="7">
        <f t="shared" si="16"/>
        <v>30</v>
      </c>
      <c r="I93" s="7">
        <f t="shared" si="17"/>
        <v>52.6011608006386</v>
      </c>
      <c r="J93" s="7">
        <f t="shared" si="18"/>
        <v>0.0186563123832215</v>
      </c>
      <c r="K93" s="7">
        <f t="shared" si="19"/>
        <v>0.00480539618675131</v>
      </c>
    </row>
    <row r="94" spans="1:11">
      <c r="A94" s="1" t="s">
        <v>106</v>
      </c>
      <c r="B94" s="1">
        <v>60</v>
      </c>
      <c r="C94" s="1">
        <v>73</v>
      </c>
      <c r="D94" s="1">
        <v>0</v>
      </c>
      <c r="E94" s="1">
        <v>1</v>
      </c>
      <c r="F94" s="7">
        <f t="shared" si="14"/>
        <v>73.6842105263158</v>
      </c>
      <c r="G94" s="7">
        <f t="shared" si="15"/>
        <v>33.1578947368421</v>
      </c>
      <c r="H94" s="7">
        <f t="shared" si="16"/>
        <v>0</v>
      </c>
      <c r="I94" s="7">
        <f t="shared" si="17"/>
        <v>87.8316823938433</v>
      </c>
      <c r="J94" s="7">
        <f t="shared" si="18"/>
        <v>0.0112572448596258</v>
      </c>
      <c r="K94" s="7">
        <f t="shared" si="19"/>
        <v>0.00289958274768287</v>
      </c>
    </row>
    <row r="95" spans="1:11">
      <c r="A95" s="1" t="s">
        <v>107</v>
      </c>
      <c r="B95" s="1">
        <v>59</v>
      </c>
      <c r="C95" s="1">
        <v>122</v>
      </c>
      <c r="D95" s="1">
        <v>5</v>
      </c>
      <c r="E95" s="1">
        <v>1</v>
      </c>
      <c r="F95" s="7">
        <f t="shared" si="14"/>
        <v>71.9298245614035</v>
      </c>
      <c r="G95" s="7">
        <f t="shared" si="15"/>
        <v>58.9473684210526</v>
      </c>
      <c r="H95" s="7">
        <f t="shared" si="16"/>
        <v>50</v>
      </c>
      <c r="I95" s="7">
        <f t="shared" si="17"/>
        <v>58.7656451209024</v>
      </c>
      <c r="J95" s="7">
        <f t="shared" si="18"/>
        <v>0.0167320205107309</v>
      </c>
      <c r="K95" s="7">
        <f t="shared" si="19"/>
        <v>0.00430974706615772</v>
      </c>
    </row>
    <row r="96" spans="1:11">
      <c r="A96" s="1" t="s">
        <v>108</v>
      </c>
      <c r="B96" s="1">
        <v>52</v>
      </c>
      <c r="C96" s="1">
        <v>72</v>
      </c>
      <c r="D96" s="1">
        <v>10</v>
      </c>
      <c r="E96" s="1">
        <v>0</v>
      </c>
      <c r="F96" s="7">
        <f t="shared" si="14"/>
        <v>59.6491228070175</v>
      </c>
      <c r="G96" s="7">
        <f t="shared" si="15"/>
        <v>32.6315789473684</v>
      </c>
      <c r="H96" s="7">
        <f t="shared" si="16"/>
        <v>100</v>
      </c>
      <c r="I96" s="7">
        <f t="shared" si="17"/>
        <v>79.57373354621</v>
      </c>
      <c r="J96" s="7">
        <f t="shared" si="18"/>
        <v>0.0124109924660062</v>
      </c>
      <c r="K96" s="7">
        <f t="shared" si="19"/>
        <v>0.00319675907247255</v>
      </c>
    </row>
    <row r="97" spans="1:11">
      <c r="A97" s="1" t="s">
        <v>109</v>
      </c>
      <c r="B97" s="1">
        <v>44</v>
      </c>
      <c r="C97" s="1">
        <v>62</v>
      </c>
      <c r="D97" s="1">
        <v>7</v>
      </c>
      <c r="E97" s="1">
        <v>1</v>
      </c>
      <c r="F97" s="7">
        <f t="shared" si="14"/>
        <v>45.6140350877193</v>
      </c>
      <c r="G97" s="7">
        <f t="shared" si="15"/>
        <v>27.3684210526316</v>
      </c>
      <c r="H97" s="7">
        <f t="shared" si="16"/>
        <v>70</v>
      </c>
      <c r="I97" s="7">
        <f t="shared" si="17"/>
        <v>60.7070781561584</v>
      </c>
      <c r="J97" s="7">
        <f t="shared" si="18"/>
        <v>0.016205596341304</v>
      </c>
      <c r="K97" s="7">
        <f t="shared" si="19"/>
        <v>0.00417415345878156</v>
      </c>
    </row>
    <row r="98" spans="1:11">
      <c r="A98" s="1" t="s">
        <v>110</v>
      </c>
      <c r="B98" s="1">
        <v>18</v>
      </c>
      <c r="C98" s="1">
        <v>193</v>
      </c>
      <c r="D98" s="1">
        <v>4</v>
      </c>
      <c r="E98" s="1">
        <v>1</v>
      </c>
      <c r="F98" s="7">
        <f t="shared" si="14"/>
        <v>0</v>
      </c>
      <c r="G98" s="7">
        <f t="shared" si="15"/>
        <v>96.3157894736842</v>
      </c>
      <c r="H98" s="7">
        <f t="shared" si="16"/>
        <v>40</v>
      </c>
      <c r="I98" s="7">
        <f t="shared" si="17"/>
        <v>27.3734813135702</v>
      </c>
      <c r="J98" s="7">
        <f t="shared" si="18"/>
        <v>0.035244177087347</v>
      </c>
      <c r="K98" s="7">
        <f t="shared" si="19"/>
        <v>0.00907801234787646</v>
      </c>
    </row>
    <row r="99" spans="1:11">
      <c r="A99" s="1" t="s">
        <v>111</v>
      </c>
      <c r="B99" s="1">
        <v>54</v>
      </c>
      <c r="C99" s="1">
        <v>90</v>
      </c>
      <c r="D99" s="1">
        <v>8</v>
      </c>
      <c r="E99" s="1">
        <v>0</v>
      </c>
      <c r="F99" s="7">
        <f t="shared" si="14"/>
        <v>63.1578947368421</v>
      </c>
      <c r="G99" s="7">
        <f t="shared" si="15"/>
        <v>42.1052631578947</v>
      </c>
      <c r="H99" s="7">
        <f t="shared" si="16"/>
        <v>80</v>
      </c>
      <c r="I99" s="7">
        <f t="shared" si="17"/>
        <v>65.6820175072501</v>
      </c>
      <c r="J99" s="7">
        <f t="shared" si="18"/>
        <v>0.0149965468559987</v>
      </c>
      <c r="K99" s="7">
        <f t="shared" si="19"/>
        <v>0.0038627327628296</v>
      </c>
    </row>
    <row r="100" spans="1:11">
      <c r="A100" s="1" t="s">
        <v>112</v>
      </c>
      <c r="B100" s="1">
        <v>42</v>
      </c>
      <c r="C100" s="1">
        <v>143</v>
      </c>
      <c r="D100" s="1">
        <v>4</v>
      </c>
      <c r="E100" s="1">
        <v>0</v>
      </c>
      <c r="F100" s="7">
        <f t="shared" si="14"/>
        <v>42.1052631578947</v>
      </c>
      <c r="G100" s="7">
        <f t="shared" si="15"/>
        <v>70</v>
      </c>
      <c r="H100" s="7">
        <f t="shared" si="16"/>
        <v>40</v>
      </c>
      <c r="I100" s="7">
        <f t="shared" si="17"/>
        <v>28.8515159445595</v>
      </c>
      <c r="J100" s="7">
        <f t="shared" si="18"/>
        <v>0.0334991362534891</v>
      </c>
      <c r="K100" s="7">
        <f t="shared" si="19"/>
        <v>0.00862853378016725</v>
      </c>
    </row>
    <row r="101" spans="1:11">
      <c r="A101" s="1" t="s">
        <v>113</v>
      </c>
      <c r="B101" s="1">
        <v>23</v>
      </c>
      <c r="C101" s="1">
        <v>53</v>
      </c>
      <c r="D101" s="1">
        <v>0</v>
      </c>
      <c r="E101" s="1">
        <v>1</v>
      </c>
      <c r="F101" s="7">
        <f t="shared" si="14"/>
        <v>8.7719298245614</v>
      </c>
      <c r="G101" s="7">
        <f t="shared" si="15"/>
        <v>22.6315789473684</v>
      </c>
      <c r="H101" s="7">
        <f t="shared" si="16"/>
        <v>0</v>
      </c>
      <c r="I101" s="7">
        <f t="shared" si="17"/>
        <v>73.6969496088942</v>
      </c>
      <c r="J101" s="7">
        <f t="shared" si="18"/>
        <v>0.0133874275353398</v>
      </c>
      <c r="K101" s="7">
        <f t="shared" si="19"/>
        <v>0.00344826415356274</v>
      </c>
    </row>
    <row r="102" spans="1:11">
      <c r="A102" s="1" t="s">
        <v>114</v>
      </c>
      <c r="B102" s="1">
        <v>62</v>
      </c>
      <c r="C102" s="1">
        <v>188</v>
      </c>
      <c r="D102" s="1">
        <v>6</v>
      </c>
      <c r="E102" s="1">
        <v>0</v>
      </c>
      <c r="F102" s="7">
        <f t="shared" si="14"/>
        <v>77.1929824561403</v>
      </c>
      <c r="G102" s="7">
        <f t="shared" si="15"/>
        <v>93.6842105263158</v>
      </c>
      <c r="H102" s="7">
        <f t="shared" si="16"/>
        <v>60</v>
      </c>
      <c r="I102" s="7">
        <f t="shared" si="17"/>
        <v>64.5914308508951</v>
      </c>
      <c r="J102" s="7">
        <f t="shared" si="18"/>
        <v>0.0152458939685771</v>
      </c>
      <c r="K102" s="7">
        <f t="shared" si="19"/>
        <v>0.00392695829890281</v>
      </c>
    </row>
    <row r="103" spans="1:11">
      <c r="A103" s="1" t="s">
        <v>115</v>
      </c>
      <c r="B103" s="1">
        <v>62</v>
      </c>
      <c r="C103" s="1">
        <v>194</v>
      </c>
      <c r="D103" s="1">
        <v>5</v>
      </c>
      <c r="E103" s="1">
        <v>1</v>
      </c>
      <c r="F103" s="7">
        <f t="shared" si="14"/>
        <v>77.1929824561403</v>
      </c>
      <c r="G103" s="7">
        <f t="shared" si="15"/>
        <v>96.8421052631579</v>
      </c>
      <c r="H103" s="7">
        <f t="shared" si="16"/>
        <v>50</v>
      </c>
      <c r="I103" s="7">
        <f t="shared" si="17"/>
        <v>64.7434979700175</v>
      </c>
      <c r="J103" s="7">
        <f t="shared" si="18"/>
        <v>0.0152106296573397</v>
      </c>
      <c r="K103" s="7">
        <f t="shared" si="19"/>
        <v>0.003917875100505</v>
      </c>
    </row>
    <row r="104" spans="1:11">
      <c r="A104" s="1" t="s">
        <v>116</v>
      </c>
      <c r="B104" s="1">
        <v>53</v>
      </c>
      <c r="C104" s="1">
        <v>81</v>
      </c>
      <c r="D104" s="1">
        <v>6</v>
      </c>
      <c r="E104" s="1">
        <v>1</v>
      </c>
      <c r="F104" s="7">
        <f t="shared" si="14"/>
        <v>61.4035087719298</v>
      </c>
      <c r="G104" s="7">
        <f t="shared" si="15"/>
        <v>37.3684210526316</v>
      </c>
      <c r="H104" s="7">
        <f t="shared" si="16"/>
        <v>60</v>
      </c>
      <c r="I104" s="7">
        <f t="shared" si="17"/>
        <v>60.8073819853223</v>
      </c>
      <c r="J104" s="7">
        <f t="shared" si="18"/>
        <v>0.0161792971628773</v>
      </c>
      <c r="K104" s="7">
        <f t="shared" si="19"/>
        <v>0.0041673794527974</v>
      </c>
    </row>
    <row r="105" spans="1:11">
      <c r="A105" s="1" t="s">
        <v>117</v>
      </c>
      <c r="B105" s="1">
        <v>31</v>
      </c>
      <c r="C105" s="1">
        <v>139</v>
      </c>
      <c r="D105" s="1">
        <v>10</v>
      </c>
      <c r="E105" s="1">
        <v>1</v>
      </c>
      <c r="F105" s="7">
        <f t="shared" si="14"/>
        <v>22.8070175438596</v>
      </c>
      <c r="G105" s="7">
        <f t="shared" si="15"/>
        <v>67.8947368421053</v>
      </c>
      <c r="H105" s="7">
        <f t="shared" si="16"/>
        <v>100</v>
      </c>
      <c r="I105" s="7">
        <f t="shared" si="17"/>
        <v>51.1874989547831</v>
      </c>
      <c r="J105" s="7">
        <f t="shared" si="18"/>
        <v>0.0191616770304787</v>
      </c>
      <c r="K105" s="7">
        <f t="shared" si="19"/>
        <v>0.00493556539162766</v>
      </c>
    </row>
    <row r="106" spans="1:11">
      <c r="A106" s="1" t="s">
        <v>118</v>
      </c>
      <c r="B106" s="1">
        <v>31</v>
      </c>
      <c r="C106" s="1">
        <v>23</v>
      </c>
      <c r="D106" s="1">
        <v>6</v>
      </c>
      <c r="E106" s="1">
        <v>1</v>
      </c>
      <c r="F106" s="7">
        <f t="shared" si="14"/>
        <v>22.8070175438596</v>
      </c>
      <c r="G106" s="7">
        <f t="shared" si="15"/>
        <v>6.84210526315789</v>
      </c>
      <c r="H106" s="7">
        <f t="shared" si="16"/>
        <v>60</v>
      </c>
      <c r="I106" s="7">
        <f t="shared" si="17"/>
        <v>70.5396251734161</v>
      </c>
      <c r="J106" s="7">
        <f t="shared" si="18"/>
        <v>0.0139782672550484</v>
      </c>
      <c r="K106" s="7">
        <f t="shared" si="19"/>
        <v>0.0036004495843032</v>
      </c>
    </row>
    <row r="107" spans="1:11">
      <c r="A107" s="1" t="s">
        <v>119</v>
      </c>
      <c r="B107" s="1">
        <v>26</v>
      </c>
      <c r="C107" s="1">
        <v>138</v>
      </c>
      <c r="D107" s="1">
        <v>6</v>
      </c>
      <c r="E107" s="1">
        <v>1</v>
      </c>
      <c r="F107" s="7">
        <f t="shared" si="14"/>
        <v>14.0350877192982</v>
      </c>
      <c r="G107" s="7">
        <f t="shared" si="15"/>
        <v>67.3684210526316</v>
      </c>
      <c r="H107" s="7">
        <f t="shared" si="16"/>
        <v>60</v>
      </c>
      <c r="I107" s="7">
        <f t="shared" si="17"/>
        <v>13.5326742285452</v>
      </c>
      <c r="J107" s="7">
        <f t="shared" si="18"/>
        <v>0.0688104600897055</v>
      </c>
      <c r="K107" s="7">
        <f t="shared" si="19"/>
        <v>0.0177238414393754</v>
      </c>
    </row>
    <row r="108" spans="1:11">
      <c r="A108" s="1" t="s">
        <v>120</v>
      </c>
      <c r="B108" s="1">
        <v>71</v>
      </c>
      <c r="C108" s="1">
        <v>165</v>
      </c>
      <c r="D108" s="1">
        <v>8</v>
      </c>
      <c r="E108" s="1">
        <v>0</v>
      </c>
      <c r="F108" s="7">
        <f t="shared" si="14"/>
        <v>92.9824561403509</v>
      </c>
      <c r="G108" s="7">
        <f t="shared" si="15"/>
        <v>81.5789473684211</v>
      </c>
      <c r="H108" s="7">
        <f t="shared" si="16"/>
        <v>80</v>
      </c>
      <c r="I108" s="7">
        <f t="shared" si="17"/>
        <v>82.9846815472526</v>
      </c>
      <c r="J108" s="7">
        <f t="shared" si="18"/>
        <v>0.0119069332832722</v>
      </c>
      <c r="K108" s="7">
        <f t="shared" si="19"/>
        <v>0.00306692612237759</v>
      </c>
    </row>
    <row r="109" spans="1:11">
      <c r="A109" s="1" t="s">
        <v>121</v>
      </c>
      <c r="B109" s="1">
        <v>55</v>
      </c>
      <c r="C109" s="1">
        <v>84</v>
      </c>
      <c r="D109" s="1">
        <v>3</v>
      </c>
      <c r="E109" s="1">
        <v>1</v>
      </c>
      <c r="F109" s="7">
        <f t="shared" ref="F109:F140" si="20">100/($K$1-$K$2)*(B109-$K$2)</f>
        <v>64.9122807017544</v>
      </c>
      <c r="G109" s="7">
        <f t="shared" ref="G109:G140" si="21">100/($K$3-$K$4)*(C109-$K$4)</f>
        <v>38.9473684210526</v>
      </c>
      <c r="H109" s="7">
        <f t="shared" ref="H109:H140" si="22">100/($K$5-$K$6)*(D109-$K$6)</f>
        <v>30</v>
      </c>
      <c r="I109" s="7">
        <f t="shared" ref="I109:I140" si="23">SQRT(SUMXMY2(E$2:G$2,F109:H109))</f>
        <v>64.8802671175883</v>
      </c>
      <c r="J109" s="7">
        <f t="shared" ref="J109:J140" si="24">1/(1+I109)</f>
        <v>0.0151790519946606</v>
      </c>
      <c r="K109" s="7">
        <f t="shared" ref="K109:K140" si="25">J109/SUM($J$12:$J$211)</f>
        <v>0.00390974148992281</v>
      </c>
    </row>
    <row r="110" spans="1:11">
      <c r="A110" s="1" t="s">
        <v>122</v>
      </c>
      <c r="B110" s="1">
        <v>68</v>
      </c>
      <c r="C110" s="1">
        <v>51</v>
      </c>
      <c r="D110" s="1">
        <v>0</v>
      </c>
      <c r="E110" s="1">
        <v>1</v>
      </c>
      <c r="F110" s="7">
        <f t="shared" si="20"/>
        <v>87.719298245614</v>
      </c>
      <c r="G110" s="7">
        <f t="shared" si="21"/>
        <v>21.5789473684211</v>
      </c>
      <c r="H110" s="7">
        <f t="shared" si="22"/>
        <v>0</v>
      </c>
      <c r="I110" s="7">
        <f t="shared" si="23"/>
        <v>103.29579635731</v>
      </c>
      <c r="J110" s="7">
        <f t="shared" si="24"/>
        <v>0.00958811414195519</v>
      </c>
      <c r="K110" s="7">
        <f t="shared" si="25"/>
        <v>0.00246965671400983</v>
      </c>
    </row>
    <row r="111" spans="1:11">
      <c r="A111" s="1" t="s">
        <v>123</v>
      </c>
      <c r="B111" s="1">
        <v>53</v>
      </c>
      <c r="C111" s="1">
        <v>116</v>
      </c>
      <c r="D111" s="1">
        <v>10</v>
      </c>
      <c r="E111" s="1">
        <v>0</v>
      </c>
      <c r="F111" s="7">
        <f t="shared" si="20"/>
        <v>61.4035087719298</v>
      </c>
      <c r="G111" s="7">
        <f t="shared" si="21"/>
        <v>55.7894736842105</v>
      </c>
      <c r="H111" s="7">
        <f t="shared" si="22"/>
        <v>100</v>
      </c>
      <c r="I111" s="7">
        <f t="shared" si="23"/>
        <v>70.7246055971533</v>
      </c>
      <c r="J111" s="7">
        <f t="shared" si="24"/>
        <v>0.0139422167842452</v>
      </c>
      <c r="K111" s="7">
        <f t="shared" si="25"/>
        <v>0.00359116389100166</v>
      </c>
    </row>
    <row r="112" spans="1:11">
      <c r="A112" s="1" t="s">
        <v>124</v>
      </c>
      <c r="B112" s="1">
        <v>49</v>
      </c>
      <c r="C112" s="1">
        <v>116</v>
      </c>
      <c r="D112" s="1">
        <v>2</v>
      </c>
      <c r="E112" s="1">
        <v>1</v>
      </c>
      <c r="F112" s="7">
        <f t="shared" si="20"/>
        <v>54.3859649122807</v>
      </c>
      <c r="G112" s="7">
        <f t="shared" si="21"/>
        <v>55.7894736842105</v>
      </c>
      <c r="H112" s="7">
        <f t="shared" si="22"/>
        <v>20</v>
      </c>
      <c r="I112" s="7">
        <f t="shared" si="23"/>
        <v>53.0190416266429</v>
      </c>
      <c r="J112" s="7">
        <f t="shared" si="24"/>
        <v>0.0185119907700618</v>
      </c>
      <c r="K112" s="7">
        <f t="shared" si="25"/>
        <v>0.0047682225741264</v>
      </c>
    </row>
    <row r="113" spans="1:11">
      <c r="A113" s="1" t="s">
        <v>125</v>
      </c>
      <c r="B113" s="1">
        <v>75</v>
      </c>
      <c r="C113" s="1">
        <v>102</v>
      </c>
      <c r="D113" s="1">
        <v>10</v>
      </c>
      <c r="E113" s="1">
        <v>0</v>
      </c>
      <c r="F113" s="7">
        <f t="shared" si="20"/>
        <v>100</v>
      </c>
      <c r="G113" s="7">
        <f t="shared" si="21"/>
        <v>48.4210526315789</v>
      </c>
      <c r="H113" s="7">
        <f t="shared" si="22"/>
        <v>100</v>
      </c>
      <c r="I113" s="7">
        <f t="shared" si="23"/>
        <v>101.830884734802</v>
      </c>
      <c r="J113" s="7">
        <f t="shared" si="24"/>
        <v>0.00972470481586315</v>
      </c>
      <c r="K113" s="7">
        <f t="shared" si="25"/>
        <v>0.00250483903139713</v>
      </c>
    </row>
    <row r="114" spans="1:11">
      <c r="A114" s="1" t="s">
        <v>126</v>
      </c>
      <c r="B114" s="1">
        <v>67</v>
      </c>
      <c r="C114" s="1">
        <v>105</v>
      </c>
      <c r="D114" s="1">
        <v>7</v>
      </c>
      <c r="E114" s="1">
        <v>1</v>
      </c>
      <c r="F114" s="7">
        <f t="shared" si="20"/>
        <v>85.9649122807018</v>
      </c>
      <c r="G114" s="7">
        <f t="shared" si="21"/>
        <v>50</v>
      </c>
      <c r="H114" s="7">
        <f t="shared" si="22"/>
        <v>70</v>
      </c>
      <c r="I114" s="7">
        <f t="shared" si="23"/>
        <v>77.5700519390904</v>
      </c>
      <c r="J114" s="7">
        <f t="shared" si="24"/>
        <v>0.0127274957228643</v>
      </c>
      <c r="K114" s="7">
        <f t="shared" si="25"/>
        <v>0.00327828233989856</v>
      </c>
    </row>
    <row r="115" spans="1:11">
      <c r="A115" s="1" t="s">
        <v>127</v>
      </c>
      <c r="B115" s="1">
        <v>43</v>
      </c>
      <c r="C115" s="1">
        <v>197</v>
      </c>
      <c r="D115" s="1">
        <v>8</v>
      </c>
      <c r="E115" s="1">
        <v>0</v>
      </c>
      <c r="F115" s="7">
        <f t="shared" si="20"/>
        <v>43.859649122807</v>
      </c>
      <c r="G115" s="7">
        <f t="shared" si="21"/>
        <v>98.4210526315789</v>
      </c>
      <c r="H115" s="7">
        <f t="shared" si="22"/>
        <v>80</v>
      </c>
      <c r="I115" s="7">
        <f t="shared" si="23"/>
        <v>46.6538037938319</v>
      </c>
      <c r="J115" s="7">
        <f t="shared" si="24"/>
        <v>0.0209846837059718</v>
      </c>
      <c r="K115" s="7">
        <f t="shared" si="25"/>
        <v>0.00540512599647233</v>
      </c>
    </row>
    <row r="116" spans="1:11">
      <c r="A116" s="1" t="s">
        <v>128</v>
      </c>
      <c r="B116" s="1">
        <v>46</v>
      </c>
      <c r="C116" s="1">
        <v>127</v>
      </c>
      <c r="D116" s="1">
        <v>2</v>
      </c>
      <c r="E116" s="1">
        <v>0</v>
      </c>
      <c r="F116" s="7">
        <f t="shared" si="20"/>
        <v>49.1228070175439</v>
      </c>
      <c r="G116" s="7">
        <f t="shared" si="21"/>
        <v>61.578947368421</v>
      </c>
      <c r="H116" s="7">
        <f t="shared" si="22"/>
        <v>20</v>
      </c>
      <c r="I116" s="7">
        <f t="shared" si="23"/>
        <v>47.2047203820398</v>
      </c>
      <c r="J116" s="7">
        <f t="shared" si="24"/>
        <v>0.0207448563558639</v>
      </c>
      <c r="K116" s="7">
        <f t="shared" si="25"/>
        <v>0.00534335251144408</v>
      </c>
    </row>
    <row r="117" spans="1:11">
      <c r="A117" s="1" t="s">
        <v>129</v>
      </c>
      <c r="B117" s="1">
        <v>48</v>
      </c>
      <c r="C117" s="1">
        <v>46</v>
      </c>
      <c r="D117" s="1">
        <v>2</v>
      </c>
      <c r="E117" s="1">
        <v>0</v>
      </c>
      <c r="F117" s="7">
        <f t="shared" si="20"/>
        <v>52.6315789473684</v>
      </c>
      <c r="G117" s="7">
        <f t="shared" si="21"/>
        <v>18.9473684210526</v>
      </c>
      <c r="H117" s="7">
        <f t="shared" si="22"/>
        <v>20</v>
      </c>
      <c r="I117" s="7">
        <f t="shared" si="23"/>
        <v>74.4880960576496</v>
      </c>
      <c r="J117" s="7">
        <f t="shared" si="24"/>
        <v>0.0132471217612418</v>
      </c>
      <c r="K117" s="7">
        <f t="shared" si="25"/>
        <v>0.00341212491993605</v>
      </c>
    </row>
    <row r="118" spans="1:11">
      <c r="A118" s="1" t="s">
        <v>130</v>
      </c>
      <c r="B118" s="1">
        <v>66</v>
      </c>
      <c r="C118" s="1">
        <v>67</v>
      </c>
      <c r="D118" s="1">
        <v>1</v>
      </c>
      <c r="E118" s="1">
        <v>1</v>
      </c>
      <c r="F118" s="7">
        <f t="shared" si="20"/>
        <v>84.2105263157895</v>
      </c>
      <c r="G118" s="7">
        <f t="shared" si="21"/>
        <v>30</v>
      </c>
      <c r="H118" s="7">
        <f t="shared" si="22"/>
        <v>10</v>
      </c>
      <c r="I118" s="7">
        <f t="shared" si="23"/>
        <v>91.7964748657808</v>
      </c>
      <c r="J118" s="7">
        <f t="shared" si="24"/>
        <v>0.0107762714202924</v>
      </c>
      <c r="K118" s="7">
        <f t="shared" si="25"/>
        <v>0.00277569610364385</v>
      </c>
    </row>
    <row r="119" spans="1:11">
      <c r="A119" s="1" t="s">
        <v>131</v>
      </c>
      <c r="B119" s="1">
        <v>42</v>
      </c>
      <c r="C119" s="1">
        <v>22</v>
      </c>
      <c r="D119" s="1">
        <v>4</v>
      </c>
      <c r="E119" s="1">
        <v>1</v>
      </c>
      <c r="F119" s="7">
        <f t="shared" si="20"/>
        <v>42.1052631578947</v>
      </c>
      <c r="G119" s="7">
        <f t="shared" si="21"/>
        <v>6.31578947368421</v>
      </c>
      <c r="H119" s="7">
        <f t="shared" si="22"/>
        <v>40</v>
      </c>
      <c r="I119" s="7">
        <f t="shared" si="23"/>
        <v>75.4487957201655</v>
      </c>
      <c r="J119" s="7">
        <f t="shared" si="24"/>
        <v>0.0130806507882795</v>
      </c>
      <c r="K119" s="7">
        <f t="shared" si="25"/>
        <v>0.00336924619008602</v>
      </c>
    </row>
    <row r="120" spans="1:11">
      <c r="A120" s="1" t="s">
        <v>132</v>
      </c>
      <c r="B120" s="1">
        <v>63</v>
      </c>
      <c r="C120" s="1">
        <v>57</v>
      </c>
      <c r="D120" s="1">
        <v>10</v>
      </c>
      <c r="E120" s="1">
        <v>1</v>
      </c>
      <c r="F120" s="7">
        <f t="shared" si="20"/>
        <v>78.9473684210526</v>
      </c>
      <c r="G120" s="7">
        <f t="shared" si="21"/>
        <v>24.7368421052632</v>
      </c>
      <c r="H120" s="7">
        <f t="shared" si="22"/>
        <v>100</v>
      </c>
      <c r="I120" s="7">
        <f t="shared" si="23"/>
        <v>95.6520124159674</v>
      </c>
      <c r="J120" s="7">
        <f t="shared" si="24"/>
        <v>0.0103463960553272</v>
      </c>
      <c r="K120" s="7">
        <f t="shared" si="25"/>
        <v>0.00266497103659147</v>
      </c>
    </row>
    <row r="121" spans="1:11">
      <c r="A121" s="1" t="s">
        <v>133</v>
      </c>
      <c r="B121" s="1">
        <v>73</v>
      </c>
      <c r="C121" s="1">
        <v>91</v>
      </c>
      <c r="D121" s="1">
        <v>7</v>
      </c>
      <c r="E121" s="1">
        <v>1</v>
      </c>
      <c r="F121" s="7">
        <f t="shared" si="20"/>
        <v>96.4912280701754</v>
      </c>
      <c r="G121" s="7">
        <f t="shared" si="21"/>
        <v>42.6315789473684</v>
      </c>
      <c r="H121" s="7">
        <f t="shared" si="22"/>
        <v>70</v>
      </c>
      <c r="I121" s="7">
        <f t="shared" si="23"/>
        <v>89.7072973606594</v>
      </c>
      <c r="J121" s="7">
        <f t="shared" si="24"/>
        <v>0.0110244713391021</v>
      </c>
      <c r="K121" s="7">
        <f t="shared" si="25"/>
        <v>0.00283962615149578</v>
      </c>
    </row>
    <row r="122" spans="1:11">
      <c r="A122" s="1" t="s">
        <v>134</v>
      </c>
      <c r="B122" s="1">
        <v>57</v>
      </c>
      <c r="C122" s="1">
        <v>66</v>
      </c>
      <c r="D122" s="1">
        <v>0</v>
      </c>
      <c r="E122" s="1">
        <v>0</v>
      </c>
      <c r="F122" s="7">
        <f t="shared" si="20"/>
        <v>68.4210526315789</v>
      </c>
      <c r="G122" s="7">
        <f t="shared" si="21"/>
        <v>29.4736842105263</v>
      </c>
      <c r="H122" s="7">
        <f t="shared" si="22"/>
        <v>0</v>
      </c>
      <c r="I122" s="7">
        <f t="shared" si="23"/>
        <v>86.3959832861334</v>
      </c>
      <c r="J122" s="7">
        <f t="shared" si="24"/>
        <v>0.0114421734546542</v>
      </c>
      <c r="K122" s="7">
        <f t="shared" si="25"/>
        <v>0.00294721569609825</v>
      </c>
    </row>
    <row r="123" spans="1:11">
      <c r="A123" s="1" t="s">
        <v>135</v>
      </c>
      <c r="B123" s="1">
        <v>69</v>
      </c>
      <c r="C123" s="1">
        <v>107</v>
      </c>
      <c r="D123" s="1">
        <v>6</v>
      </c>
      <c r="E123" s="1">
        <v>0</v>
      </c>
      <c r="F123" s="7">
        <f t="shared" si="20"/>
        <v>89.4736842105263</v>
      </c>
      <c r="G123" s="7">
        <f t="shared" si="21"/>
        <v>51.0526315789474</v>
      </c>
      <c r="H123" s="7">
        <f t="shared" si="22"/>
        <v>60</v>
      </c>
      <c r="I123" s="7">
        <f t="shared" si="23"/>
        <v>78.5340055498307</v>
      </c>
      <c r="J123" s="7">
        <f t="shared" si="24"/>
        <v>0.0125732382405092</v>
      </c>
      <c r="K123" s="7">
        <f t="shared" si="25"/>
        <v>0.00323854949761651</v>
      </c>
    </row>
    <row r="124" spans="1:11">
      <c r="A124" s="1" t="s">
        <v>136</v>
      </c>
      <c r="B124" s="1">
        <v>68</v>
      </c>
      <c r="C124" s="1">
        <v>24</v>
      </c>
      <c r="D124" s="1">
        <v>7</v>
      </c>
      <c r="E124" s="1">
        <v>0</v>
      </c>
      <c r="F124" s="7">
        <f t="shared" si="20"/>
        <v>87.719298245614</v>
      </c>
      <c r="G124" s="7">
        <f t="shared" si="21"/>
        <v>7.36842105263158</v>
      </c>
      <c r="H124" s="7">
        <f t="shared" si="22"/>
        <v>70</v>
      </c>
      <c r="I124" s="7">
        <f t="shared" si="23"/>
        <v>101.624993351157</v>
      </c>
      <c r="J124" s="7">
        <f t="shared" si="24"/>
        <v>0.009744215004022</v>
      </c>
      <c r="K124" s="7">
        <f t="shared" si="25"/>
        <v>0.00250986436447773</v>
      </c>
    </row>
    <row r="125" spans="1:11">
      <c r="A125" s="1" t="s">
        <v>137</v>
      </c>
      <c r="B125" s="1">
        <v>25</v>
      </c>
      <c r="C125" s="1">
        <v>83</v>
      </c>
      <c r="D125" s="1">
        <v>0</v>
      </c>
      <c r="E125" s="1">
        <v>1</v>
      </c>
      <c r="F125" s="7">
        <f t="shared" si="20"/>
        <v>12.280701754386</v>
      </c>
      <c r="G125" s="7">
        <f t="shared" si="21"/>
        <v>38.4210526315789</v>
      </c>
      <c r="H125" s="7">
        <f t="shared" si="22"/>
        <v>0</v>
      </c>
      <c r="I125" s="7">
        <f t="shared" si="23"/>
        <v>62.8356790429445</v>
      </c>
      <c r="J125" s="7">
        <f t="shared" si="24"/>
        <v>0.015665220688375</v>
      </c>
      <c r="K125" s="7">
        <f t="shared" si="25"/>
        <v>0.00403496630064126</v>
      </c>
    </row>
    <row r="126" spans="1:11">
      <c r="A126" s="1" t="s">
        <v>138</v>
      </c>
      <c r="B126" s="1">
        <v>19</v>
      </c>
      <c r="C126" s="1">
        <v>22</v>
      </c>
      <c r="D126" s="1">
        <v>7</v>
      </c>
      <c r="E126" s="1">
        <v>1</v>
      </c>
      <c r="F126" s="7">
        <f t="shared" si="20"/>
        <v>1.75438596491228</v>
      </c>
      <c r="G126" s="7">
        <f t="shared" si="21"/>
        <v>6.31578947368421</v>
      </c>
      <c r="H126" s="7">
        <f t="shared" si="22"/>
        <v>70</v>
      </c>
      <c r="I126" s="7">
        <f t="shared" si="23"/>
        <v>74.1416461058722</v>
      </c>
      <c r="J126" s="7">
        <f t="shared" si="24"/>
        <v>0.0133081992719594</v>
      </c>
      <c r="K126" s="7">
        <f t="shared" si="25"/>
        <v>0.00342785694838143</v>
      </c>
    </row>
    <row r="127" spans="1:11">
      <c r="A127" s="1" t="s">
        <v>139</v>
      </c>
      <c r="B127" s="1">
        <v>60</v>
      </c>
      <c r="C127" s="1">
        <v>169</v>
      </c>
      <c r="D127" s="1">
        <v>1</v>
      </c>
      <c r="E127" s="1">
        <v>0</v>
      </c>
      <c r="F127" s="7">
        <f t="shared" si="20"/>
        <v>73.6842105263158</v>
      </c>
      <c r="G127" s="7">
        <f t="shared" si="21"/>
        <v>83.6842105263158</v>
      </c>
      <c r="H127" s="7">
        <f t="shared" si="22"/>
        <v>10</v>
      </c>
      <c r="I127" s="7">
        <f t="shared" si="23"/>
        <v>70.7537573760255</v>
      </c>
      <c r="J127" s="7">
        <f t="shared" si="24"/>
        <v>0.0139365524060225</v>
      </c>
      <c r="K127" s="7">
        <f t="shared" si="25"/>
        <v>0.00358970488983611</v>
      </c>
    </row>
    <row r="128" spans="1:11">
      <c r="A128" s="1" t="s">
        <v>140</v>
      </c>
      <c r="B128" s="1">
        <v>55</v>
      </c>
      <c r="C128" s="1">
        <v>48</v>
      </c>
      <c r="D128" s="1">
        <v>3</v>
      </c>
      <c r="E128" s="1">
        <v>1</v>
      </c>
      <c r="F128" s="7">
        <f t="shared" si="20"/>
        <v>64.9122807017544</v>
      </c>
      <c r="G128" s="7">
        <f t="shared" si="21"/>
        <v>20</v>
      </c>
      <c r="H128" s="7">
        <f t="shared" si="22"/>
        <v>30</v>
      </c>
      <c r="I128" s="7">
        <f t="shared" si="23"/>
        <v>77.3596685187261</v>
      </c>
      <c r="J128" s="7">
        <f t="shared" si="24"/>
        <v>0.0127616670527521</v>
      </c>
      <c r="K128" s="7">
        <f t="shared" si="25"/>
        <v>0.00328708401382885</v>
      </c>
    </row>
    <row r="129" spans="1:11">
      <c r="A129" s="1" t="s">
        <v>141</v>
      </c>
      <c r="B129" s="1">
        <v>60</v>
      </c>
      <c r="C129" s="1">
        <v>187</v>
      </c>
      <c r="D129" s="1">
        <v>5</v>
      </c>
      <c r="E129" s="1">
        <v>0</v>
      </c>
      <c r="F129" s="7">
        <f t="shared" si="20"/>
        <v>73.6842105263158</v>
      </c>
      <c r="G129" s="7">
        <f t="shared" si="21"/>
        <v>93.1578947368421</v>
      </c>
      <c r="H129" s="7">
        <f t="shared" si="22"/>
        <v>50</v>
      </c>
      <c r="I129" s="7">
        <f t="shared" si="23"/>
        <v>60.2947515436618</v>
      </c>
      <c r="J129" s="7">
        <f t="shared" si="24"/>
        <v>0.0163146105468373</v>
      </c>
      <c r="K129" s="7">
        <f t="shared" si="25"/>
        <v>0.0042022327724643</v>
      </c>
    </row>
    <row r="130" spans="1:11">
      <c r="A130" s="1" t="s">
        <v>142</v>
      </c>
      <c r="B130" s="1">
        <v>63</v>
      </c>
      <c r="C130" s="1">
        <v>65</v>
      </c>
      <c r="D130" s="1">
        <v>3</v>
      </c>
      <c r="E130" s="1">
        <v>0</v>
      </c>
      <c r="F130" s="7">
        <f t="shared" si="20"/>
        <v>78.9473684210526</v>
      </c>
      <c r="G130" s="7">
        <f t="shared" si="21"/>
        <v>28.9473684210526</v>
      </c>
      <c r="H130" s="7">
        <f t="shared" si="22"/>
        <v>30</v>
      </c>
      <c r="I130" s="7">
        <f t="shared" si="23"/>
        <v>81.4413100374093</v>
      </c>
      <c r="J130" s="7">
        <f t="shared" si="24"/>
        <v>0.0121298412112354</v>
      </c>
      <c r="K130" s="7">
        <f t="shared" si="25"/>
        <v>0.00312434159039871</v>
      </c>
    </row>
    <row r="131" spans="1:11">
      <c r="A131" s="1" t="s">
        <v>143</v>
      </c>
      <c r="B131" s="1">
        <v>36</v>
      </c>
      <c r="C131" s="1">
        <v>173</v>
      </c>
      <c r="D131" s="1">
        <v>8</v>
      </c>
      <c r="E131" s="1">
        <v>0</v>
      </c>
      <c r="F131" s="7">
        <f t="shared" si="20"/>
        <v>31.5789473684211</v>
      </c>
      <c r="G131" s="7">
        <f t="shared" si="21"/>
        <v>85.7894736842105</v>
      </c>
      <c r="H131" s="7">
        <f t="shared" si="22"/>
        <v>80</v>
      </c>
      <c r="I131" s="7">
        <f t="shared" si="23"/>
        <v>35.2002581204336</v>
      </c>
      <c r="J131" s="7">
        <f t="shared" si="24"/>
        <v>0.0276241124213294</v>
      </c>
      <c r="K131" s="7">
        <f t="shared" si="25"/>
        <v>0.00711527561101675</v>
      </c>
    </row>
    <row r="132" spans="1:11">
      <c r="A132" s="1" t="s">
        <v>144</v>
      </c>
      <c r="B132" s="1">
        <v>20</v>
      </c>
      <c r="C132" s="1">
        <v>21</v>
      </c>
      <c r="D132" s="1">
        <v>3</v>
      </c>
      <c r="E132" s="1">
        <v>1</v>
      </c>
      <c r="F132" s="7">
        <f t="shared" si="20"/>
        <v>3.50877192982456</v>
      </c>
      <c r="G132" s="7">
        <f t="shared" si="21"/>
        <v>5.78947368421053</v>
      </c>
      <c r="H132" s="7">
        <f t="shared" si="22"/>
        <v>30</v>
      </c>
      <c r="I132" s="7">
        <f t="shared" si="23"/>
        <v>74.3288426818065</v>
      </c>
      <c r="J132" s="7">
        <f t="shared" si="24"/>
        <v>0.0132751276190988</v>
      </c>
      <c r="K132" s="7">
        <f t="shared" si="25"/>
        <v>0.00341933852355655</v>
      </c>
    </row>
    <row r="133" spans="1:11">
      <c r="A133" s="1" t="s">
        <v>145</v>
      </c>
      <c r="B133" s="1">
        <v>65</v>
      </c>
      <c r="C133" s="1">
        <v>167</v>
      </c>
      <c r="D133" s="1">
        <v>5</v>
      </c>
      <c r="E133" s="1">
        <v>1</v>
      </c>
      <c r="F133" s="7">
        <f t="shared" si="20"/>
        <v>82.4561403508772</v>
      </c>
      <c r="G133" s="7">
        <f t="shared" si="21"/>
        <v>82.6315789473684</v>
      </c>
      <c r="H133" s="7">
        <f t="shared" si="22"/>
        <v>50</v>
      </c>
      <c r="I133" s="7">
        <f t="shared" si="23"/>
        <v>66.9651673717041</v>
      </c>
      <c r="J133" s="7">
        <f t="shared" si="24"/>
        <v>0.0147134192215104</v>
      </c>
      <c r="K133" s="7">
        <f t="shared" si="25"/>
        <v>0.00378980621511819</v>
      </c>
    </row>
    <row r="134" spans="1:11">
      <c r="A134" s="1" t="s">
        <v>146</v>
      </c>
      <c r="B134" s="1">
        <v>56</v>
      </c>
      <c r="C134" s="1">
        <v>101</v>
      </c>
      <c r="D134" s="1">
        <v>4</v>
      </c>
      <c r="E134" s="1">
        <v>0</v>
      </c>
      <c r="F134" s="7">
        <f t="shared" si="20"/>
        <v>66.6666666666667</v>
      </c>
      <c r="G134" s="7">
        <f t="shared" si="21"/>
        <v>47.8947368421053</v>
      </c>
      <c r="H134" s="7">
        <f t="shared" si="22"/>
        <v>40</v>
      </c>
      <c r="I134" s="7">
        <f t="shared" si="23"/>
        <v>59.1290537592228</v>
      </c>
      <c r="J134" s="7">
        <f t="shared" si="24"/>
        <v>0.0166308953406175</v>
      </c>
      <c r="K134" s="7">
        <f t="shared" si="25"/>
        <v>0.0042836997693037</v>
      </c>
    </row>
    <row r="135" spans="1:11">
      <c r="A135" s="1" t="s">
        <v>147</v>
      </c>
      <c r="B135" s="1">
        <v>73</v>
      </c>
      <c r="C135" s="1">
        <v>160</v>
      </c>
      <c r="D135" s="1">
        <v>5</v>
      </c>
      <c r="E135" s="1">
        <v>1</v>
      </c>
      <c r="F135" s="7">
        <f t="shared" si="20"/>
        <v>96.4912280701754</v>
      </c>
      <c r="G135" s="7">
        <f t="shared" si="21"/>
        <v>78.9473684210526</v>
      </c>
      <c r="H135" s="7">
        <f t="shared" si="22"/>
        <v>50</v>
      </c>
      <c r="I135" s="7">
        <f t="shared" si="23"/>
        <v>80.7446491646898</v>
      </c>
      <c r="J135" s="7">
        <f t="shared" si="24"/>
        <v>0.0122332166107327</v>
      </c>
      <c r="K135" s="7">
        <f t="shared" si="25"/>
        <v>0.00315096848966713</v>
      </c>
    </row>
    <row r="136" spans="1:11">
      <c r="A136" s="1" t="s">
        <v>148</v>
      </c>
      <c r="B136" s="1">
        <v>66</v>
      </c>
      <c r="C136" s="1">
        <v>134</v>
      </c>
      <c r="D136" s="1">
        <v>6</v>
      </c>
      <c r="E136" s="1">
        <v>0</v>
      </c>
      <c r="F136" s="7">
        <f t="shared" si="20"/>
        <v>84.2105263157895</v>
      </c>
      <c r="G136" s="7">
        <f t="shared" si="21"/>
        <v>65.2631578947368</v>
      </c>
      <c r="H136" s="7">
        <f t="shared" si="22"/>
        <v>60</v>
      </c>
      <c r="I136" s="7">
        <f t="shared" si="23"/>
        <v>70.0257174760333</v>
      </c>
      <c r="J136" s="7">
        <f t="shared" si="24"/>
        <v>0.0140794072279162</v>
      </c>
      <c r="K136" s="7">
        <f t="shared" si="25"/>
        <v>0.00362650069397395</v>
      </c>
    </row>
    <row r="137" spans="1:11">
      <c r="A137" s="1" t="s">
        <v>149</v>
      </c>
      <c r="B137" s="1">
        <v>23</v>
      </c>
      <c r="C137" s="1">
        <v>135</v>
      </c>
      <c r="D137" s="1">
        <v>3</v>
      </c>
      <c r="E137" s="1">
        <v>1</v>
      </c>
      <c r="F137" s="7">
        <f t="shared" si="20"/>
        <v>8.7719298245614</v>
      </c>
      <c r="G137" s="7">
        <f t="shared" si="21"/>
        <v>65.7894736842105</v>
      </c>
      <c r="H137" s="7">
        <f t="shared" si="22"/>
        <v>30</v>
      </c>
      <c r="I137" s="7">
        <f t="shared" si="23"/>
        <v>23.665359619533</v>
      </c>
      <c r="J137" s="7">
        <f t="shared" si="24"/>
        <v>0.0405426888326445</v>
      </c>
      <c r="K137" s="7">
        <f t="shared" si="25"/>
        <v>0.0104427755236479</v>
      </c>
    </row>
    <row r="138" spans="1:11">
      <c r="A138" s="1" t="s">
        <v>150</v>
      </c>
      <c r="B138" s="1">
        <v>69</v>
      </c>
      <c r="C138" s="1">
        <v>165</v>
      </c>
      <c r="D138" s="1">
        <v>4</v>
      </c>
      <c r="E138" s="1">
        <v>0</v>
      </c>
      <c r="F138" s="7">
        <f t="shared" si="20"/>
        <v>89.4736842105263</v>
      </c>
      <c r="G138" s="7">
        <f t="shared" si="21"/>
        <v>81.5789473684211</v>
      </c>
      <c r="H138" s="7">
        <f t="shared" si="22"/>
        <v>40</v>
      </c>
      <c r="I138" s="7">
        <f t="shared" si="23"/>
        <v>74.5457155838708</v>
      </c>
      <c r="J138" s="7">
        <f t="shared" si="24"/>
        <v>0.013237018039624</v>
      </c>
      <c r="K138" s="7">
        <f t="shared" si="25"/>
        <v>0.0034095224557225</v>
      </c>
    </row>
    <row r="139" spans="1:11">
      <c r="A139" s="1" t="s">
        <v>151</v>
      </c>
      <c r="B139" s="1">
        <v>30</v>
      </c>
      <c r="C139" s="1">
        <v>154</v>
      </c>
      <c r="D139" s="1">
        <v>2</v>
      </c>
      <c r="E139" s="1">
        <v>0</v>
      </c>
      <c r="F139" s="7">
        <f t="shared" si="20"/>
        <v>21.0526315789474</v>
      </c>
      <c r="G139" s="7">
        <f t="shared" si="21"/>
        <v>75.7894736842105</v>
      </c>
      <c r="H139" s="7">
        <f t="shared" si="22"/>
        <v>20</v>
      </c>
      <c r="I139" s="7">
        <f t="shared" si="23"/>
        <v>30.4627286915532</v>
      </c>
      <c r="J139" s="7">
        <f t="shared" si="24"/>
        <v>0.0317836386603197</v>
      </c>
      <c r="K139" s="7">
        <f t="shared" si="25"/>
        <v>0.00818666480717495</v>
      </c>
    </row>
    <row r="140" spans="1:11">
      <c r="A140" s="1" t="s">
        <v>152</v>
      </c>
      <c r="B140" s="1">
        <v>52</v>
      </c>
      <c r="C140" s="1">
        <v>197</v>
      </c>
      <c r="D140" s="1">
        <v>4</v>
      </c>
      <c r="E140" s="1">
        <v>1</v>
      </c>
      <c r="F140" s="7">
        <f t="shared" si="20"/>
        <v>59.6491228070175</v>
      </c>
      <c r="G140" s="7">
        <f t="shared" si="21"/>
        <v>98.4210526315789</v>
      </c>
      <c r="H140" s="7">
        <f t="shared" si="22"/>
        <v>40</v>
      </c>
      <c r="I140" s="7">
        <f t="shared" si="23"/>
        <v>50.122963604076</v>
      </c>
      <c r="J140" s="7">
        <f t="shared" si="24"/>
        <v>0.0195606813357798</v>
      </c>
      <c r="K140" s="7">
        <f t="shared" si="25"/>
        <v>0.00503833885123781</v>
      </c>
    </row>
    <row r="141" spans="1:11">
      <c r="A141" s="1" t="s">
        <v>153</v>
      </c>
      <c r="B141" s="1">
        <v>55</v>
      </c>
      <c r="C141" s="1">
        <v>14</v>
      </c>
      <c r="D141" s="1">
        <v>0</v>
      </c>
      <c r="E141" s="1">
        <v>0</v>
      </c>
      <c r="F141" s="7">
        <f t="shared" ref="F141:F172" si="26">100/($K$1-$K$2)*(B141-$K$2)</f>
        <v>64.9122807017544</v>
      </c>
      <c r="G141" s="7">
        <f t="shared" ref="G141:G172" si="27">100/($K$3-$K$4)*(C141-$K$4)</f>
        <v>2.10526315789474</v>
      </c>
      <c r="H141" s="7">
        <f t="shared" ref="H141:H172" si="28">100/($K$5-$K$6)*(D141-$K$6)</f>
        <v>0</v>
      </c>
      <c r="I141" s="7">
        <f t="shared" ref="I141:I172" si="29">SQRT(SUMXMY2(E$2:G$2,F141:H141))</f>
        <v>102.07963746678</v>
      </c>
      <c r="J141" s="7">
        <f t="shared" ref="J141:J172" si="30">1/(1+I141)</f>
        <v>0.00970123706849736</v>
      </c>
      <c r="K141" s="7">
        <f t="shared" ref="K141:K172" si="31">J141/SUM($J$12:$J$211)</f>
        <v>0.00249879433074104</v>
      </c>
    </row>
    <row r="142" spans="1:11">
      <c r="A142" s="1" t="s">
        <v>154</v>
      </c>
      <c r="B142" s="1">
        <v>52</v>
      </c>
      <c r="C142" s="1">
        <v>122</v>
      </c>
      <c r="D142" s="1">
        <v>7</v>
      </c>
      <c r="E142" s="1">
        <v>1</v>
      </c>
      <c r="F142" s="7">
        <f t="shared" si="26"/>
        <v>59.6491228070175</v>
      </c>
      <c r="G142" s="7">
        <f t="shared" si="27"/>
        <v>58.9473684210526</v>
      </c>
      <c r="H142" s="7">
        <f t="shared" si="28"/>
        <v>70</v>
      </c>
      <c r="I142" s="7">
        <f t="shared" si="29"/>
        <v>51.2379826987484</v>
      </c>
      <c r="J142" s="7">
        <f t="shared" si="30"/>
        <v>0.0191431588345765</v>
      </c>
      <c r="K142" s="7">
        <f t="shared" si="31"/>
        <v>0.00493079557076778</v>
      </c>
    </row>
    <row r="143" spans="1:11">
      <c r="A143" s="1" t="s">
        <v>155</v>
      </c>
      <c r="B143" s="1">
        <v>51</v>
      </c>
      <c r="C143" s="1">
        <v>131</v>
      </c>
      <c r="D143" s="1">
        <v>2</v>
      </c>
      <c r="E143" s="1">
        <v>0</v>
      </c>
      <c r="F143" s="7">
        <f t="shared" si="26"/>
        <v>57.8947368421053</v>
      </c>
      <c r="G143" s="7">
        <f t="shared" si="27"/>
        <v>63.6842105263158</v>
      </c>
      <c r="H143" s="7">
        <f t="shared" si="28"/>
        <v>20</v>
      </c>
      <c r="I143" s="7">
        <f t="shared" si="29"/>
        <v>53.2203905688334</v>
      </c>
      <c r="J143" s="7">
        <f t="shared" si="30"/>
        <v>0.018443245972758</v>
      </c>
      <c r="K143" s="7">
        <f t="shared" si="31"/>
        <v>0.00475051564576685</v>
      </c>
    </row>
    <row r="144" spans="1:11">
      <c r="A144" s="1" t="s">
        <v>156</v>
      </c>
      <c r="B144" s="1">
        <v>35</v>
      </c>
      <c r="C144" s="1">
        <v>79</v>
      </c>
      <c r="D144" s="1">
        <v>9</v>
      </c>
      <c r="E144" s="1">
        <v>0</v>
      </c>
      <c r="F144" s="7">
        <f t="shared" si="26"/>
        <v>29.8245614035088</v>
      </c>
      <c r="G144" s="7">
        <f t="shared" si="27"/>
        <v>36.3157894736842</v>
      </c>
      <c r="H144" s="7">
        <f t="shared" si="28"/>
        <v>90</v>
      </c>
      <c r="I144" s="7">
        <f t="shared" si="29"/>
        <v>58.2836485413224</v>
      </c>
      <c r="J144" s="7">
        <f t="shared" si="30"/>
        <v>0.016868057628116</v>
      </c>
      <c r="K144" s="7">
        <f t="shared" si="31"/>
        <v>0.00434478680132676</v>
      </c>
    </row>
    <row r="145" spans="1:11">
      <c r="A145" s="1" t="s">
        <v>157</v>
      </c>
      <c r="B145" s="1">
        <v>35</v>
      </c>
      <c r="C145" s="1">
        <v>88</v>
      </c>
      <c r="D145" s="1">
        <v>1</v>
      </c>
      <c r="E145" s="1">
        <v>1</v>
      </c>
      <c r="F145" s="7">
        <f t="shared" si="26"/>
        <v>29.8245614035088</v>
      </c>
      <c r="G145" s="7">
        <f t="shared" si="27"/>
        <v>41.0526315789474</v>
      </c>
      <c r="H145" s="7">
        <f t="shared" si="28"/>
        <v>10</v>
      </c>
      <c r="I145" s="7">
        <f t="shared" si="29"/>
        <v>55.140493215037</v>
      </c>
      <c r="J145" s="7">
        <f t="shared" si="30"/>
        <v>0.0178124548384294</v>
      </c>
      <c r="K145" s="7">
        <f t="shared" si="31"/>
        <v>0.00458803973684795</v>
      </c>
    </row>
    <row r="146" spans="1:11">
      <c r="A146" s="1" t="s">
        <v>158</v>
      </c>
      <c r="B146" s="1">
        <v>62</v>
      </c>
      <c r="C146" s="1">
        <v>71</v>
      </c>
      <c r="D146" s="1">
        <v>9</v>
      </c>
      <c r="E146" s="1">
        <v>0</v>
      </c>
      <c r="F146" s="7">
        <f t="shared" si="26"/>
        <v>77.1929824561403</v>
      </c>
      <c r="G146" s="7">
        <f t="shared" si="27"/>
        <v>32.1052631578947</v>
      </c>
      <c r="H146" s="7">
        <f t="shared" si="28"/>
        <v>90</v>
      </c>
      <c r="I146" s="7">
        <f t="shared" si="29"/>
        <v>85.5859890789583</v>
      </c>
      <c r="J146" s="7">
        <f t="shared" si="30"/>
        <v>0.0115492126455713</v>
      </c>
      <c r="K146" s="7">
        <f t="shared" si="31"/>
        <v>0.0029747862957591</v>
      </c>
    </row>
    <row r="147" spans="1:11">
      <c r="A147" s="1" t="s">
        <v>159</v>
      </c>
      <c r="B147" s="1">
        <v>67</v>
      </c>
      <c r="C147" s="1">
        <v>52</v>
      </c>
      <c r="D147" s="1">
        <v>6</v>
      </c>
      <c r="E147" s="1">
        <v>1</v>
      </c>
      <c r="F147" s="7">
        <f t="shared" si="26"/>
        <v>85.9649122807018</v>
      </c>
      <c r="G147" s="7">
        <f t="shared" si="27"/>
        <v>22.1052631578947</v>
      </c>
      <c r="H147" s="7">
        <f t="shared" si="28"/>
        <v>60</v>
      </c>
      <c r="I147" s="7">
        <f t="shared" si="29"/>
        <v>89.2377349871948</v>
      </c>
      <c r="J147" s="7">
        <f t="shared" si="30"/>
        <v>0.0110818384364579</v>
      </c>
      <c r="K147" s="7">
        <f t="shared" si="31"/>
        <v>0.00285440247091068</v>
      </c>
    </row>
    <row r="148" spans="1:11">
      <c r="A148" s="1" t="s">
        <v>160</v>
      </c>
      <c r="B148" s="1">
        <v>50</v>
      </c>
      <c r="C148" s="1">
        <v>37</v>
      </c>
      <c r="D148" s="1">
        <v>9</v>
      </c>
      <c r="E148" s="1">
        <v>1</v>
      </c>
      <c r="F148" s="7">
        <f t="shared" si="26"/>
        <v>56.140350877193</v>
      </c>
      <c r="G148" s="7">
        <f t="shared" si="27"/>
        <v>14.2105263157895</v>
      </c>
      <c r="H148" s="7">
        <f t="shared" si="28"/>
        <v>90</v>
      </c>
      <c r="I148" s="7">
        <f t="shared" si="29"/>
        <v>84.1739686729485</v>
      </c>
      <c r="J148" s="7">
        <f t="shared" si="30"/>
        <v>0.0117406763542956</v>
      </c>
      <c r="K148" s="7">
        <f t="shared" si="31"/>
        <v>0.00302410252486731</v>
      </c>
    </row>
    <row r="149" spans="1:11">
      <c r="A149" s="1" t="s">
        <v>161</v>
      </c>
      <c r="B149" s="1">
        <v>33</v>
      </c>
      <c r="C149" s="1">
        <v>165</v>
      </c>
      <c r="D149" s="1">
        <v>9</v>
      </c>
      <c r="E149" s="1">
        <v>0</v>
      </c>
      <c r="F149" s="7">
        <f t="shared" si="26"/>
        <v>26.3157894736842</v>
      </c>
      <c r="G149" s="7">
        <f t="shared" si="27"/>
        <v>81.5789473684211</v>
      </c>
      <c r="H149" s="7">
        <f t="shared" si="28"/>
        <v>90</v>
      </c>
      <c r="I149" s="7">
        <f t="shared" si="29"/>
        <v>41.6953733059755</v>
      </c>
      <c r="J149" s="7">
        <f t="shared" si="30"/>
        <v>0.0234217415745149</v>
      </c>
      <c r="K149" s="7">
        <f t="shared" si="31"/>
        <v>0.00603285072297946</v>
      </c>
    </row>
    <row r="150" spans="1:11">
      <c r="A150" s="1" t="s">
        <v>162</v>
      </c>
      <c r="B150" s="1">
        <v>60</v>
      </c>
      <c r="C150" s="1">
        <v>114</v>
      </c>
      <c r="D150" s="1">
        <v>2</v>
      </c>
      <c r="E150" s="1">
        <v>1</v>
      </c>
      <c r="F150" s="7">
        <f t="shared" si="26"/>
        <v>73.6842105263158</v>
      </c>
      <c r="G150" s="7">
        <f t="shared" si="27"/>
        <v>54.7368421052632</v>
      </c>
      <c r="H150" s="7">
        <f t="shared" si="28"/>
        <v>20</v>
      </c>
      <c r="I150" s="7">
        <f t="shared" si="29"/>
        <v>68.6837063905677</v>
      </c>
      <c r="J150" s="7">
        <f t="shared" si="30"/>
        <v>0.014350556992407</v>
      </c>
      <c r="K150" s="7">
        <f t="shared" si="31"/>
        <v>0.00369634204405203</v>
      </c>
    </row>
    <row r="151" spans="1:11">
      <c r="A151" s="1" t="s">
        <v>163</v>
      </c>
      <c r="B151" s="1">
        <v>42</v>
      </c>
      <c r="C151" s="1">
        <v>127</v>
      </c>
      <c r="D151" s="1">
        <v>3</v>
      </c>
      <c r="E151" s="1">
        <v>0</v>
      </c>
      <c r="F151" s="7">
        <f t="shared" si="26"/>
        <v>42.1052631578947</v>
      </c>
      <c r="G151" s="7">
        <f t="shared" si="27"/>
        <v>61.578947368421</v>
      </c>
      <c r="H151" s="7">
        <f t="shared" si="28"/>
        <v>30</v>
      </c>
      <c r="I151" s="7">
        <f t="shared" si="29"/>
        <v>36.1897125003602</v>
      </c>
      <c r="J151" s="7">
        <f t="shared" si="30"/>
        <v>0.0268891565104279</v>
      </c>
      <c r="K151" s="7">
        <f t="shared" si="31"/>
        <v>0.00692596947917621</v>
      </c>
    </row>
    <row r="152" spans="1:11">
      <c r="A152" s="1" t="s">
        <v>164</v>
      </c>
      <c r="B152" s="1">
        <v>62</v>
      </c>
      <c r="C152" s="1">
        <v>44</v>
      </c>
      <c r="D152" s="1">
        <v>4</v>
      </c>
      <c r="E152" s="1">
        <v>0</v>
      </c>
      <c r="F152" s="7">
        <f t="shared" si="26"/>
        <v>77.1929824561403</v>
      </c>
      <c r="G152" s="7">
        <f t="shared" si="27"/>
        <v>17.8947368421053</v>
      </c>
      <c r="H152" s="7">
        <f t="shared" si="28"/>
        <v>40</v>
      </c>
      <c r="I152" s="7">
        <f t="shared" si="29"/>
        <v>85.3428982404873</v>
      </c>
      <c r="J152" s="7">
        <f t="shared" si="30"/>
        <v>0.0115817284383336</v>
      </c>
      <c r="K152" s="7">
        <f t="shared" si="31"/>
        <v>0.00298316154502273</v>
      </c>
    </row>
    <row r="153" spans="1:11">
      <c r="A153" s="1" t="s">
        <v>165</v>
      </c>
      <c r="B153" s="1">
        <v>50</v>
      </c>
      <c r="C153" s="1">
        <v>141</v>
      </c>
      <c r="D153" s="1">
        <v>1</v>
      </c>
      <c r="E153" s="1">
        <v>0</v>
      </c>
      <c r="F153" s="7">
        <f t="shared" si="26"/>
        <v>56.140350877193</v>
      </c>
      <c r="G153" s="7">
        <f t="shared" si="27"/>
        <v>68.9473684210526</v>
      </c>
      <c r="H153" s="7">
        <f t="shared" si="28"/>
        <v>10</v>
      </c>
      <c r="I153" s="7">
        <f t="shared" si="29"/>
        <v>57.2929918842786</v>
      </c>
      <c r="J153" s="7">
        <f t="shared" si="30"/>
        <v>0.0171547207936276</v>
      </c>
      <c r="K153" s="7">
        <f t="shared" si="31"/>
        <v>0.0044186240127829</v>
      </c>
    </row>
    <row r="154" spans="1:11">
      <c r="A154" s="1" t="s">
        <v>166</v>
      </c>
      <c r="B154" s="1">
        <v>31</v>
      </c>
      <c r="C154" s="1">
        <v>52</v>
      </c>
      <c r="D154" s="1">
        <v>6</v>
      </c>
      <c r="E154" s="1">
        <v>1</v>
      </c>
      <c r="F154" s="7">
        <f t="shared" si="26"/>
        <v>22.8070175438596</v>
      </c>
      <c r="G154" s="7">
        <f t="shared" si="27"/>
        <v>22.1052631578947</v>
      </c>
      <c r="H154" s="7">
        <f t="shared" si="28"/>
        <v>60</v>
      </c>
      <c r="I154" s="7">
        <f t="shared" si="29"/>
        <v>55.5700196621974</v>
      </c>
      <c r="J154" s="7">
        <f t="shared" si="30"/>
        <v>0.0176772079269445</v>
      </c>
      <c r="K154" s="7">
        <f t="shared" si="31"/>
        <v>0.00455320353881644</v>
      </c>
    </row>
    <row r="155" spans="1:11">
      <c r="A155" s="1" t="s">
        <v>167</v>
      </c>
      <c r="B155" s="1">
        <v>22</v>
      </c>
      <c r="C155" s="1">
        <v>172</v>
      </c>
      <c r="D155" s="1">
        <v>10</v>
      </c>
      <c r="E155" s="1">
        <v>1</v>
      </c>
      <c r="F155" s="7">
        <f t="shared" si="26"/>
        <v>7.01754385964912</v>
      </c>
      <c r="G155" s="7">
        <f t="shared" si="27"/>
        <v>85.2631578947368</v>
      </c>
      <c r="H155" s="7">
        <f t="shared" si="28"/>
        <v>100</v>
      </c>
      <c r="I155" s="7">
        <f t="shared" si="29"/>
        <v>51.5461167742933</v>
      </c>
      <c r="J155" s="7">
        <f t="shared" si="30"/>
        <v>0.0190309020226062</v>
      </c>
      <c r="K155" s="7">
        <f t="shared" si="31"/>
        <v>0.00490188104333608</v>
      </c>
    </row>
    <row r="156" spans="1:11">
      <c r="A156" s="1" t="s">
        <v>168</v>
      </c>
      <c r="B156" s="1">
        <v>27</v>
      </c>
      <c r="C156" s="1">
        <v>29</v>
      </c>
      <c r="D156" s="1">
        <v>9</v>
      </c>
      <c r="E156" s="1">
        <v>1</v>
      </c>
      <c r="F156" s="7">
        <f t="shared" si="26"/>
        <v>15.7894736842105</v>
      </c>
      <c r="G156" s="7">
        <f t="shared" si="27"/>
        <v>10</v>
      </c>
      <c r="H156" s="7">
        <f t="shared" si="28"/>
        <v>90</v>
      </c>
      <c r="I156" s="7">
        <f t="shared" si="29"/>
        <v>77.4453609554375</v>
      </c>
      <c r="J156" s="7">
        <f t="shared" si="30"/>
        <v>0.0127477264151805</v>
      </c>
      <c r="K156" s="7">
        <f t="shared" si="31"/>
        <v>0.00328349325670326</v>
      </c>
    </row>
    <row r="157" spans="1:11">
      <c r="A157" s="1" t="s">
        <v>169</v>
      </c>
      <c r="B157" s="1">
        <v>38</v>
      </c>
      <c r="C157" s="1">
        <v>124</v>
      </c>
      <c r="D157" s="1">
        <v>8</v>
      </c>
      <c r="E157" s="1">
        <v>1</v>
      </c>
      <c r="F157" s="7">
        <f t="shared" si="26"/>
        <v>35.0877192982456</v>
      </c>
      <c r="G157" s="7">
        <f t="shared" si="27"/>
        <v>60</v>
      </c>
      <c r="H157" s="7">
        <f t="shared" si="28"/>
        <v>80</v>
      </c>
      <c r="I157" s="7">
        <f t="shared" si="29"/>
        <v>39.225339640712</v>
      </c>
      <c r="J157" s="7">
        <f t="shared" si="30"/>
        <v>0.024859951685477</v>
      </c>
      <c r="K157" s="7">
        <f t="shared" si="31"/>
        <v>0.00640329742439618</v>
      </c>
    </row>
    <row r="158" spans="1:11">
      <c r="A158" s="1" t="s">
        <v>170</v>
      </c>
      <c r="B158" s="1">
        <v>56</v>
      </c>
      <c r="C158" s="1">
        <v>11</v>
      </c>
      <c r="D158" s="1">
        <v>2</v>
      </c>
      <c r="E158" s="1">
        <v>0</v>
      </c>
      <c r="F158" s="7">
        <f t="shared" si="26"/>
        <v>66.6666666666667</v>
      </c>
      <c r="G158" s="7">
        <f t="shared" si="27"/>
        <v>0.526315789473684</v>
      </c>
      <c r="H158" s="7">
        <f t="shared" si="28"/>
        <v>20</v>
      </c>
      <c r="I158" s="7">
        <f t="shared" si="29"/>
        <v>96.0860712439827</v>
      </c>
      <c r="J158" s="7">
        <f t="shared" si="30"/>
        <v>0.0103001387035937</v>
      </c>
      <c r="K158" s="7">
        <f t="shared" si="31"/>
        <v>0.00265305630783568</v>
      </c>
    </row>
    <row r="159" spans="1:11">
      <c r="A159" s="1" t="s">
        <v>171</v>
      </c>
      <c r="B159" s="1">
        <v>33</v>
      </c>
      <c r="C159" s="1">
        <v>187</v>
      </c>
      <c r="D159" s="1">
        <v>7</v>
      </c>
      <c r="E159" s="1">
        <v>0</v>
      </c>
      <c r="F159" s="7">
        <f t="shared" si="26"/>
        <v>26.3157894736842</v>
      </c>
      <c r="G159" s="7">
        <f t="shared" si="27"/>
        <v>93.1578947368421</v>
      </c>
      <c r="H159" s="7">
        <f t="shared" si="28"/>
        <v>70</v>
      </c>
      <c r="I159" s="7">
        <f t="shared" si="29"/>
        <v>28.1861638715703</v>
      </c>
      <c r="J159" s="7">
        <f t="shared" si="30"/>
        <v>0.0342628104330656</v>
      </c>
      <c r="K159" s="7">
        <f t="shared" si="31"/>
        <v>0.00882523701471201</v>
      </c>
    </row>
    <row r="160" spans="1:11">
      <c r="A160" s="1" t="s">
        <v>172</v>
      </c>
      <c r="B160" s="1">
        <v>45</v>
      </c>
      <c r="C160" s="1">
        <v>140</v>
      </c>
      <c r="D160" s="1">
        <v>8</v>
      </c>
      <c r="E160" s="1">
        <v>1</v>
      </c>
      <c r="F160" s="7">
        <f t="shared" si="26"/>
        <v>47.3684210526316</v>
      </c>
      <c r="G160" s="7">
        <f t="shared" si="27"/>
        <v>68.4210526315789</v>
      </c>
      <c r="H160" s="7">
        <f t="shared" si="28"/>
        <v>80</v>
      </c>
      <c r="I160" s="7">
        <f t="shared" si="29"/>
        <v>44.2668813753985</v>
      </c>
      <c r="J160" s="7">
        <f t="shared" si="30"/>
        <v>0.0220912059681557</v>
      </c>
      <c r="K160" s="7">
        <f t="shared" si="31"/>
        <v>0.00569013826202789</v>
      </c>
    </row>
    <row r="161" spans="1:11">
      <c r="A161" s="1" t="s">
        <v>173</v>
      </c>
      <c r="B161" s="1">
        <v>69</v>
      </c>
      <c r="C161" s="1">
        <v>149</v>
      </c>
      <c r="D161" s="1">
        <v>2</v>
      </c>
      <c r="E161" s="1">
        <v>1</v>
      </c>
      <c r="F161" s="7">
        <f t="shared" si="26"/>
        <v>89.4736842105263</v>
      </c>
      <c r="G161" s="7">
        <f t="shared" si="27"/>
        <v>73.1578947368421</v>
      </c>
      <c r="H161" s="7">
        <f t="shared" si="28"/>
        <v>20</v>
      </c>
      <c r="I161" s="7">
        <f t="shared" si="29"/>
        <v>79.6199421003017</v>
      </c>
      <c r="J161" s="7">
        <f t="shared" si="30"/>
        <v>0.0124038789156642</v>
      </c>
      <c r="K161" s="7">
        <f t="shared" si="31"/>
        <v>0.00319492680106835</v>
      </c>
    </row>
    <row r="162" spans="1:11">
      <c r="A162" s="1" t="s">
        <v>174</v>
      </c>
      <c r="B162" s="1">
        <v>41</v>
      </c>
      <c r="C162" s="1">
        <v>63</v>
      </c>
      <c r="D162" s="1">
        <v>10</v>
      </c>
      <c r="E162" s="1">
        <v>0</v>
      </c>
      <c r="F162" s="7">
        <f t="shared" si="26"/>
        <v>40.3508771929825</v>
      </c>
      <c r="G162" s="7">
        <f t="shared" si="27"/>
        <v>27.8947368421053</v>
      </c>
      <c r="H162" s="7">
        <f t="shared" si="28"/>
        <v>100</v>
      </c>
      <c r="I162" s="7">
        <f t="shared" si="29"/>
        <v>73.8096259323325</v>
      </c>
      <c r="J162" s="7">
        <f t="shared" si="30"/>
        <v>0.0133672637382859</v>
      </c>
      <c r="K162" s="7">
        <f t="shared" si="31"/>
        <v>0.00344307046729276</v>
      </c>
    </row>
    <row r="163" spans="1:11">
      <c r="A163" s="1" t="s">
        <v>175</v>
      </c>
      <c r="B163" s="1">
        <v>22</v>
      </c>
      <c r="C163" s="1">
        <v>60</v>
      </c>
      <c r="D163" s="1">
        <v>10</v>
      </c>
      <c r="E163" s="1">
        <v>0</v>
      </c>
      <c r="F163" s="7">
        <f t="shared" si="26"/>
        <v>7.01754385964912</v>
      </c>
      <c r="G163" s="7">
        <f t="shared" si="27"/>
        <v>26.3157894736842</v>
      </c>
      <c r="H163" s="7">
        <f t="shared" si="28"/>
        <v>100</v>
      </c>
      <c r="I163" s="7">
        <f t="shared" si="29"/>
        <v>71.2526964601834</v>
      </c>
      <c r="J163" s="7">
        <f t="shared" si="30"/>
        <v>0.0138403139120361</v>
      </c>
      <c r="K163" s="7">
        <f t="shared" si="31"/>
        <v>0.00356491627767519</v>
      </c>
    </row>
    <row r="164" spans="1:11">
      <c r="A164" s="1" t="s">
        <v>176</v>
      </c>
      <c r="B164" s="1">
        <v>35</v>
      </c>
      <c r="C164" s="1">
        <v>24</v>
      </c>
      <c r="D164" s="1">
        <v>7</v>
      </c>
      <c r="E164" s="1">
        <v>0</v>
      </c>
      <c r="F164" s="7">
        <f t="shared" si="26"/>
        <v>29.8245614035088</v>
      </c>
      <c r="G164" s="7">
        <f t="shared" si="27"/>
        <v>7.36842105263158</v>
      </c>
      <c r="H164" s="7">
        <f t="shared" si="28"/>
        <v>70</v>
      </c>
      <c r="I164" s="7">
        <f t="shared" si="29"/>
        <v>73.1486383979686</v>
      </c>
      <c r="J164" s="7">
        <f t="shared" si="30"/>
        <v>0.0134864243175017</v>
      </c>
      <c r="K164" s="7">
        <f t="shared" si="31"/>
        <v>0.00347376323128665</v>
      </c>
    </row>
    <row r="165" spans="1:11">
      <c r="A165" s="1" t="s">
        <v>177</v>
      </c>
      <c r="B165" s="1">
        <v>52</v>
      </c>
      <c r="C165" s="1">
        <v>183</v>
      </c>
      <c r="D165" s="1">
        <v>5</v>
      </c>
      <c r="E165" s="1">
        <v>0</v>
      </c>
      <c r="F165" s="7">
        <f t="shared" si="26"/>
        <v>59.6491228070175</v>
      </c>
      <c r="G165" s="7">
        <f t="shared" si="27"/>
        <v>91.0526315789474</v>
      </c>
      <c r="H165" s="7">
        <f t="shared" si="28"/>
        <v>50</v>
      </c>
      <c r="I165" s="7">
        <f t="shared" si="29"/>
        <v>46.2692482801612</v>
      </c>
      <c r="J165" s="7">
        <f t="shared" si="30"/>
        <v>0.0211554030661346</v>
      </c>
      <c r="K165" s="7">
        <f t="shared" si="31"/>
        <v>0.00544909900386412</v>
      </c>
    </row>
    <row r="166" spans="1:11">
      <c r="A166" s="1" t="s">
        <v>178</v>
      </c>
      <c r="B166" s="1">
        <v>74</v>
      </c>
      <c r="C166" s="1">
        <v>97</v>
      </c>
      <c r="D166" s="1">
        <v>6</v>
      </c>
      <c r="E166" s="1">
        <v>1</v>
      </c>
      <c r="F166" s="7">
        <f t="shared" si="26"/>
        <v>98.2456140350877</v>
      </c>
      <c r="G166" s="7">
        <f t="shared" si="27"/>
        <v>45.7894736842105</v>
      </c>
      <c r="H166" s="7">
        <f t="shared" si="28"/>
        <v>60</v>
      </c>
      <c r="I166" s="7">
        <f t="shared" si="29"/>
        <v>88.4922089070119</v>
      </c>
      <c r="J166" s="7">
        <f t="shared" si="30"/>
        <v>0.0111741570826469</v>
      </c>
      <c r="K166" s="7">
        <f t="shared" si="31"/>
        <v>0.00287818142900539</v>
      </c>
    </row>
    <row r="167" spans="1:11">
      <c r="A167" s="1" t="s">
        <v>179</v>
      </c>
      <c r="B167" s="1">
        <v>47</v>
      </c>
      <c r="C167" s="1">
        <v>113</v>
      </c>
      <c r="D167" s="1">
        <v>4</v>
      </c>
      <c r="E167" s="1">
        <v>1</v>
      </c>
      <c r="F167" s="7">
        <f t="shared" si="26"/>
        <v>50.8771929824561</v>
      </c>
      <c r="G167" s="7">
        <f t="shared" si="27"/>
        <v>54.2105263157895</v>
      </c>
      <c r="H167" s="7">
        <f t="shared" si="28"/>
        <v>40</v>
      </c>
      <c r="I167" s="7">
        <f t="shared" si="29"/>
        <v>42.6590049676766</v>
      </c>
      <c r="J167" s="7">
        <f t="shared" si="30"/>
        <v>0.022904782203359</v>
      </c>
      <c r="K167" s="7">
        <f t="shared" si="31"/>
        <v>0.00589969500925481</v>
      </c>
    </row>
    <row r="168" spans="1:11">
      <c r="A168" s="1" t="s">
        <v>180</v>
      </c>
      <c r="B168" s="1">
        <v>68</v>
      </c>
      <c r="C168" s="1">
        <v>17</v>
      </c>
      <c r="D168" s="1">
        <v>8</v>
      </c>
      <c r="E168" s="1">
        <v>0</v>
      </c>
      <c r="F168" s="7">
        <f t="shared" si="26"/>
        <v>87.719298245614</v>
      </c>
      <c r="G168" s="7">
        <f t="shared" si="27"/>
        <v>3.68421052631579</v>
      </c>
      <c r="H168" s="7">
        <f t="shared" si="28"/>
        <v>80</v>
      </c>
      <c r="I168" s="7">
        <f t="shared" si="29"/>
        <v>106.532839640282</v>
      </c>
      <c r="J168" s="7">
        <f t="shared" si="30"/>
        <v>0.00929948472806251</v>
      </c>
      <c r="K168" s="7">
        <f t="shared" si="31"/>
        <v>0.00239531304649323</v>
      </c>
    </row>
    <row r="169" spans="1:11">
      <c r="A169" s="1" t="s">
        <v>181</v>
      </c>
      <c r="B169" s="1">
        <v>60</v>
      </c>
      <c r="C169" s="1">
        <v>170</v>
      </c>
      <c r="D169" s="1">
        <v>8</v>
      </c>
      <c r="E169" s="1">
        <v>0</v>
      </c>
      <c r="F169" s="7">
        <f t="shared" si="26"/>
        <v>73.6842105263158</v>
      </c>
      <c r="G169" s="7">
        <f t="shared" si="27"/>
        <v>84.2105263157895</v>
      </c>
      <c r="H169" s="7">
        <f t="shared" si="28"/>
        <v>80</v>
      </c>
      <c r="I169" s="7">
        <f t="shared" si="29"/>
        <v>65.6820175072501</v>
      </c>
      <c r="J169" s="7">
        <f t="shared" si="30"/>
        <v>0.0149965468559987</v>
      </c>
      <c r="K169" s="7">
        <f t="shared" si="31"/>
        <v>0.0038627327628296</v>
      </c>
    </row>
    <row r="170" spans="1:11">
      <c r="A170" s="1" t="s">
        <v>182</v>
      </c>
      <c r="B170" s="1">
        <v>47</v>
      </c>
      <c r="C170" s="1">
        <v>187</v>
      </c>
      <c r="D170" s="1">
        <v>4</v>
      </c>
      <c r="E170" s="1">
        <v>0</v>
      </c>
      <c r="F170" s="7">
        <f t="shared" si="26"/>
        <v>50.8771929824561</v>
      </c>
      <c r="G170" s="7">
        <f t="shared" si="27"/>
        <v>93.1578947368421</v>
      </c>
      <c r="H170" s="7">
        <f t="shared" si="28"/>
        <v>40</v>
      </c>
      <c r="I170" s="7">
        <f t="shared" si="29"/>
        <v>40.1846308337873</v>
      </c>
      <c r="J170" s="7">
        <f t="shared" si="30"/>
        <v>0.0242809023598098</v>
      </c>
      <c r="K170" s="7">
        <f t="shared" si="31"/>
        <v>0.0062541489022046</v>
      </c>
    </row>
    <row r="171" spans="1:11">
      <c r="A171" s="1" t="s">
        <v>183</v>
      </c>
      <c r="B171" s="1">
        <v>22</v>
      </c>
      <c r="C171" s="1">
        <v>22</v>
      </c>
      <c r="D171" s="1">
        <v>2</v>
      </c>
      <c r="E171" s="1">
        <v>0</v>
      </c>
      <c r="F171" s="7">
        <f t="shared" si="26"/>
        <v>7.01754385964912</v>
      </c>
      <c r="G171" s="7">
        <f t="shared" si="27"/>
        <v>6.31578947368421</v>
      </c>
      <c r="H171" s="7">
        <f t="shared" si="28"/>
        <v>20</v>
      </c>
      <c r="I171" s="7">
        <f t="shared" si="29"/>
        <v>76.6612467472779</v>
      </c>
      <c r="J171" s="7">
        <f t="shared" si="30"/>
        <v>0.0128764350545924</v>
      </c>
      <c r="K171" s="7">
        <f t="shared" si="31"/>
        <v>0.00331664536052353</v>
      </c>
    </row>
    <row r="172" spans="1:11">
      <c r="A172" s="1" t="s">
        <v>184</v>
      </c>
      <c r="B172" s="1">
        <v>31</v>
      </c>
      <c r="C172" s="1">
        <v>121</v>
      </c>
      <c r="D172" s="1">
        <v>8</v>
      </c>
      <c r="E172" s="1">
        <v>0</v>
      </c>
      <c r="F172" s="7">
        <f t="shared" si="26"/>
        <v>22.8070175438596</v>
      </c>
      <c r="G172" s="7">
        <f t="shared" si="27"/>
        <v>58.4210526315789</v>
      </c>
      <c r="H172" s="7">
        <f t="shared" si="28"/>
        <v>80</v>
      </c>
      <c r="I172" s="7">
        <f t="shared" si="29"/>
        <v>35.6295878234691</v>
      </c>
      <c r="J172" s="7">
        <f t="shared" si="30"/>
        <v>0.0273003344951451</v>
      </c>
      <c r="K172" s="7">
        <f t="shared" si="31"/>
        <v>0.00703187857199421</v>
      </c>
    </row>
    <row r="173" spans="1:11">
      <c r="A173" s="1" t="s">
        <v>185</v>
      </c>
      <c r="B173" s="1">
        <v>28</v>
      </c>
      <c r="C173" s="1">
        <v>77</v>
      </c>
      <c r="D173" s="1">
        <v>1</v>
      </c>
      <c r="E173" s="1">
        <v>0</v>
      </c>
      <c r="F173" s="7">
        <f t="shared" ref="F173:F204" si="32">100/($K$1-$K$2)*(B173-$K$2)</f>
        <v>17.5438596491228</v>
      </c>
      <c r="G173" s="7">
        <f t="shared" ref="G173:G204" si="33">100/($K$3-$K$4)*(C173-$K$4)</f>
        <v>35.2631578947368</v>
      </c>
      <c r="H173" s="7">
        <f t="shared" ref="H173:H204" si="34">100/($K$5-$K$6)*(D173-$K$6)</f>
        <v>10</v>
      </c>
      <c r="I173" s="7">
        <f t="shared" ref="I173:I204" si="35">SQRT(SUMXMY2(E$2:G$2,F173:H173))</f>
        <v>57.3445414112858</v>
      </c>
      <c r="J173" s="7">
        <f t="shared" ref="J173:J204" si="36">1/(1+I173)</f>
        <v>0.0171395639731015</v>
      </c>
      <c r="K173" s="7">
        <f t="shared" ref="K173:K204" si="37">J173/SUM($J$12:$J$211)</f>
        <v>0.00441471999755934</v>
      </c>
    </row>
    <row r="174" spans="1:11">
      <c r="A174" s="1" t="s">
        <v>186</v>
      </c>
      <c r="B174" s="1">
        <v>41</v>
      </c>
      <c r="C174" s="1">
        <v>129</v>
      </c>
      <c r="D174" s="1">
        <v>3</v>
      </c>
      <c r="E174" s="1">
        <v>1</v>
      </c>
      <c r="F174" s="7">
        <f t="shared" si="32"/>
        <v>40.3508771929825</v>
      </c>
      <c r="G174" s="7">
        <f t="shared" si="33"/>
        <v>62.6315789473684</v>
      </c>
      <c r="H174" s="7">
        <f t="shared" si="34"/>
        <v>30</v>
      </c>
      <c r="I174" s="7">
        <f t="shared" si="35"/>
        <v>34.5039151408829</v>
      </c>
      <c r="J174" s="7">
        <f t="shared" si="36"/>
        <v>0.0281659077888145</v>
      </c>
      <c r="K174" s="7">
        <f t="shared" si="37"/>
        <v>0.00725482845186936</v>
      </c>
    </row>
    <row r="175" spans="1:11">
      <c r="A175" s="1" t="s">
        <v>187</v>
      </c>
      <c r="B175" s="1">
        <v>73</v>
      </c>
      <c r="C175" s="1">
        <v>45</v>
      </c>
      <c r="D175" s="1">
        <v>5</v>
      </c>
      <c r="E175" s="1">
        <v>1</v>
      </c>
      <c r="F175" s="7">
        <f t="shared" si="32"/>
        <v>96.4912280701754</v>
      </c>
      <c r="G175" s="7">
        <f t="shared" si="33"/>
        <v>18.4210526315789</v>
      </c>
      <c r="H175" s="7">
        <f t="shared" si="34"/>
        <v>50</v>
      </c>
      <c r="I175" s="7">
        <f t="shared" si="35"/>
        <v>99.3205603839871</v>
      </c>
      <c r="J175" s="7">
        <f t="shared" si="36"/>
        <v>0.00996804639220912</v>
      </c>
      <c r="K175" s="7">
        <f t="shared" si="37"/>
        <v>0.00256751769259401</v>
      </c>
    </row>
    <row r="176" spans="1:11">
      <c r="A176" s="1" t="s">
        <v>188</v>
      </c>
      <c r="B176" s="1">
        <v>74</v>
      </c>
      <c r="C176" s="1">
        <v>172</v>
      </c>
      <c r="D176" s="1">
        <v>6</v>
      </c>
      <c r="E176" s="1">
        <v>0</v>
      </c>
      <c r="F176" s="7">
        <f t="shared" si="32"/>
        <v>98.2456140350877</v>
      </c>
      <c r="G176" s="7">
        <f t="shared" si="33"/>
        <v>85.2631578947368</v>
      </c>
      <c r="H176" s="7">
        <f t="shared" si="34"/>
        <v>60</v>
      </c>
      <c r="I176" s="7">
        <f t="shared" si="35"/>
        <v>83.5408312337482</v>
      </c>
      <c r="J176" s="7">
        <f t="shared" si="36"/>
        <v>0.0118286038285463</v>
      </c>
      <c r="K176" s="7">
        <f t="shared" si="37"/>
        <v>0.00304675042766802</v>
      </c>
    </row>
    <row r="177" spans="1:11">
      <c r="A177" s="1" t="s">
        <v>189</v>
      </c>
      <c r="B177" s="1">
        <v>75</v>
      </c>
      <c r="C177" s="1">
        <v>115</v>
      </c>
      <c r="D177" s="1">
        <v>10</v>
      </c>
      <c r="E177" s="1">
        <v>0</v>
      </c>
      <c r="F177" s="7">
        <f t="shared" si="32"/>
        <v>100</v>
      </c>
      <c r="G177" s="7">
        <f t="shared" si="33"/>
        <v>55.2631578947368</v>
      </c>
      <c r="H177" s="7">
        <f t="shared" si="34"/>
        <v>100</v>
      </c>
      <c r="I177" s="7">
        <f t="shared" si="35"/>
        <v>100.172980582496</v>
      </c>
      <c r="J177" s="7">
        <f t="shared" si="36"/>
        <v>0.00988406187346237</v>
      </c>
      <c r="K177" s="7">
        <f t="shared" si="37"/>
        <v>0.00254588539582272</v>
      </c>
    </row>
    <row r="178" spans="1:11">
      <c r="A178" s="1" t="s">
        <v>190</v>
      </c>
      <c r="B178" s="1">
        <v>47</v>
      </c>
      <c r="C178" s="1">
        <v>188</v>
      </c>
      <c r="D178" s="1">
        <v>1</v>
      </c>
      <c r="E178" s="1">
        <v>0</v>
      </c>
      <c r="F178" s="7">
        <f t="shared" si="32"/>
        <v>50.8771929824561</v>
      </c>
      <c r="G178" s="7">
        <f t="shared" si="33"/>
        <v>93.6842105263158</v>
      </c>
      <c r="H178" s="7">
        <f t="shared" si="34"/>
        <v>10</v>
      </c>
      <c r="I178" s="7">
        <f t="shared" si="35"/>
        <v>55.9715114626537</v>
      </c>
      <c r="J178" s="7">
        <f t="shared" si="36"/>
        <v>0.0175526324355204</v>
      </c>
      <c r="K178" s="7">
        <f t="shared" si="37"/>
        <v>0.00452111602981921</v>
      </c>
    </row>
    <row r="179" spans="1:11">
      <c r="A179" s="1" t="s">
        <v>191</v>
      </c>
      <c r="B179" s="1">
        <v>26</v>
      </c>
      <c r="C179" s="1">
        <v>114</v>
      </c>
      <c r="D179" s="1">
        <v>3</v>
      </c>
      <c r="E179" s="1">
        <v>1</v>
      </c>
      <c r="F179" s="7">
        <f t="shared" si="32"/>
        <v>14.0350877192982</v>
      </c>
      <c r="G179" s="7">
        <f t="shared" si="33"/>
        <v>54.7368421052632</v>
      </c>
      <c r="H179" s="7">
        <f t="shared" si="34"/>
        <v>30</v>
      </c>
      <c r="I179" s="7">
        <f t="shared" si="35"/>
        <v>29.4742063445815</v>
      </c>
      <c r="J179" s="7">
        <f t="shared" si="36"/>
        <v>0.0328146363745354</v>
      </c>
      <c r="K179" s="7">
        <f t="shared" si="37"/>
        <v>0.00845222385135654</v>
      </c>
    </row>
    <row r="180" spans="1:11">
      <c r="A180" s="1" t="s">
        <v>192</v>
      </c>
      <c r="B180" s="1">
        <v>53</v>
      </c>
      <c r="C180" s="1">
        <v>104</v>
      </c>
      <c r="D180" s="1">
        <v>1</v>
      </c>
      <c r="E180" s="1">
        <v>1</v>
      </c>
      <c r="F180" s="7">
        <f t="shared" si="32"/>
        <v>61.4035087719298</v>
      </c>
      <c r="G180" s="7">
        <f t="shared" si="33"/>
        <v>49.4736842105263</v>
      </c>
      <c r="H180" s="7">
        <f t="shared" si="34"/>
        <v>10</v>
      </c>
      <c r="I180" s="7">
        <f t="shared" si="35"/>
        <v>66.3410793697399</v>
      </c>
      <c r="J180" s="7">
        <f t="shared" si="36"/>
        <v>0.0148497768280405</v>
      </c>
      <c r="K180" s="7">
        <f t="shared" si="37"/>
        <v>0.00382492850021906</v>
      </c>
    </row>
    <row r="181" spans="1:11">
      <c r="A181" s="1" t="s">
        <v>193</v>
      </c>
      <c r="B181" s="1">
        <v>40</v>
      </c>
      <c r="C181" s="1">
        <v>24</v>
      </c>
      <c r="D181" s="1">
        <v>4</v>
      </c>
      <c r="E181" s="1">
        <v>1</v>
      </c>
      <c r="F181" s="7">
        <f t="shared" si="32"/>
        <v>38.5964912280702</v>
      </c>
      <c r="G181" s="7">
        <f t="shared" si="33"/>
        <v>7.36842105263158</v>
      </c>
      <c r="H181" s="7">
        <f t="shared" si="34"/>
        <v>40</v>
      </c>
      <c r="I181" s="7">
        <f t="shared" si="35"/>
        <v>73.306886862247</v>
      </c>
      <c r="J181" s="7">
        <f t="shared" si="36"/>
        <v>0.0134577028082718</v>
      </c>
      <c r="K181" s="7">
        <f t="shared" si="37"/>
        <v>0.00346636529389711</v>
      </c>
    </row>
    <row r="182" spans="1:11">
      <c r="A182" s="1" t="s">
        <v>194</v>
      </c>
      <c r="B182" s="1">
        <v>47</v>
      </c>
      <c r="C182" s="1">
        <v>151</v>
      </c>
      <c r="D182" s="1">
        <v>10</v>
      </c>
      <c r="E182" s="1">
        <v>0</v>
      </c>
      <c r="F182" s="7">
        <f t="shared" si="32"/>
        <v>50.8771929824561</v>
      </c>
      <c r="G182" s="7">
        <f t="shared" si="33"/>
        <v>74.2105263157895</v>
      </c>
      <c r="H182" s="7">
        <f t="shared" si="34"/>
        <v>100</v>
      </c>
      <c r="I182" s="7">
        <f t="shared" si="35"/>
        <v>61.1193928186175</v>
      </c>
      <c r="J182" s="7">
        <f t="shared" si="36"/>
        <v>0.0160980324279714</v>
      </c>
      <c r="K182" s="7">
        <f t="shared" si="37"/>
        <v>0.00414644770384227</v>
      </c>
    </row>
    <row r="183" spans="1:11">
      <c r="A183" s="1" t="s">
        <v>195</v>
      </c>
      <c r="B183" s="1">
        <v>20</v>
      </c>
      <c r="C183" s="1">
        <v>192</v>
      </c>
      <c r="D183" s="1">
        <v>6</v>
      </c>
      <c r="E183" s="1">
        <v>1</v>
      </c>
      <c r="F183" s="7">
        <f t="shared" si="32"/>
        <v>3.50877192982456</v>
      </c>
      <c r="G183" s="7">
        <f t="shared" si="33"/>
        <v>95.7894736842105</v>
      </c>
      <c r="H183" s="7">
        <f t="shared" si="34"/>
        <v>60</v>
      </c>
      <c r="I183" s="7">
        <f t="shared" si="35"/>
        <v>25.1005978476904</v>
      </c>
      <c r="J183" s="7">
        <f t="shared" si="36"/>
        <v>0.0383132986391914</v>
      </c>
      <c r="K183" s="7">
        <f t="shared" si="37"/>
        <v>0.0098685407598671</v>
      </c>
    </row>
    <row r="184" spans="1:11">
      <c r="A184" s="1" t="s">
        <v>196</v>
      </c>
      <c r="B184" s="1">
        <v>42</v>
      </c>
      <c r="C184" s="1">
        <v>140</v>
      </c>
      <c r="D184" s="1">
        <v>6</v>
      </c>
      <c r="E184" s="1">
        <v>0</v>
      </c>
      <c r="F184" s="7">
        <f t="shared" si="32"/>
        <v>42.1052631578947</v>
      </c>
      <c r="G184" s="7">
        <f t="shared" si="33"/>
        <v>68.4210526315789</v>
      </c>
      <c r="H184" s="7">
        <f t="shared" si="34"/>
        <v>60</v>
      </c>
      <c r="I184" s="7">
        <f t="shared" si="35"/>
        <v>29.2377777101708</v>
      </c>
      <c r="J184" s="7">
        <f t="shared" si="36"/>
        <v>0.0330712134200139</v>
      </c>
      <c r="K184" s="7">
        <f t="shared" si="37"/>
        <v>0.0085183116360497</v>
      </c>
    </row>
    <row r="185" spans="1:11">
      <c r="A185" s="1" t="s">
        <v>197</v>
      </c>
      <c r="B185" s="1">
        <v>26</v>
      </c>
      <c r="C185" s="1">
        <v>116</v>
      </c>
      <c r="D185" s="1">
        <v>4</v>
      </c>
      <c r="E185" s="1">
        <v>1</v>
      </c>
      <c r="F185" s="7">
        <f t="shared" si="32"/>
        <v>14.0350877192982</v>
      </c>
      <c r="G185" s="7">
        <f t="shared" si="33"/>
        <v>55.7894736842105</v>
      </c>
      <c r="H185" s="7">
        <f t="shared" si="34"/>
        <v>40</v>
      </c>
      <c r="I185" s="7">
        <f t="shared" si="35"/>
        <v>22.8999456331904</v>
      </c>
      <c r="J185" s="7">
        <f t="shared" si="36"/>
        <v>0.0418410993626394</v>
      </c>
      <c r="K185" s="7">
        <f t="shared" si="37"/>
        <v>0.0107772133740393</v>
      </c>
    </row>
    <row r="186" spans="1:11">
      <c r="A186" s="1" t="s">
        <v>198</v>
      </c>
      <c r="B186" s="1">
        <v>60</v>
      </c>
      <c r="C186" s="1">
        <v>138</v>
      </c>
      <c r="D186" s="1">
        <v>9</v>
      </c>
      <c r="E186" s="1">
        <v>0</v>
      </c>
      <c r="F186" s="7">
        <f t="shared" si="32"/>
        <v>73.6842105263158</v>
      </c>
      <c r="G186" s="7">
        <f t="shared" si="33"/>
        <v>67.3684210526316</v>
      </c>
      <c r="H186" s="7">
        <f t="shared" si="34"/>
        <v>90</v>
      </c>
      <c r="I186" s="7">
        <f t="shared" si="35"/>
        <v>70.9355760932317</v>
      </c>
      <c r="J186" s="7">
        <f t="shared" si="36"/>
        <v>0.0139013274697898</v>
      </c>
      <c r="K186" s="7">
        <f t="shared" si="37"/>
        <v>0.0035806318334478</v>
      </c>
    </row>
    <row r="187" spans="1:11">
      <c r="A187" s="1" t="s">
        <v>199</v>
      </c>
      <c r="B187" s="1">
        <v>74</v>
      </c>
      <c r="C187" s="1">
        <v>175</v>
      </c>
      <c r="D187" s="1">
        <v>8</v>
      </c>
      <c r="E187" s="1">
        <v>1</v>
      </c>
      <c r="F187" s="7">
        <f t="shared" si="32"/>
        <v>98.2456140350877</v>
      </c>
      <c r="G187" s="7">
        <f t="shared" si="33"/>
        <v>86.8421052631579</v>
      </c>
      <c r="H187" s="7">
        <f t="shared" si="34"/>
        <v>80</v>
      </c>
      <c r="I187" s="7">
        <f t="shared" si="35"/>
        <v>88.3731769580752</v>
      </c>
      <c r="J187" s="7">
        <f t="shared" si="36"/>
        <v>0.011189039419166</v>
      </c>
      <c r="K187" s="7">
        <f t="shared" si="37"/>
        <v>0.00288201474406197</v>
      </c>
    </row>
    <row r="188" spans="1:11">
      <c r="A188" s="1" t="s">
        <v>200</v>
      </c>
      <c r="B188" s="1">
        <v>33</v>
      </c>
      <c r="C188" s="1">
        <v>163</v>
      </c>
      <c r="D188" s="1">
        <v>5</v>
      </c>
      <c r="E188" s="1">
        <v>1</v>
      </c>
      <c r="F188" s="7">
        <f t="shared" si="32"/>
        <v>26.3157894736842</v>
      </c>
      <c r="G188" s="7">
        <f t="shared" si="33"/>
        <v>80.5263157894737</v>
      </c>
      <c r="H188" s="7">
        <f t="shared" si="34"/>
        <v>50</v>
      </c>
      <c r="I188" s="7">
        <f t="shared" si="35"/>
        <v>11.3371890676516</v>
      </c>
      <c r="J188" s="7">
        <f t="shared" si="36"/>
        <v>0.0810557408593198</v>
      </c>
      <c r="K188" s="7">
        <f t="shared" si="37"/>
        <v>0.0208779173525191</v>
      </c>
    </row>
    <row r="189" spans="1:11">
      <c r="A189" s="1" t="s">
        <v>201</v>
      </c>
      <c r="B189" s="1">
        <v>45</v>
      </c>
      <c r="C189" s="1">
        <v>60</v>
      </c>
      <c r="D189" s="1">
        <v>7</v>
      </c>
      <c r="E189" s="1">
        <v>0</v>
      </c>
      <c r="F189" s="7">
        <f t="shared" si="32"/>
        <v>47.3684210526316</v>
      </c>
      <c r="G189" s="7">
        <f t="shared" si="33"/>
        <v>26.3157894736842</v>
      </c>
      <c r="H189" s="7">
        <f t="shared" si="34"/>
        <v>70</v>
      </c>
      <c r="I189" s="7">
        <f t="shared" si="35"/>
        <v>62.4277976297219</v>
      </c>
      <c r="J189" s="7">
        <f t="shared" si="36"/>
        <v>0.0157659581030669</v>
      </c>
      <c r="K189" s="7">
        <f t="shared" si="37"/>
        <v>0.00406091372146484</v>
      </c>
    </row>
    <row r="190" spans="1:11">
      <c r="A190" s="1" t="s">
        <v>202</v>
      </c>
      <c r="B190" s="1">
        <v>40</v>
      </c>
      <c r="C190" s="1">
        <v>122</v>
      </c>
      <c r="D190" s="1">
        <v>6</v>
      </c>
      <c r="E190" s="1">
        <v>1</v>
      </c>
      <c r="F190" s="7">
        <f t="shared" si="32"/>
        <v>38.5964912280702</v>
      </c>
      <c r="G190" s="7">
        <f t="shared" si="33"/>
        <v>58.9473684210526</v>
      </c>
      <c r="H190" s="7">
        <f t="shared" si="34"/>
        <v>60</v>
      </c>
      <c r="I190" s="7">
        <f t="shared" si="35"/>
        <v>30.3615233331172</v>
      </c>
      <c r="J190" s="7">
        <f t="shared" si="36"/>
        <v>0.0318862062081028</v>
      </c>
      <c r="K190" s="7">
        <f t="shared" si="37"/>
        <v>0.00821308362418858</v>
      </c>
    </row>
    <row r="191" spans="1:11">
      <c r="A191" s="1" t="s">
        <v>203</v>
      </c>
      <c r="B191" s="1">
        <v>69</v>
      </c>
      <c r="C191" s="1">
        <v>162</v>
      </c>
      <c r="D191" s="1">
        <v>8</v>
      </c>
      <c r="E191" s="1">
        <v>1</v>
      </c>
      <c r="F191" s="7">
        <f t="shared" si="32"/>
        <v>89.4736842105263</v>
      </c>
      <c r="G191" s="7">
        <f t="shared" si="33"/>
        <v>80</v>
      </c>
      <c r="H191" s="7">
        <f t="shared" si="34"/>
        <v>80</v>
      </c>
      <c r="I191" s="7">
        <f t="shared" si="35"/>
        <v>79.6425532494322</v>
      </c>
      <c r="J191" s="7">
        <f t="shared" si="36"/>
        <v>0.0124004010253363</v>
      </c>
      <c r="K191" s="7">
        <f t="shared" si="37"/>
        <v>0.00319403098411503</v>
      </c>
    </row>
    <row r="192" spans="1:11">
      <c r="A192" s="1" t="s">
        <v>204</v>
      </c>
      <c r="B192" s="1">
        <v>44</v>
      </c>
      <c r="C192" s="1">
        <v>43</v>
      </c>
      <c r="D192" s="1">
        <v>4</v>
      </c>
      <c r="E192" s="1">
        <v>1</v>
      </c>
      <c r="F192" s="7">
        <f t="shared" si="32"/>
        <v>45.6140350877193</v>
      </c>
      <c r="G192" s="7">
        <f t="shared" si="33"/>
        <v>17.3684210526316</v>
      </c>
      <c r="H192" s="7">
        <f t="shared" si="34"/>
        <v>40</v>
      </c>
      <c r="I192" s="7">
        <f t="shared" si="35"/>
        <v>66.8153927375944</v>
      </c>
      <c r="J192" s="7">
        <f t="shared" si="36"/>
        <v>0.0147459147493167</v>
      </c>
      <c r="K192" s="7">
        <f t="shared" si="37"/>
        <v>0.00379817624463955</v>
      </c>
    </row>
    <row r="193" spans="1:11">
      <c r="A193" s="1" t="s">
        <v>205</v>
      </c>
      <c r="B193" s="1">
        <v>68</v>
      </c>
      <c r="C193" s="1">
        <v>86</v>
      </c>
      <c r="D193" s="1">
        <v>6</v>
      </c>
      <c r="E193" s="1">
        <v>1</v>
      </c>
      <c r="F193" s="7">
        <f t="shared" si="32"/>
        <v>87.719298245614</v>
      </c>
      <c r="G193" s="7">
        <f t="shared" si="33"/>
        <v>40</v>
      </c>
      <c r="H193" s="7">
        <f t="shared" si="34"/>
        <v>60</v>
      </c>
      <c r="I193" s="7">
        <f t="shared" si="35"/>
        <v>81.1956663038813</v>
      </c>
      <c r="J193" s="7">
        <f t="shared" si="36"/>
        <v>0.0121660915345944</v>
      </c>
      <c r="K193" s="7">
        <f t="shared" si="37"/>
        <v>0.0031336787606851</v>
      </c>
    </row>
    <row r="194" spans="1:11">
      <c r="A194" s="1" t="s">
        <v>206</v>
      </c>
      <c r="B194" s="1">
        <v>42</v>
      </c>
      <c r="C194" s="1">
        <v>18</v>
      </c>
      <c r="D194" s="1">
        <v>6</v>
      </c>
      <c r="E194" s="1">
        <v>1</v>
      </c>
      <c r="F194" s="7">
        <f t="shared" si="32"/>
        <v>42.1052631578947</v>
      </c>
      <c r="G194" s="7">
        <f t="shared" si="33"/>
        <v>4.21052631578947</v>
      </c>
      <c r="H194" s="7">
        <f t="shared" si="34"/>
        <v>60</v>
      </c>
      <c r="I194" s="7">
        <f t="shared" si="35"/>
        <v>77.4060059084082</v>
      </c>
      <c r="J194" s="7">
        <f t="shared" si="36"/>
        <v>0.0127541249986407</v>
      </c>
      <c r="K194" s="7">
        <f t="shared" si="37"/>
        <v>0.00328514137064608</v>
      </c>
    </row>
    <row r="195" spans="1:11">
      <c r="A195" s="1" t="s">
        <v>207</v>
      </c>
      <c r="B195" s="1">
        <v>30</v>
      </c>
      <c r="C195" s="1">
        <v>48</v>
      </c>
      <c r="D195" s="1">
        <v>7</v>
      </c>
      <c r="E195" s="1">
        <v>1</v>
      </c>
      <c r="F195" s="7">
        <f t="shared" si="32"/>
        <v>21.0526315789474</v>
      </c>
      <c r="G195" s="7">
        <f t="shared" si="33"/>
        <v>20</v>
      </c>
      <c r="H195" s="7">
        <f t="shared" si="34"/>
        <v>70</v>
      </c>
      <c r="I195" s="7">
        <f t="shared" si="35"/>
        <v>59.9930743925434</v>
      </c>
      <c r="J195" s="7">
        <f t="shared" si="36"/>
        <v>0.0163953040563939</v>
      </c>
      <c r="K195" s="7">
        <f t="shared" si="37"/>
        <v>0.00422301738815647</v>
      </c>
    </row>
    <row r="196" spans="1:11">
      <c r="A196" s="1" t="s">
        <v>208</v>
      </c>
      <c r="B196" s="1">
        <v>46</v>
      </c>
      <c r="C196" s="1">
        <v>102</v>
      </c>
      <c r="D196" s="1">
        <v>6</v>
      </c>
      <c r="E196" s="1">
        <v>0</v>
      </c>
      <c r="F196" s="7">
        <f t="shared" si="32"/>
        <v>49.1228070175439</v>
      </c>
      <c r="G196" s="7">
        <f t="shared" si="33"/>
        <v>48.4210526315789</v>
      </c>
      <c r="H196" s="7">
        <f t="shared" si="34"/>
        <v>60</v>
      </c>
      <c r="I196" s="7">
        <f t="shared" si="35"/>
        <v>44.6007562110937</v>
      </c>
      <c r="J196" s="7">
        <f t="shared" si="36"/>
        <v>0.0219294608925086</v>
      </c>
      <c r="K196" s="7">
        <f t="shared" si="37"/>
        <v>0.00564847680429847</v>
      </c>
    </row>
    <row r="197" spans="1:11">
      <c r="A197" s="1" t="s">
        <v>209</v>
      </c>
      <c r="B197" s="1">
        <v>51</v>
      </c>
      <c r="C197" s="1">
        <v>83</v>
      </c>
      <c r="D197" s="1">
        <v>9</v>
      </c>
      <c r="E197" s="1">
        <v>0</v>
      </c>
      <c r="F197" s="7">
        <f t="shared" si="32"/>
        <v>57.8947368421053</v>
      </c>
      <c r="G197" s="7">
        <f t="shared" si="33"/>
        <v>38.4210526315789</v>
      </c>
      <c r="H197" s="7">
        <f t="shared" si="34"/>
        <v>90</v>
      </c>
      <c r="I197" s="7">
        <f t="shared" si="35"/>
        <v>69.3459751242131</v>
      </c>
      <c r="J197" s="7">
        <f t="shared" si="36"/>
        <v>0.0142154543772299</v>
      </c>
      <c r="K197" s="7">
        <f t="shared" si="37"/>
        <v>0.00366154301311512</v>
      </c>
    </row>
    <row r="198" spans="1:11">
      <c r="A198" s="1" t="s">
        <v>210</v>
      </c>
      <c r="B198" s="1">
        <v>32</v>
      </c>
      <c r="C198" s="1">
        <v>95</v>
      </c>
      <c r="D198" s="1">
        <v>6</v>
      </c>
      <c r="E198" s="1">
        <v>0</v>
      </c>
      <c r="F198" s="7">
        <f t="shared" si="32"/>
        <v>24.5614035087719</v>
      </c>
      <c r="G198" s="7">
        <f t="shared" si="33"/>
        <v>44.7368421052632</v>
      </c>
      <c r="H198" s="7">
        <f t="shared" si="34"/>
        <v>60</v>
      </c>
      <c r="I198" s="7">
        <f t="shared" si="35"/>
        <v>34.2662613914115</v>
      </c>
      <c r="J198" s="7">
        <f t="shared" si="36"/>
        <v>0.0283557133800277</v>
      </c>
      <c r="K198" s="7">
        <f t="shared" si="37"/>
        <v>0.00730371759166852</v>
      </c>
    </row>
    <row r="199" spans="1:11">
      <c r="A199" s="1" t="s">
        <v>211</v>
      </c>
      <c r="B199" s="1">
        <v>44</v>
      </c>
      <c r="C199" s="1">
        <v>16</v>
      </c>
      <c r="D199" s="1">
        <v>5</v>
      </c>
      <c r="E199" s="1">
        <v>0</v>
      </c>
      <c r="F199" s="7">
        <f t="shared" si="32"/>
        <v>45.6140350877193</v>
      </c>
      <c r="G199" s="7">
        <f t="shared" si="33"/>
        <v>3.15789473684211</v>
      </c>
      <c r="H199" s="7">
        <f t="shared" si="34"/>
        <v>50</v>
      </c>
      <c r="I199" s="7">
        <f t="shared" si="35"/>
        <v>79.0036836181613</v>
      </c>
      <c r="J199" s="7">
        <f t="shared" si="36"/>
        <v>0.0124994244611631</v>
      </c>
      <c r="K199" s="7">
        <f t="shared" si="37"/>
        <v>0.00321953692715171</v>
      </c>
    </row>
    <row r="200" spans="1:11">
      <c r="A200" s="1" t="s">
        <v>212</v>
      </c>
      <c r="B200" s="1">
        <v>29</v>
      </c>
      <c r="C200" s="1">
        <v>115</v>
      </c>
      <c r="D200" s="1">
        <v>5</v>
      </c>
      <c r="E200" s="1">
        <v>1</v>
      </c>
      <c r="F200" s="7">
        <f t="shared" si="32"/>
        <v>19.2982456140351</v>
      </c>
      <c r="G200" s="7">
        <f t="shared" si="33"/>
        <v>55.2631578947368</v>
      </c>
      <c r="H200" s="7">
        <f t="shared" si="34"/>
        <v>50</v>
      </c>
      <c r="I200" s="7">
        <f t="shared" si="35"/>
        <v>21.343026422099</v>
      </c>
      <c r="J200" s="7">
        <f t="shared" si="36"/>
        <v>0.0447566941518236</v>
      </c>
      <c r="K200" s="7">
        <f t="shared" si="37"/>
        <v>0.0115281971587372</v>
      </c>
    </row>
    <row r="201" spans="1:11">
      <c r="A201" s="1" t="s">
        <v>213</v>
      </c>
      <c r="B201" s="1">
        <v>67</v>
      </c>
      <c r="C201" s="1">
        <v>45</v>
      </c>
      <c r="D201" s="1">
        <v>9</v>
      </c>
      <c r="E201" s="1">
        <v>0</v>
      </c>
      <c r="F201" s="7">
        <f t="shared" si="32"/>
        <v>85.9649122807018</v>
      </c>
      <c r="G201" s="7">
        <f t="shared" si="33"/>
        <v>18.4210526315789</v>
      </c>
      <c r="H201" s="7">
        <f t="shared" si="34"/>
        <v>90</v>
      </c>
      <c r="I201" s="7">
        <f t="shared" si="35"/>
        <v>99.380041941159</v>
      </c>
      <c r="J201" s="7">
        <f t="shared" si="36"/>
        <v>0.00996213969093758</v>
      </c>
      <c r="K201" s="7">
        <f t="shared" si="37"/>
        <v>0.00256599627511431</v>
      </c>
    </row>
    <row r="202" spans="1:11">
      <c r="A202" s="1" t="s">
        <v>214</v>
      </c>
      <c r="B202" s="1">
        <v>19</v>
      </c>
      <c r="C202" s="1">
        <v>183</v>
      </c>
      <c r="D202" s="1">
        <v>6</v>
      </c>
      <c r="E202" s="1">
        <v>1</v>
      </c>
      <c r="F202" s="7">
        <f t="shared" si="32"/>
        <v>1.75438596491228</v>
      </c>
      <c r="G202" s="7">
        <f t="shared" si="33"/>
        <v>91.0526315789474</v>
      </c>
      <c r="H202" s="7">
        <f t="shared" si="34"/>
        <v>60</v>
      </c>
      <c r="I202" s="7">
        <f t="shared" si="35"/>
        <v>22.6750568361769</v>
      </c>
      <c r="J202" s="7">
        <f t="shared" si="36"/>
        <v>0.0422385469618784</v>
      </c>
      <c r="K202" s="7">
        <f t="shared" si="37"/>
        <v>0.0108795858653755</v>
      </c>
    </row>
    <row r="203" spans="1:11">
      <c r="A203" s="1" t="s">
        <v>215</v>
      </c>
      <c r="B203" s="1">
        <v>67</v>
      </c>
      <c r="C203" s="1">
        <v>126</v>
      </c>
      <c r="D203" s="1">
        <v>7</v>
      </c>
      <c r="E203" s="1">
        <v>0</v>
      </c>
      <c r="F203" s="7">
        <f t="shared" si="32"/>
        <v>85.9649122807018</v>
      </c>
      <c r="G203" s="7">
        <f t="shared" si="33"/>
        <v>61.0526315789474</v>
      </c>
      <c r="H203" s="7">
        <f t="shared" si="34"/>
        <v>70</v>
      </c>
      <c r="I203" s="7">
        <f t="shared" si="35"/>
        <v>74.5490185792515</v>
      </c>
      <c r="J203" s="7">
        <f t="shared" si="36"/>
        <v>0.0132364393185464</v>
      </c>
      <c r="K203" s="7">
        <f t="shared" si="37"/>
        <v>0.00340937339174876</v>
      </c>
    </row>
    <row r="204" spans="1:11">
      <c r="A204" s="1" t="s">
        <v>216</v>
      </c>
      <c r="B204" s="1">
        <v>56</v>
      </c>
      <c r="C204" s="1">
        <v>78</v>
      </c>
      <c r="D204" s="1">
        <v>7</v>
      </c>
      <c r="E204" s="1">
        <v>0</v>
      </c>
      <c r="F204" s="7">
        <f t="shared" si="32"/>
        <v>66.6666666666667</v>
      </c>
      <c r="G204" s="7">
        <f t="shared" si="33"/>
        <v>35.7894736842105</v>
      </c>
      <c r="H204" s="7">
        <f t="shared" si="34"/>
        <v>70</v>
      </c>
      <c r="I204" s="7">
        <f t="shared" si="35"/>
        <v>68.0505035781678</v>
      </c>
      <c r="J204" s="7">
        <f t="shared" si="36"/>
        <v>0.0144821536148243</v>
      </c>
      <c r="K204" s="7">
        <f t="shared" si="37"/>
        <v>0.00373023801955692</v>
      </c>
    </row>
    <row r="205" spans="1:11">
      <c r="A205" s="1" t="s">
        <v>217</v>
      </c>
      <c r="B205" s="1">
        <v>18</v>
      </c>
      <c r="C205" s="1">
        <v>33</v>
      </c>
      <c r="D205" s="1">
        <v>0</v>
      </c>
      <c r="E205" s="1">
        <v>0</v>
      </c>
      <c r="F205" s="7">
        <f>100/($K$1-$K$2)*(B205-$K$2)</f>
        <v>0</v>
      </c>
      <c r="G205" s="7">
        <f>100/($K$3-$K$4)*(C205-$K$4)</f>
        <v>12.1052631578947</v>
      </c>
      <c r="H205" s="7">
        <f>100/($K$5-$K$6)*(D205-$K$6)</f>
        <v>0</v>
      </c>
      <c r="I205" s="7">
        <f>SQRT(SUMXMY2(E$2:G$2,F205:H205))</f>
        <v>82.8993315351521</v>
      </c>
      <c r="J205" s="7">
        <f>1/(1+I205)</f>
        <v>0.0119190460961065</v>
      </c>
      <c r="K205" s="7">
        <f>J205/SUM($J$12:$J$211)</f>
        <v>0.00307004607788697</v>
      </c>
    </row>
    <row r="206" spans="1:11">
      <c r="A206" s="1" t="s">
        <v>218</v>
      </c>
      <c r="B206" s="1">
        <v>58</v>
      </c>
      <c r="C206" s="1">
        <v>117</v>
      </c>
      <c r="D206" s="1">
        <v>9</v>
      </c>
      <c r="E206" s="1">
        <v>1</v>
      </c>
      <c r="F206" s="7">
        <f>100/($K$1-$K$2)*(B206-$K$2)</f>
        <v>70.1754385964912</v>
      </c>
      <c r="G206" s="7">
        <f>100/($K$3-$K$4)*(C206-$K$4)</f>
        <v>56.3157894736842</v>
      </c>
      <c r="H206" s="7">
        <f>100/($K$5-$K$6)*(D206-$K$6)</f>
        <v>90</v>
      </c>
      <c r="I206" s="7">
        <f>SQRT(SUMXMY2(E$2:G$2,F206:H206))</f>
        <v>70.4118823739277</v>
      </c>
      <c r="J206" s="7">
        <f>1/(1+I206)</f>
        <v>0.0140032718191601</v>
      </c>
      <c r="K206" s="7">
        <f>J206/SUM($J$12:$J$211)</f>
        <v>0.00360689013024634</v>
      </c>
    </row>
    <row r="207" spans="1:11">
      <c r="A207" s="1" t="s">
        <v>219</v>
      </c>
      <c r="B207" s="1">
        <v>70</v>
      </c>
      <c r="C207" s="1">
        <v>54</v>
      </c>
      <c r="D207" s="1">
        <v>9</v>
      </c>
      <c r="E207" s="1">
        <v>1</v>
      </c>
      <c r="F207" s="7">
        <f>100/($K$1-$K$2)*(B207-$K$2)</f>
        <v>91.2280701754386</v>
      </c>
      <c r="G207" s="7">
        <f>100/($K$3-$K$4)*(C207-$K$4)</f>
        <v>23.1578947368421</v>
      </c>
      <c r="H207" s="7">
        <f>100/($K$5-$K$6)*(D207-$K$6)</f>
        <v>90</v>
      </c>
      <c r="I207" s="7">
        <f>SQRT(SUMXMY2(E$2:G$2,F207:H207))</f>
        <v>100.582024305636</v>
      </c>
      <c r="J207" s="7">
        <f>1/(1+I207)</f>
        <v>0.00984426139206718</v>
      </c>
      <c r="K207" s="7">
        <f>J207/SUM($J$12:$J$211)</f>
        <v>0.00253563379424151</v>
      </c>
    </row>
    <row r="208" spans="1:11">
      <c r="A208" s="1" t="s">
        <v>220</v>
      </c>
      <c r="B208" s="1">
        <v>36</v>
      </c>
      <c r="C208" s="1">
        <v>161</v>
      </c>
      <c r="D208" s="1">
        <v>0</v>
      </c>
      <c r="E208" s="1">
        <v>1</v>
      </c>
      <c r="F208" s="7">
        <f>100/($K$1-$K$2)*(B208-$K$2)</f>
        <v>31.5789473684211</v>
      </c>
      <c r="G208" s="7">
        <f>100/($K$3-$K$4)*(C208-$K$4)</f>
        <v>79.4736842105263</v>
      </c>
      <c r="H208" s="7">
        <f>100/($K$5-$K$6)*(D208-$K$6)</f>
        <v>0</v>
      </c>
      <c r="I208" s="7">
        <f>SQRT(SUMXMY2(E$2:G$2,F208:H208))</f>
        <v>52.5288471070264</v>
      </c>
      <c r="J208" s="7">
        <f>1/(1+I208)</f>
        <v>0.0186815157442226</v>
      </c>
      <c r="K208" s="7">
        <f>J208/SUM($J$12:$J$211)</f>
        <v>0.00481188793776622</v>
      </c>
    </row>
    <row r="209" spans="1:11">
      <c r="A209" s="1" t="s">
        <v>221</v>
      </c>
      <c r="B209" s="1">
        <v>56</v>
      </c>
      <c r="C209" s="1">
        <v>82</v>
      </c>
      <c r="D209" s="1">
        <v>3</v>
      </c>
      <c r="E209" s="1">
        <v>1</v>
      </c>
      <c r="F209" s="7">
        <f>100/($K$1-$K$2)*(B209-$K$2)</f>
        <v>66.6666666666667</v>
      </c>
      <c r="G209" s="7">
        <f>100/($K$3-$K$4)*(C209-$K$4)</f>
        <v>37.8947368421053</v>
      </c>
      <c r="H209" s="7">
        <f>100/($K$5-$K$6)*(D209-$K$6)</f>
        <v>30</v>
      </c>
      <c r="I209" s="7">
        <f>SQRT(SUMXMY2(E$2:G$2,F209:H209))</f>
        <v>66.8181565975345</v>
      </c>
      <c r="J209" s="7">
        <f>1/(1+I209)</f>
        <v>0.014745313794571</v>
      </c>
      <c r="K209" s="7">
        <f>J209/SUM($J$12:$J$211)</f>
        <v>0.00379802145383286</v>
      </c>
    </row>
    <row r="210" spans="1:11">
      <c r="A210" s="1" t="s">
        <v>222</v>
      </c>
      <c r="B210" s="1">
        <v>18</v>
      </c>
      <c r="C210" s="1">
        <v>191</v>
      </c>
      <c r="D210" s="1">
        <v>6</v>
      </c>
      <c r="E210" s="1">
        <v>0</v>
      </c>
      <c r="F210" s="7">
        <f>100/($K$1-$K$2)*(B210-$K$2)</f>
        <v>0</v>
      </c>
      <c r="G210" s="7">
        <f>100/($K$3-$K$4)*(C210-$K$4)</f>
        <v>95.2631578947368</v>
      </c>
      <c r="H210" s="7">
        <f>100/($K$5-$K$6)*(D210-$K$6)</f>
        <v>60</v>
      </c>
      <c r="I210" s="7">
        <f>SQRT(SUMXMY2(E$2:G$2,F210:H210))</f>
        <v>26.6140986942537</v>
      </c>
      <c r="J210" s="7">
        <f>1/(1+I210)</f>
        <v>0.0362133854547312</v>
      </c>
      <c r="K210" s="7">
        <f>J210/SUM($J$12:$J$211)</f>
        <v>0.00932765601255823</v>
      </c>
    </row>
    <row r="211" spans="1:11">
      <c r="A211" s="1" t="s">
        <v>223</v>
      </c>
      <c r="B211" s="1">
        <v>59</v>
      </c>
      <c r="C211" s="1">
        <v>173</v>
      </c>
      <c r="D211" s="1">
        <v>10</v>
      </c>
      <c r="E211" s="1">
        <v>0</v>
      </c>
      <c r="F211" s="7">
        <f>100/($K$1-$K$2)*(B211-$K$2)</f>
        <v>71.9298245614035</v>
      </c>
      <c r="G211" s="7">
        <f>100/($K$3-$K$4)*(C211-$K$4)</f>
        <v>85.7894736842105</v>
      </c>
      <c r="H211" s="7">
        <f>100/($K$5-$K$6)*(D211-$K$6)</f>
        <v>100</v>
      </c>
      <c r="I211" s="7">
        <f>SQRT(SUMXMY2(E$2:G$2,F211:H211))</f>
        <v>75.7726183336376</v>
      </c>
      <c r="J211" s="7">
        <f>1/(1+I211)</f>
        <v>0.0130254773343044</v>
      </c>
      <c r="K211" s="7">
        <f>J211/SUM($J$12:$J$211)</f>
        <v>0.00335503489795628</v>
      </c>
    </row>
  </sheetData>
  <mergeCells count="6"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KNN-3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2024-11-06T12:27:04Z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2B90F3814A8841328D7989CF0414F0EC_12</vt:lpwstr>
  </property>
  <property fmtid="{D5CDD505-2E9C-101B-9397-08002B2CF9AE}" pid="3" name="KSOProductBuildVer">
    <vt:lpwstr>1033-12.2.0.18607</vt:lpwstr>
  </property>
</Properties>
</file>