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<sst xmlns="http://schemas.openxmlformats.org/spreadsheetml/2006/main" count="28" uniqueCount="13">
  <si>
    <t>p1n exp</t>
  </si>
  <si>
    <t>no</t>
  </si>
  <si>
    <t>val</t>
  </si>
  <si>
    <t>syserrlow</t>
  </si>
  <si>
    <t>errupsyserrup</t>
  </si>
  <si>
    <t>low</t>
  </si>
  <si>
    <t>up</t>
  </si>
  <si>
    <t>p1n exp stat</t>
  </si>
  <si>
    <t>staterr</t>
  </si>
  <si>
    <t>p2n exp</t>
  </si>
  <si>
    <t>p2n exp stat</t>
  </si>
  <si>
    <t>QRPA p1n</t>
  </si>
  <si>
    <t>QRPA p2n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</si>
</sst>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M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5" activeCellId="0" sqref="C15"/>
    </sheetView>
  </sheetViews>
  <sheetFormatPr defaultRowHeight="12.8"/>
  <cols>
    <col collapsed="false" hidden="false" max="1025" min="1" style="0" width="11.5204081632653"/>
  </cols>
  <sheetData>
    <row r="6" customFormat="false" ht="12.8" hidden="false" customHeight="false" outlineLevel="0" collapsed="false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0" t="s">
        <v>5</v>
      </c>
      <c r="H6" s="0" t="s">
        <v>6</v>
      </c>
      <c r="J6" s="0" t="s">
        <v>7</v>
      </c>
      <c r="K6" s="0" t="s">
        <v>1</v>
      </c>
      <c r="L6" s="0" t="s">
        <v>2</v>
      </c>
      <c r="M6" s="0" t="s">
        <v>8</v>
      </c>
    </row>
    <row r="7" customFormat="false" ht="12.8" hidden="false" customHeight="false" outlineLevel="0" collapsed="false">
      <c r="B7" s="2" t="n">
        <v>131</v>
      </c>
      <c r="C7" s="2" t="n">
        <v>131</v>
      </c>
      <c r="D7" s="2" t="n">
        <f aca="false">AVERAGE(G7:H7)</f>
        <v>3.1</v>
      </c>
      <c r="E7" s="2" t="n">
        <f aca="false">D7-G7</f>
        <v>0.4</v>
      </c>
      <c r="F7" s="2" t="n">
        <f aca="false">H7-D7</f>
        <v>0.4</v>
      </c>
      <c r="G7" s="0" t="n">
        <f aca="false">0.027*100</f>
        <v>2.7</v>
      </c>
      <c r="H7" s="0" t="n">
        <f aca="false">0.035*100</f>
        <v>3.5</v>
      </c>
      <c r="J7" s="2" t="n">
        <v>131</v>
      </c>
      <c r="K7" s="2" t="n">
        <f aca="false">C7+0.03</f>
        <v>131.03</v>
      </c>
      <c r="L7" s="2" t="n">
        <f aca="false">D7</f>
        <v>3.1</v>
      </c>
      <c r="M7" s="3" t="n">
        <f aca="false">0.0032*100</f>
        <v>0.32</v>
      </c>
    </row>
    <row r="8" customFormat="false" ht="12.8" hidden="false" customHeight="false" outlineLevel="0" collapsed="false">
      <c r="B8" s="2" t="n">
        <v>132</v>
      </c>
      <c r="C8" s="2" t="n">
        <v>132</v>
      </c>
      <c r="D8" s="2" t="n">
        <f aca="false">AVERAGE(G8:H8)</f>
        <v>14.15</v>
      </c>
      <c r="E8" s="2" t="n">
        <f aca="false">D8-G8</f>
        <v>2.55</v>
      </c>
      <c r="F8" s="2" t="n">
        <f aca="false">H8-D8</f>
        <v>2.55</v>
      </c>
      <c r="G8" s="0" t="n">
        <f aca="false">0.116*100</f>
        <v>11.6</v>
      </c>
      <c r="H8" s="0" t="n">
        <f aca="false">0.167*100</f>
        <v>16.7</v>
      </c>
      <c r="J8" s="2" t="n">
        <v>132</v>
      </c>
      <c r="K8" s="2" t="n">
        <f aca="false">C8+0.03</f>
        <v>132.03</v>
      </c>
      <c r="L8" s="2" t="n">
        <f aca="false">D8</f>
        <v>14.15</v>
      </c>
      <c r="M8" s="2" t="n">
        <f aca="false">0.01025*100</f>
        <v>1.025</v>
      </c>
    </row>
    <row r="9" customFormat="false" ht="12.8" hidden="false" customHeight="false" outlineLevel="0" collapsed="false">
      <c r="B9" s="2" t="n">
        <v>133</v>
      </c>
      <c r="C9" s="2" t="n">
        <v>133</v>
      </c>
      <c r="D9" s="2" t="n">
        <f aca="false">AVERAGE(G9:H9)</f>
        <v>92</v>
      </c>
      <c r="E9" s="2" t="n">
        <f aca="false">D9-G9</f>
        <v>8</v>
      </c>
      <c r="F9" s="2" t="n">
        <f aca="false">H9-D9</f>
        <v>8</v>
      </c>
      <c r="G9" s="0" t="n">
        <v>84</v>
      </c>
      <c r="H9" s="0" t="n">
        <v>100</v>
      </c>
      <c r="J9" s="2" t="n">
        <v>133</v>
      </c>
      <c r="K9" s="2" t="n">
        <f aca="false">C9+0.03</f>
        <v>133.03</v>
      </c>
      <c r="L9" s="2" t="n">
        <f aca="false">D9</f>
        <v>92</v>
      </c>
      <c r="M9" s="2" t="n">
        <f aca="false">0.008814*100</f>
        <v>0.8814</v>
      </c>
    </row>
    <row r="10" customFormat="false" ht="12.8" hidden="false" customHeight="false" outlineLevel="0" collapsed="false">
      <c r="B10" s="2" t="n">
        <v>134</v>
      </c>
      <c r="C10" s="2" t="n">
        <v>134</v>
      </c>
      <c r="D10" s="2" t="n">
        <f aca="false">AVERAGE(G10:H10)</f>
        <v>83</v>
      </c>
      <c r="E10" s="2" t="n">
        <f aca="false">D10-G10</f>
        <v>3</v>
      </c>
      <c r="F10" s="2" t="n">
        <f aca="false">H10-D10</f>
        <v>3</v>
      </c>
      <c r="G10" s="0" t="n">
        <f aca="false">0.8*100</f>
        <v>80</v>
      </c>
      <c r="H10" s="0" t="n">
        <f aca="false">0.86*100</f>
        <v>86</v>
      </c>
      <c r="J10" s="2" t="n">
        <v>134</v>
      </c>
      <c r="K10" s="2" t="n">
        <f aca="false">C10+0.03</f>
        <v>134.03</v>
      </c>
      <c r="L10" s="2" t="n">
        <f aca="false">D10</f>
        <v>83</v>
      </c>
      <c r="M10" s="3" t="n">
        <f aca="false">0.00799*100</f>
        <v>0.799</v>
      </c>
    </row>
    <row r="11" customFormat="false" ht="12.8" hidden="false" customHeight="false" outlineLevel="0" collapsed="false">
      <c r="B11" s="2" t="n">
        <v>135</v>
      </c>
      <c r="C11" s="2" t="n">
        <v>135</v>
      </c>
      <c r="D11" s="2" t="n">
        <f aca="false">0.81*100</f>
        <v>81</v>
      </c>
      <c r="E11" s="2" t="n">
        <f aca="false">0.18*100</f>
        <v>18</v>
      </c>
      <c r="F11" s="2" t="n">
        <f aca="false">0.04*100</f>
        <v>4</v>
      </c>
      <c r="J11" s="2" t="n">
        <v>135</v>
      </c>
      <c r="K11" s="2" t="n">
        <f aca="false">C11+0.03</f>
        <v>135.03</v>
      </c>
      <c r="L11" s="2" t="n">
        <f aca="false">D11</f>
        <v>81</v>
      </c>
      <c r="M11" s="2" t="n">
        <f aca="false">0.0235597*100</f>
        <v>2.35597</v>
      </c>
    </row>
    <row r="12" customFormat="false" ht="12.8" hidden="false" customHeight="false" outlineLevel="0" collapsed="false">
      <c r="B12" s="2" t="n">
        <v>136</v>
      </c>
      <c r="C12" s="2" t="n">
        <v>136</v>
      </c>
      <c r="D12" s="2" t="n">
        <f aca="false">0.807837*100</f>
        <v>80.7837</v>
      </c>
      <c r="E12" s="2" t="n">
        <f aca="false">0.0296758 *100</f>
        <v>2.96758</v>
      </c>
      <c r="F12" s="2" t="n">
        <f aca="false">0.0296758 *100</f>
        <v>2.96758</v>
      </c>
      <c r="J12" s="2" t="n">
        <v>136</v>
      </c>
      <c r="K12" s="2" t="n">
        <f aca="false">C12+0.03</f>
        <v>136.03</v>
      </c>
      <c r="L12" s="2" t="n">
        <f aca="false">D12</f>
        <v>80.7837</v>
      </c>
      <c r="M12" s="2" t="n">
        <f aca="false">0.0902228*100</f>
        <v>9.02228</v>
      </c>
    </row>
    <row r="14" customFormat="false" ht="12.8" hidden="false" customHeight="false" outlineLevel="0" collapsed="false">
      <c r="B14" s="1" t="s">
        <v>9</v>
      </c>
      <c r="C14" s="1" t="s">
        <v>1</v>
      </c>
      <c r="D14" s="1" t="s">
        <v>2</v>
      </c>
      <c r="E14" s="1" t="s">
        <v>3</v>
      </c>
      <c r="F14" s="1" t="s">
        <v>4</v>
      </c>
      <c r="G14" s="0" t="s">
        <v>5</v>
      </c>
      <c r="H14" s="0" t="s">
        <v>6</v>
      </c>
      <c r="J14" s="0" t="s">
        <v>10</v>
      </c>
      <c r="K14" s="0" t="s">
        <v>1</v>
      </c>
      <c r="L14" s="0" t="s">
        <v>2</v>
      </c>
      <c r="M14" s="0" t="s">
        <v>8</v>
      </c>
    </row>
    <row r="15" customFormat="false" ht="12.8" hidden="false" customHeight="false" outlineLevel="0" collapsed="false">
      <c r="B15" s="2" t="n">
        <v>131</v>
      </c>
      <c r="C15" s="2" t="n">
        <v>131</v>
      </c>
      <c r="D15" s="2" t="n">
        <v>0</v>
      </c>
      <c r="E15" s="2" t="n">
        <v>0</v>
      </c>
      <c r="F15" s="2" t="n">
        <v>0</v>
      </c>
      <c r="J15" s="2" t="n">
        <v>131</v>
      </c>
      <c r="K15" s="2" t="n">
        <f aca="false">C15+0.03</f>
        <v>131.03</v>
      </c>
      <c r="L15" s="2" t="n">
        <f aca="false">D15</f>
        <v>0</v>
      </c>
      <c r="M15" s="2" t="n">
        <v>0</v>
      </c>
    </row>
    <row r="16" customFormat="false" ht="12.8" hidden="false" customHeight="false" outlineLevel="0" collapsed="false">
      <c r="B16" s="2" t="n">
        <v>132</v>
      </c>
      <c r="C16" s="2" t="n">
        <v>132</v>
      </c>
      <c r="D16" s="2" t="n">
        <v>0</v>
      </c>
      <c r="E16" s="2" t="n">
        <v>0</v>
      </c>
      <c r="F16" s="2" t="n">
        <v>0</v>
      </c>
      <c r="J16" s="2" t="n">
        <v>132</v>
      </c>
      <c r="K16" s="2" t="n">
        <f aca="false">C16+0.03</f>
        <v>132.03</v>
      </c>
      <c r="L16" s="2" t="n">
        <f aca="false">D16</f>
        <v>0</v>
      </c>
      <c r="M16" s="2" t="n">
        <v>0</v>
      </c>
    </row>
    <row r="17" customFormat="false" ht="12.8" hidden="false" customHeight="false" outlineLevel="0" collapsed="false">
      <c r="B17" s="2" t="n">
        <v>133</v>
      </c>
      <c r="C17" s="2" t="n">
        <v>133</v>
      </c>
      <c r="D17" s="2" t="n">
        <v>0</v>
      </c>
      <c r="E17" s="2" t="n">
        <v>0</v>
      </c>
      <c r="F17" s="2" t="n">
        <v>0</v>
      </c>
      <c r="J17" s="2" t="n">
        <v>133</v>
      </c>
      <c r="K17" s="2" t="n">
        <f aca="false">C17+0.03</f>
        <v>133.03</v>
      </c>
      <c r="L17" s="2" t="n">
        <f aca="false">D17</f>
        <v>0</v>
      </c>
      <c r="M17" s="2" t="n">
        <v>0</v>
      </c>
    </row>
    <row r="18" customFormat="false" ht="12.8" hidden="false" customHeight="false" outlineLevel="0" collapsed="false">
      <c r="B18" s="2" t="n">
        <v>134</v>
      </c>
      <c r="C18" s="2" t="n">
        <v>134</v>
      </c>
      <c r="D18" s="2" t="n">
        <f aca="false">AVERAGE(G18:H18)</f>
        <v>13.5</v>
      </c>
      <c r="E18" s="2" t="n">
        <f aca="false">D18-G18</f>
        <v>2.5</v>
      </c>
      <c r="F18" s="2" t="n">
        <f aca="false">H18-D18</f>
        <v>2.5</v>
      </c>
      <c r="G18" s="0" t="n">
        <v>11</v>
      </c>
      <c r="H18" s="0" t="n">
        <v>16</v>
      </c>
      <c r="J18" s="2" t="n">
        <v>134</v>
      </c>
      <c r="K18" s="2" t="n">
        <f aca="false">C18+0.03</f>
        <v>134.03</v>
      </c>
      <c r="L18" s="2" t="n">
        <f aca="false">D18</f>
        <v>13.5</v>
      </c>
      <c r="M18" s="2" t="n">
        <f aca="false">0.00432905*100</f>
        <v>0.432905</v>
      </c>
    </row>
    <row r="19" customFormat="false" ht="12.8" hidden="false" customHeight="false" outlineLevel="0" collapsed="false">
      <c r="B19" s="2" t="n">
        <v>135</v>
      </c>
      <c r="C19" s="2" t="n">
        <v>135</v>
      </c>
      <c r="D19" s="2" t="n">
        <v>9.5</v>
      </c>
      <c r="E19" s="2" t="n">
        <v>1</v>
      </c>
      <c r="F19" s="2" t="n">
        <v>5</v>
      </c>
      <c r="J19" s="2" t="n">
        <v>135</v>
      </c>
      <c r="K19" s="2" t="n">
        <f aca="false">C19+0.03</f>
        <v>135.03</v>
      </c>
      <c r="L19" s="2" t="n">
        <f aca="false">D19</f>
        <v>9.5</v>
      </c>
      <c r="M19" s="2" t="n">
        <f aca="false">0.0155804*100</f>
        <v>1.55804</v>
      </c>
    </row>
    <row r="20" customFormat="false" ht="12.8" hidden="false" customHeight="false" outlineLevel="0" collapsed="false">
      <c r="B20" s="2" t="n">
        <v>136</v>
      </c>
      <c r="C20" s="2" t="n">
        <v>136</v>
      </c>
      <c r="D20" s="2" t="n">
        <f aca="false">0.136008*100</f>
        <v>13.6008</v>
      </c>
      <c r="E20" s="2" t="n">
        <f aca="false">0.0226496*100</f>
        <v>2.26496</v>
      </c>
      <c r="F20" s="2" t="n">
        <f aca="false">0.0226496*100</f>
        <v>2.26496</v>
      </c>
      <c r="J20" s="2" t="n">
        <v>136</v>
      </c>
      <c r="K20" s="2" t="n">
        <f aca="false">C20+0.03</f>
        <v>136.03</v>
      </c>
      <c r="L20" s="2" t="n">
        <f aca="false">D20</f>
        <v>13.6008</v>
      </c>
      <c r="M20" s="2" t="n">
        <f aca="false">0.0470623*100</f>
        <v>4.70623</v>
      </c>
    </row>
    <row r="22" customFormat="false" ht="12.8" hidden="false" customHeight="false" outlineLevel="0" collapsed="false">
      <c r="B22" s="1" t="s">
        <v>11</v>
      </c>
      <c r="C22" s="1" t="s">
        <v>1</v>
      </c>
      <c r="D22" s="1" t="s">
        <v>2</v>
      </c>
    </row>
    <row r="23" customFormat="false" ht="12.8" hidden="false" customHeight="false" outlineLevel="0" collapsed="false">
      <c r="B23" s="2" t="n">
        <v>131</v>
      </c>
      <c r="C23" s="2" t="n">
        <f aca="false">C7-0.03</f>
        <v>130.97</v>
      </c>
      <c r="D23" s="2" t="n">
        <v>2</v>
      </c>
    </row>
    <row r="24" customFormat="false" ht="12.8" hidden="false" customHeight="false" outlineLevel="0" collapsed="false">
      <c r="B24" s="2" t="n">
        <v>132</v>
      </c>
      <c r="C24" s="2" t="n">
        <f aca="false">C8-0.03</f>
        <v>131.97</v>
      </c>
      <c r="D24" s="2" t="n">
        <v>14</v>
      </c>
    </row>
    <row r="25" customFormat="false" ht="12.8" hidden="false" customHeight="false" outlineLevel="0" collapsed="false">
      <c r="B25" s="2" t="n">
        <v>133</v>
      </c>
      <c r="C25" s="2" t="n">
        <f aca="false">C9-0.03</f>
        <v>132.97</v>
      </c>
      <c r="D25" s="2" t="n">
        <v>93</v>
      </c>
    </row>
    <row r="26" customFormat="false" ht="12.8" hidden="false" customHeight="false" outlineLevel="0" collapsed="false">
      <c r="B26" s="2" t="n">
        <v>134</v>
      </c>
      <c r="C26" s="2" t="n">
        <f aca="false">C10-0.03</f>
        <v>133.97</v>
      </c>
      <c r="D26" s="2" t="n">
        <v>78</v>
      </c>
    </row>
    <row r="27" customFormat="false" ht="12.8" hidden="false" customHeight="false" outlineLevel="0" collapsed="false">
      <c r="B27" s="2" t="n">
        <v>135</v>
      </c>
      <c r="C27" s="2" t="n">
        <f aca="false">C11-0.03</f>
        <v>134.97</v>
      </c>
      <c r="D27" s="2" t="n">
        <v>86</v>
      </c>
    </row>
    <row r="28" customFormat="false" ht="12.8" hidden="false" customHeight="false" outlineLevel="0" collapsed="false">
      <c r="B28" s="2" t="n">
        <v>136</v>
      </c>
      <c r="C28" s="2" t="n">
        <f aca="false">C12-0.03</f>
        <v>135.97</v>
      </c>
      <c r="D28" s="2" t="n">
        <v>25</v>
      </c>
    </row>
    <row r="30" customFormat="false" ht="12.8" hidden="false" customHeight="false" outlineLevel="0" collapsed="false">
      <c r="B30" s="1" t="s">
        <v>12</v>
      </c>
      <c r="C30" s="1" t="s">
        <v>1</v>
      </c>
      <c r="D30" s="1" t="s">
        <v>2</v>
      </c>
    </row>
    <row r="31" customFormat="false" ht="12.8" hidden="false" customHeight="false" outlineLevel="0" collapsed="false">
      <c r="B31" s="2" t="n">
        <v>131</v>
      </c>
      <c r="C31" s="2" t="n">
        <f aca="false">C15-0.03</f>
        <v>130.97</v>
      </c>
      <c r="D31" s="2" t="n">
        <v>0</v>
      </c>
    </row>
    <row r="32" customFormat="false" ht="12.8" hidden="false" customHeight="false" outlineLevel="0" collapsed="false">
      <c r="B32" s="2" t="n">
        <v>132</v>
      </c>
      <c r="C32" s="2" t="n">
        <f aca="false">C16-0.03</f>
        <v>131.97</v>
      </c>
      <c r="D32" s="2" t="n">
        <v>0</v>
      </c>
    </row>
    <row r="33" customFormat="false" ht="12.8" hidden="false" customHeight="false" outlineLevel="0" collapsed="false">
      <c r="B33" s="2" t="n">
        <v>133</v>
      </c>
      <c r="C33" s="2" t="n">
        <f aca="false">C17-0.03</f>
        <v>132.97</v>
      </c>
      <c r="D33" s="2" t="n">
        <v>0</v>
      </c>
    </row>
    <row r="34" customFormat="false" ht="12.8" hidden="false" customHeight="false" outlineLevel="0" collapsed="false">
      <c r="B34" s="2" t="n">
        <v>134</v>
      </c>
      <c r="C34" s="2" t="n">
        <f aca="false">C18-0.03</f>
        <v>133.97</v>
      </c>
      <c r="D34" s="2" t="n">
        <v>15</v>
      </c>
    </row>
    <row r="35" customFormat="false" ht="12.8" hidden="false" customHeight="false" outlineLevel="0" collapsed="false">
      <c r="B35" s="2" t="n">
        <v>135</v>
      </c>
      <c r="C35" s="2" t="n">
        <f aca="false">C19-0.03</f>
        <v>134.97</v>
      </c>
      <c r="D35" s="2" t="n">
        <v>10</v>
      </c>
    </row>
    <row r="36" customFormat="false" ht="12.8" hidden="false" customHeight="false" outlineLevel="0" collapsed="false">
      <c r="B36" s="2" t="n">
        <v>136</v>
      </c>
      <c r="C36" s="2" t="n">
        <f aca="false">C20-0.03</f>
        <v>135.97</v>
      </c>
      <c r="D36" s="2" t="n">
        <v>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2020-02-21T17:12:26Z</dcterms:created>
  <dc:language>en-US</dc:language>
  <dcterms:modified xsi:type="dcterms:W3CDTF">2020-02-21T18:36:59Z</dcterms:modified>
  <cp:revision>61</cp:revision>
</cp:coreProperties>
</file>