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4.xml.rels" ContentType="application/vnd.openxmlformats-package.relationships+xml"/>
  <Override PartName="/xl/worksheets/_rels/sheet21.xml.rels" ContentType="application/vnd.openxmlformats-package.relationships+xml"/>
  <Override PartName="/xl/worksheets/_rels/sheet23.xml.rels" ContentType="application/vnd.openxmlformats-package.relationships+xml"/>
  <Override PartName="/xl/worksheets/_rels/sheet15.xml.rels" ContentType="application/vnd.openxmlformats-package.relationships+xml"/>
  <Override PartName="/xl/worksheets/_rels/sheet22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tyles.xml" ContentType="application/vnd.openxmlformats-officedocument.spreadsheetml.styles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template" sheetId="1" state="visible" r:id="rId2"/>
    <sheet name="sim" sheetId="2" state="visible" r:id="rId3"/>
    <sheet name="Rh121_i" sheetId="3" state="visible" r:id="rId4"/>
    <sheet name="Rh125_i" sheetId="4" state="visible" r:id="rId5"/>
    <sheet name="Sn133" sheetId="5" state="visible" r:id="rId6"/>
    <sheet name="Sn134" sheetId="6" state="visible" r:id="rId7"/>
    <sheet name="Sn135" sheetId="7" state="visible" r:id="rId8"/>
    <sheet name="Sn136" sheetId="8" state="visible" r:id="rId9"/>
    <sheet name="Sn137" sheetId="9" state="visible" r:id="rId10"/>
    <sheet name="Sn138" sheetId="10" state="visible" r:id="rId11"/>
    <sheet name="Cd129" sheetId="11" state="visible" r:id="rId12"/>
    <sheet name="Cd130_i" sheetId="12" state="visible" r:id="rId13"/>
    <sheet name="Cd131_i" sheetId="13" state="visible" r:id="rId14"/>
    <sheet name="Cd132" sheetId="14" state="visible" r:id="rId15"/>
    <sheet name="Cd133" sheetId="15" state="visible" r:id="rId16"/>
    <sheet name="In131" sheetId="16" state="visible" r:id="rId17"/>
    <sheet name="In132" sheetId="17" state="visible" r:id="rId18"/>
    <sheet name="In133" sheetId="18" state="visible" r:id="rId19"/>
    <sheet name="In134" sheetId="19" state="visible" r:id="rId20"/>
    <sheet name="In135" sheetId="20" state="visible" r:id="rId21"/>
    <sheet name="Ag126_i" sheetId="21" state="visible" r:id="rId22"/>
    <sheet name="Ag129" sheetId="22" state="visible" r:id="rId23"/>
    <sheet name="Ag130" sheetId="23" state="visible" r:id="rId24"/>
    <sheet name="Ag131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<sst xmlns="http://schemas.openxmlformats.org/spreadsheetml/2006/main" count="2243" uniqueCount="37">
  <si>
    <t>FIX value</t>
  </si>
  <si>
    <t>Variable</t>
  </si>
  <si>
    <t>Name</t>
  </si>
  <si>
    <t>Cd</t>
  </si>
  <si>
    <t>In</t>
  </si>
  <si>
    <t>Sn</t>
  </si>
  <si>
    <t>Sb</t>
  </si>
  <si>
    <t>Te</t>
  </si>
  <si>
    <t>A</t>
  </si>
  <si>
    <t>Z</t>
  </si>
  <si>
    <t>Half-life</t>
  </si>
  <si>
    <t>P1n</t>
  </si>
  <si>
    <t>P2n</t>
  </si>
  <si>
    <t>val</t>
  </si>
  <si>
    <t>-</t>
  </si>
  <si>
    <t>+</t>
  </si>
  <si>
    <t>Initial activity</t>
  </si>
  <si>
    <t>Background</t>
  </si>
  <si>
    <t>Background2</t>
  </si>
  <si>
    <t>RI</t>
  </si>
  <si>
    <t>No.</t>
  </si>
  <si>
    <t>+-</t>
  </si>
  <si>
    <t>P1n (max1)</t>
  </si>
  <si>
    <t>error</t>
  </si>
  <si>
    <t>Ni</t>
  </si>
  <si>
    <t>Cu</t>
  </si>
  <si>
    <t>Zn</t>
  </si>
  <si>
    <t>Ga</t>
  </si>
  <si>
    <t>P2n (max1)</t>
  </si>
  <si>
    <t>Rh</t>
  </si>
  <si>
    <t>Pd</t>
  </si>
  <si>
    <t>Ag</t>
  </si>
  <si>
    <t>Xe</t>
  </si>
  <si>
    <t>I</t>
  </si>
  <si>
    <t>positive value</t>
  </si>
  <si>
    <t>fix</t>
  </si>
  <si>
    <t>negative value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</si>
</sst>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FF9999"/>
      </patternFill>
    </fill>
    <fill>
      <patternFill patternType="solid">
        <fgColor rgb="FFFFFFFF"/>
        <bgColor rgb="FFEEEEEE"/>
      </patternFill>
    </fill>
    <fill>
      <patternFill patternType="solid">
        <fgColor rgb="FF33FF99"/>
        <bgColor rgb="FF00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FF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112320</xdr:colOff>
      <xdr:row>58</xdr:row>
      <xdr:rowOff>34200</xdr:rowOff>
    </xdr:to>
    <xdr:sp>
      <xdr:nvSpPr>
        <xdr:cNvPr id="0" name="Line 1"/>
        <xdr:cNvSpPr/>
      </xdr:nvSpPr>
      <xdr:spPr>
        <a:xfrm>
          <a:off x="13094640" y="8802720"/>
          <a:ext cx="619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93960</xdr:colOff>
      <xdr:row>54</xdr:row>
      <xdr:rowOff>2520</xdr:rowOff>
    </xdr:from>
    <xdr:to>
      <xdr:col>23</xdr:col>
      <xdr:colOff>101160</xdr:colOff>
      <xdr:row>62</xdr:row>
      <xdr:rowOff>30600</xdr:rowOff>
    </xdr:to>
    <xdr:sp>
      <xdr:nvSpPr>
        <xdr:cNvPr id="17" name="Line 1"/>
        <xdr:cNvSpPr/>
      </xdr:nvSpPr>
      <xdr:spPr>
        <a:xfrm>
          <a:off x="13105080" y="8829360"/>
          <a:ext cx="597600" cy="18352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8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8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8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8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8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8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8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8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8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8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9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9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9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9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9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9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9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9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9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9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0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0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0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0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0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0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0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0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0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0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1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1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1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1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1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1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1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1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1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1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2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2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2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2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2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2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2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2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2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2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3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3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3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3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3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3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3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3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3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3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4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4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4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4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4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4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4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4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4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4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5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5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5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5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5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5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5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5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5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5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6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6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6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6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6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6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6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6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6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6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7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7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7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7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7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7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7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7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7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7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8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8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8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8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8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8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8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8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8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8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9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9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9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9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9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9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9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9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9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9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0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0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0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0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0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0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0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0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0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0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31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31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31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31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31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31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31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31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1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1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2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2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2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2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2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2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2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2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32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32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33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33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33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33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33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33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3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3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3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3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4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4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4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4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4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4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34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34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34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34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35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35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35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35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5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5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5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5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5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5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6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6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6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6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36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36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36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36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36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36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37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37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7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7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7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7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7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7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4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4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4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4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4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4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4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4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4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4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5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5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5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5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5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5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5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5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5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5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6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6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6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6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6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6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6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6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6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6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7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7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7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7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7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7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7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7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7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7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8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8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8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8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8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8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8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8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8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8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9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9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9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9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9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9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9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9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9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9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0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0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0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0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0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0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0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0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0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0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1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1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1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1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1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1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1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1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1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1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2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2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2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2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2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2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2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2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2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2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3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3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3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3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3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3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3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3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3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3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4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4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4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4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4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4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4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4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4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4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5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5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5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5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5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5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5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5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5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5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6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6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6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6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6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6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6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6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6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6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7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7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7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7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7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7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7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7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7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7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I34" colorId="64" zoomScale="95" zoomScaleNormal="95" zoomScalePageLayoutView="100" workbookViewId="0">
      <selection pane="topLeft" activeCell="Q58" activeCellId="0" sqref="Q58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f aca="false">23*60</f>
        <v>1380</v>
      </c>
      <c r="P9" s="6" t="n">
        <f aca="false">0.04*60</f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-3.5</v>
      </c>
      <c r="D10" s="6" t="n">
        <v>96.5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-0.035</v>
      </c>
      <c r="G41" s="11" t="n">
        <f aca="false">D10/100</f>
        <v>0.965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1380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138Sn</v>
      </c>
      <c r="D5" s="3"/>
      <c r="F5" s="1" t="n">
        <v>2</v>
      </c>
      <c r="G5" s="2" t="str">
        <f aca="false">G7&amp;G6</f>
        <v>138Sb</v>
      </c>
      <c r="H5" s="3"/>
      <c r="J5" s="4" t="n">
        <v>4</v>
      </c>
      <c r="K5" s="4" t="str">
        <f aca="false">K7&amp;K6</f>
        <v>138Te</v>
      </c>
      <c r="L5" s="3"/>
      <c r="N5" s="1" t="n">
        <v>7</v>
      </c>
      <c r="O5" s="2" t="str">
        <f aca="false">O7&amp;O6</f>
        <v>138I</v>
      </c>
      <c r="P5" s="3"/>
      <c r="R5" s="3"/>
      <c r="S5" s="3" t="str">
        <f aca="false">S7&amp;S6</f>
        <v>138Xe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138</v>
      </c>
      <c r="D7" s="5"/>
      <c r="F7" s="5" t="s">
        <v>8</v>
      </c>
      <c r="G7" s="5" t="n">
        <f aca="false">C7</f>
        <v>138</v>
      </c>
      <c r="H7" s="5"/>
      <c r="J7" s="5" t="s">
        <v>8</v>
      </c>
      <c r="K7" s="5" t="n">
        <f aca="false">G7</f>
        <v>138</v>
      </c>
      <c r="L7" s="5"/>
      <c r="N7" s="5" t="s">
        <v>8</v>
      </c>
      <c r="O7" s="5" t="n">
        <f aca="false">K7</f>
        <v>138</v>
      </c>
      <c r="P7" s="5"/>
      <c r="R7" s="5" t="s">
        <v>8</v>
      </c>
      <c r="S7" s="5" t="n">
        <f aca="false">O7</f>
        <v>138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0.03</v>
      </c>
      <c r="F9" s="6" t="s">
        <v>10</v>
      </c>
      <c r="G9" s="6" t="n">
        <v>0.348</v>
      </c>
      <c r="H9" s="6" t="n">
        <v>0.015</v>
      </c>
      <c r="J9" s="6" t="s">
        <v>10</v>
      </c>
      <c r="K9" s="6" t="n">
        <v>1.4</v>
      </c>
      <c r="L9" s="6" t="n">
        <v>0.4</v>
      </c>
      <c r="N9" s="6" t="s">
        <v>10</v>
      </c>
      <c r="O9" s="6" t="n">
        <v>6.23</v>
      </c>
      <c r="P9" s="6" t="n">
        <v>0.03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72</v>
      </c>
      <c r="H10" s="6" t="n">
        <v>8</v>
      </c>
      <c r="J10" s="6" t="s">
        <v>11</v>
      </c>
      <c r="K10" s="6" t="n">
        <v>6.3</v>
      </c>
      <c r="L10" s="6" t="n">
        <v>2.1</v>
      </c>
      <c r="N10" s="6" t="s">
        <v>11</v>
      </c>
      <c r="O10" s="6" t="n">
        <v>5.56</v>
      </c>
      <c r="P10" s="6" t="n">
        <v>0.22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0.03</v>
      </c>
    </row>
    <row r="14" customFormat="false" ht="12.8" hidden="false" customHeight="false" outlineLevel="0" collapsed="false">
      <c r="C14" s="6" t="n">
        <v>36</v>
      </c>
      <c r="D14" s="6" t="n">
        <v>64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137Sb</v>
      </c>
      <c r="H15" s="3"/>
      <c r="J15" s="1" t="n">
        <v>5</v>
      </c>
      <c r="K15" s="2" t="str">
        <f aca="false">K17&amp;K16</f>
        <v>137Te</v>
      </c>
      <c r="L15" s="3"/>
      <c r="N15" s="1" t="n">
        <v>8</v>
      </c>
      <c r="O15" s="2" t="str">
        <f aca="false">O17&amp;O16</f>
        <v>137I</v>
      </c>
      <c r="P15" s="3"/>
      <c r="R15" s="3"/>
      <c r="S15" s="3" t="str">
        <f aca="false">S17&amp;S16</f>
        <v>137Xe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137</v>
      </c>
      <c r="H17" s="5"/>
      <c r="J17" s="5" t="s">
        <v>8</v>
      </c>
      <c r="K17" s="5" t="n">
        <f aca="false">G17</f>
        <v>137</v>
      </c>
      <c r="L17" s="5"/>
      <c r="N17" s="5" t="s">
        <v>8</v>
      </c>
      <c r="O17" s="5" t="n">
        <f aca="false">K17</f>
        <v>137</v>
      </c>
      <c r="P17" s="5"/>
      <c r="R17" s="5" t="s">
        <v>8</v>
      </c>
      <c r="S17" s="5" t="n">
        <f aca="false">O17</f>
        <v>137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0.45</v>
      </c>
      <c r="H19" s="6" t="n">
        <v>0.05</v>
      </c>
      <c r="J19" s="6" t="s">
        <v>10</v>
      </c>
      <c r="K19" s="6" t="n">
        <v>2.49</v>
      </c>
      <c r="L19" s="6" t="n">
        <v>0.05</v>
      </c>
      <c r="N19" s="6" t="s">
        <v>10</v>
      </c>
      <c r="O19" s="6" t="n">
        <v>24.5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49</v>
      </c>
      <c r="H20" s="6" t="n">
        <v>10</v>
      </c>
      <c r="J20" s="6" t="s">
        <v>11</v>
      </c>
      <c r="K20" s="6" t="n">
        <v>2.99</v>
      </c>
      <c r="L20" s="6" t="n">
        <v>0.16</v>
      </c>
      <c r="N20" s="6" t="s">
        <v>11</v>
      </c>
      <c r="O20" s="6" t="n">
        <v>7.14</v>
      </c>
      <c r="P20" s="6" t="n">
        <v>0.23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136Sb</v>
      </c>
      <c r="H25" s="3"/>
      <c r="J25" s="1" t="n">
        <v>9</v>
      </c>
      <c r="K25" s="2" t="str">
        <f aca="false">K27&amp;K26</f>
        <v>136Te</v>
      </c>
      <c r="L25" s="3"/>
      <c r="N25" s="3"/>
      <c r="O25" s="3" t="str">
        <f aca="false">O27&amp;O26</f>
        <v>136I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136</v>
      </c>
      <c r="H27" s="5"/>
      <c r="J27" s="5" t="s">
        <v>8</v>
      </c>
      <c r="K27" s="5" t="n">
        <f aca="false">G27</f>
        <v>136</v>
      </c>
      <c r="L27" s="5"/>
      <c r="N27" s="5" t="s">
        <v>8</v>
      </c>
      <c r="O27" s="5" t="n">
        <f aca="false">K27</f>
        <v>136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0.923</v>
      </c>
      <c r="H29" s="6" t="n">
        <v>0.014</v>
      </c>
      <c r="J29" s="6" t="s">
        <v>10</v>
      </c>
      <c r="K29" s="6" t="n">
        <v>17.63</v>
      </c>
      <c r="L29" s="6" t="n">
        <v>0.08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16.3</v>
      </c>
      <c r="H30" s="6" t="n">
        <v>3.2</v>
      </c>
      <c r="J30" s="6" t="s">
        <v>11</v>
      </c>
      <c r="K30" s="6" t="n">
        <v>1.31</v>
      </c>
      <c r="L30" s="6" t="n">
        <v>0.05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138Sn</v>
      </c>
      <c r="C41" s="11" t="n">
        <v>1</v>
      </c>
      <c r="D41" s="11" t="n">
        <f aca="false">C9</f>
        <v>0.14</v>
      </c>
      <c r="E41" s="11" t="n">
        <f aca="false">D9</f>
        <v>0.03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138Sb</v>
      </c>
      <c r="C42" s="11" t="n">
        <v>2</v>
      </c>
      <c r="D42" s="11" t="n">
        <f aca="false">G9</f>
        <v>0.348</v>
      </c>
      <c r="E42" s="11" t="n">
        <f aca="false">H9</f>
        <v>0.015</v>
      </c>
      <c r="F42" s="11" t="n">
        <f aca="false">G10/100</f>
        <v>0.72</v>
      </c>
      <c r="G42" s="11" t="n">
        <f aca="false">H10/100</f>
        <v>0.08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137Sb</v>
      </c>
      <c r="C43" s="11" t="n">
        <v>3</v>
      </c>
      <c r="D43" s="11" t="n">
        <f aca="false">G19</f>
        <v>0.45</v>
      </c>
      <c r="E43" s="11" t="n">
        <f aca="false">H19</f>
        <v>0.05</v>
      </c>
      <c r="F43" s="11" t="n">
        <f aca="false">G20/100</f>
        <v>0.49</v>
      </c>
      <c r="G43" s="11" t="n">
        <f aca="false">H20/100</f>
        <v>0.1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138Te</v>
      </c>
      <c r="C44" s="11" t="n">
        <v>4</v>
      </c>
      <c r="D44" s="11" t="n">
        <f aca="false">K9</f>
        <v>1.4</v>
      </c>
      <c r="E44" s="11" t="n">
        <f aca="false">L9</f>
        <v>0.4</v>
      </c>
      <c r="F44" s="11" t="n">
        <f aca="false">K10/100</f>
        <v>0.063</v>
      </c>
      <c r="G44" s="11" t="n">
        <f aca="false">L10/100</f>
        <v>0.021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137Te</v>
      </c>
      <c r="C45" s="11" t="n">
        <v>5</v>
      </c>
      <c r="D45" s="11" t="n">
        <f aca="false">K19</f>
        <v>2.49</v>
      </c>
      <c r="E45" s="11" t="n">
        <f aca="false">L19</f>
        <v>0.05</v>
      </c>
      <c r="F45" s="11" t="n">
        <f aca="false">K20/100</f>
        <v>0.0299</v>
      </c>
      <c r="G45" s="11" t="n">
        <f aca="false">L20/100</f>
        <v>0.0016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136Sb</v>
      </c>
      <c r="C46" s="11" t="n">
        <v>6</v>
      </c>
      <c r="D46" s="11" t="n">
        <f aca="false">G29</f>
        <v>0.923</v>
      </c>
      <c r="E46" s="11" t="n">
        <f aca="false">H29</f>
        <v>0.014</v>
      </c>
      <c r="F46" s="11" t="n">
        <f aca="false">G30/100</f>
        <v>0.163</v>
      </c>
      <c r="G46" s="11" t="n">
        <f aca="false">H30/100</f>
        <v>0.032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138I</v>
      </c>
      <c r="C47" s="11" t="n">
        <v>7</v>
      </c>
      <c r="D47" s="11" t="n">
        <f aca="false">O9</f>
        <v>6.23</v>
      </c>
      <c r="E47" s="11" t="n">
        <f aca="false">P9</f>
        <v>0.03</v>
      </c>
      <c r="F47" s="11" t="n">
        <f aca="false">O10/100</f>
        <v>0.0556</v>
      </c>
      <c r="G47" s="11" t="n">
        <f aca="false">P10/100</f>
        <v>0.0022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137I</v>
      </c>
      <c r="C48" s="11" t="n">
        <v>8</v>
      </c>
      <c r="D48" s="11" t="n">
        <f aca="false">O19</f>
        <v>24.5</v>
      </c>
      <c r="E48" s="11" t="n">
        <f aca="false">P19</f>
        <v>0.2</v>
      </c>
      <c r="F48" s="11" t="n">
        <f aca="false">O20/100</f>
        <v>0.0714</v>
      </c>
      <c r="G48" s="11" t="n">
        <f aca="false">P20/100</f>
        <v>0.0023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136Te</v>
      </c>
      <c r="C49" s="11" t="n">
        <v>9</v>
      </c>
      <c r="D49" s="11" t="n">
        <f aca="false">K29</f>
        <v>17.63</v>
      </c>
      <c r="E49" s="11" t="n">
        <f aca="false">L29</f>
        <v>0.08</v>
      </c>
      <c r="F49" s="11" t="n">
        <f aca="false">K30/100</f>
        <v>0.0131</v>
      </c>
      <c r="G49" s="11" t="n">
        <f aca="false">L30/100</f>
        <v>0.0005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180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138</v>
      </c>
      <c r="V54" s="17"/>
      <c r="W54" s="18"/>
      <c r="X54" s="17" t="n">
        <f aca="false">G7</f>
        <v>138</v>
      </c>
      <c r="Y54" s="17"/>
      <c r="Z54" s="18"/>
      <c r="AA54" s="17" t="n">
        <f aca="false">K7</f>
        <v>138</v>
      </c>
      <c r="AB54" s="17"/>
      <c r="AC54" s="18"/>
      <c r="AD54" s="17" t="n">
        <f aca="false">O7</f>
        <v>138</v>
      </c>
      <c r="AE54" s="17"/>
      <c r="AF54" s="18"/>
      <c r="AG54" s="17" t="n">
        <f aca="false">S7</f>
        <v>138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137</v>
      </c>
      <c r="Y58" s="17"/>
      <c r="Z58" s="18"/>
      <c r="AA58" s="17" t="n">
        <f aca="false">K17</f>
        <v>137</v>
      </c>
      <c r="AB58" s="17"/>
      <c r="AC58" s="18"/>
      <c r="AD58" s="17" t="n">
        <f aca="false">O17</f>
        <v>137</v>
      </c>
      <c r="AE58" s="17"/>
      <c r="AF58" s="18"/>
      <c r="AG58" s="17" t="n">
        <f aca="false">S17</f>
        <v>137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136</v>
      </c>
      <c r="Y62" s="17"/>
      <c r="Z62" s="18"/>
      <c r="AA62" s="17" t="n">
        <f aca="false">K27</f>
        <v>136</v>
      </c>
      <c r="AB62" s="17"/>
      <c r="AC62" s="18"/>
      <c r="AD62" s="17" t="n">
        <f aca="false">O27</f>
        <v>136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135</v>
      </c>
      <c r="AB66" s="17"/>
      <c r="AC66" s="18"/>
      <c r="AD66" s="17" t="n">
        <f aca="false">AD62-1</f>
        <v>135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129Cd</v>
      </c>
      <c r="D5" s="3"/>
      <c r="F5" s="1" t="n">
        <v>2</v>
      </c>
      <c r="G5" s="2" t="str">
        <f aca="false">G7&amp;G6</f>
        <v>129In</v>
      </c>
      <c r="H5" s="3"/>
      <c r="J5" s="4" t="n">
        <v>4</v>
      </c>
      <c r="K5" s="4" t="str">
        <f aca="false">K7&amp;K6</f>
        <v>129Sn</v>
      </c>
      <c r="L5" s="3"/>
      <c r="N5" s="1" t="n">
        <v>7</v>
      </c>
      <c r="O5" s="2" t="str">
        <f aca="false">O7&amp;O6</f>
        <v>129Sb</v>
      </c>
      <c r="P5" s="3"/>
      <c r="R5" s="3"/>
      <c r="S5" s="3" t="str">
        <f aca="false">S7&amp;S6</f>
        <v>129Te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0.154</v>
      </c>
      <c r="D9" s="6" t="n">
        <v>0.002</v>
      </c>
      <c r="F9" s="6" t="s">
        <v>10</v>
      </c>
      <c r="G9" s="6" t="n">
        <v>0.611</v>
      </c>
      <c r="H9" s="6" t="n">
        <v>0.005</v>
      </c>
      <c r="J9" s="6" t="s">
        <v>10</v>
      </c>
      <c r="K9" s="6" t="n">
        <v>133.8</v>
      </c>
      <c r="L9" s="6" t="n">
        <v>2.4</v>
      </c>
      <c r="N9" s="6" t="s">
        <v>10</v>
      </c>
      <c r="O9" s="6" t="n">
        <v>15717.6</v>
      </c>
      <c r="P9" s="6" t="n">
        <v>93.6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0.23</v>
      </c>
      <c r="H10" s="6" t="n">
        <v>0.07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0.154</v>
      </c>
      <c r="D13" s="6" t="n">
        <v>0.002</v>
      </c>
    </row>
    <row r="14" customFormat="false" ht="12.8" hidden="false" customHeight="false" outlineLevel="0" collapsed="false">
      <c r="C14" s="6" t="n">
        <v>-3.5</v>
      </c>
      <c r="D14" s="6" t="n">
        <v>96.5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128In</v>
      </c>
      <c r="H15" s="3"/>
      <c r="J15" s="1" t="n">
        <v>5</v>
      </c>
      <c r="K15" s="2" t="str">
        <f aca="false">K17&amp;K16</f>
        <v>128Sn</v>
      </c>
      <c r="L15" s="3"/>
      <c r="N15" s="1" t="n">
        <v>8</v>
      </c>
      <c r="O15" s="2" t="str">
        <f aca="false">O17&amp;O16</f>
        <v>128Sb</v>
      </c>
      <c r="P15" s="3"/>
      <c r="R15" s="3"/>
      <c r="S15" s="3" t="str">
        <f aca="false">S17&amp;S16</f>
        <v>128Te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0.84</v>
      </c>
      <c r="H19" s="6" t="n">
        <v>0.06</v>
      </c>
      <c r="J19" s="6" t="s">
        <v>10</v>
      </c>
      <c r="K19" s="6" t="n">
        <v>3544.2</v>
      </c>
      <c r="L19" s="6" t="n">
        <v>8.4</v>
      </c>
      <c r="N19" s="6" t="s">
        <v>10</v>
      </c>
      <c r="O19" s="6" t="n">
        <v>32580</v>
      </c>
      <c r="P19" s="6" t="n">
        <v>144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0.046</v>
      </c>
      <c r="H20" s="6" t="n">
        <v>0.046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127In</v>
      </c>
      <c r="H25" s="3"/>
      <c r="J25" s="1" t="n">
        <v>9</v>
      </c>
      <c r="K25" s="2" t="str">
        <f aca="false">K27&amp;K26</f>
        <v>127Sn</v>
      </c>
      <c r="L25" s="3"/>
      <c r="N25" s="3"/>
      <c r="O25" s="3" t="str">
        <f aca="false">O27&amp;O26</f>
        <v>127Sb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1.09</v>
      </c>
      <c r="H29" s="6" t="n">
        <v>0.01</v>
      </c>
      <c r="J29" s="6" t="s">
        <v>10</v>
      </c>
      <c r="K29" s="6" t="n">
        <v>7560</v>
      </c>
      <c r="L29" s="6" t="n">
        <v>144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0.03</v>
      </c>
      <c r="H30" s="6" t="n">
        <v>0.03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129Cd</v>
      </c>
      <c r="C41" s="11" t="n">
        <v>1</v>
      </c>
      <c r="D41" s="11" t="n">
        <f aca="false">C9</f>
        <v>0.154</v>
      </c>
      <c r="E41" s="11" t="n">
        <f aca="false">D9</f>
        <v>0.002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129In</v>
      </c>
      <c r="C42" s="11" t="n">
        <v>2</v>
      </c>
      <c r="D42" s="11" t="n">
        <f aca="false">G9</f>
        <v>0.611</v>
      </c>
      <c r="E42" s="11" t="n">
        <f aca="false">H9</f>
        <v>0.005</v>
      </c>
      <c r="F42" s="11" t="n">
        <f aca="false">G10/100</f>
        <v>0.0023</v>
      </c>
      <c r="G42" s="11" t="n">
        <f aca="false">H10/100</f>
        <v>0.0007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128In</v>
      </c>
      <c r="C43" s="11" t="n">
        <v>3</v>
      </c>
      <c r="D43" s="11" t="n">
        <f aca="false">G19</f>
        <v>0.84</v>
      </c>
      <c r="E43" s="11" t="n">
        <f aca="false">H19</f>
        <v>0.06</v>
      </c>
      <c r="F43" s="11" t="n">
        <f aca="false">G20/100</f>
        <v>0.00046</v>
      </c>
      <c r="G43" s="11" t="n">
        <f aca="false">H20/100</f>
        <v>0.00046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129Sn</v>
      </c>
      <c r="C44" s="11" t="n">
        <v>4</v>
      </c>
      <c r="D44" s="11" t="n">
        <f aca="false">K9</f>
        <v>133.8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128Sn</v>
      </c>
      <c r="C45" s="11" t="n">
        <v>5</v>
      </c>
      <c r="D45" s="11" t="n">
        <f aca="false">K19</f>
        <v>3544.2</v>
      </c>
      <c r="E45" s="11" t="n">
        <f aca="false">L19</f>
        <v>8.4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127In</v>
      </c>
      <c r="C46" s="11" t="n">
        <v>6</v>
      </c>
      <c r="D46" s="11" t="n">
        <f aca="false">G29</f>
        <v>1.09</v>
      </c>
      <c r="E46" s="11" t="n">
        <f aca="false">H29</f>
        <v>0.01</v>
      </c>
      <c r="F46" s="11" t="n">
        <f aca="false">G30/100</f>
        <v>0.0003</v>
      </c>
      <c r="G46" s="11" t="n">
        <f aca="false">H30/100</f>
        <v>0.0003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129Sb</v>
      </c>
      <c r="C47" s="11" t="n">
        <v>7</v>
      </c>
      <c r="D47" s="11" t="n">
        <f aca="false">O9</f>
        <v>15717.6</v>
      </c>
      <c r="E47" s="11" t="n">
        <f aca="false">P9</f>
        <v>93.6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128Sb</v>
      </c>
      <c r="C48" s="11" t="n">
        <v>8</v>
      </c>
      <c r="D48" s="11" t="n">
        <f aca="false">O19</f>
        <v>32580</v>
      </c>
      <c r="E48" s="11" t="n">
        <f aca="false">P19</f>
        <v>144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127Sn</v>
      </c>
      <c r="C49" s="11" t="n">
        <v>9</v>
      </c>
      <c r="D49" s="11" t="n">
        <f aca="false">K29</f>
        <v>7560</v>
      </c>
      <c r="E49" s="11" t="n">
        <f aca="false">L29</f>
        <v>144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130Cd</v>
      </c>
      <c r="D5" s="3"/>
      <c r="F5" s="1" t="n">
        <v>2</v>
      </c>
      <c r="G5" s="2" t="str">
        <f aca="false">G7&amp;G6</f>
        <v>130In</v>
      </c>
      <c r="H5" s="3"/>
      <c r="J5" s="4" t="n">
        <v>4</v>
      </c>
      <c r="K5" s="4" t="str">
        <f aca="false">K7&amp;K6</f>
        <v>130Sn</v>
      </c>
      <c r="L5" s="3"/>
      <c r="N5" s="1" t="n">
        <v>7</v>
      </c>
      <c r="O5" s="2" t="str">
        <f aca="false">O7&amp;O6</f>
        <v>130Sb</v>
      </c>
      <c r="P5" s="3"/>
      <c r="R5" s="3"/>
      <c r="S5" s="3" t="str">
        <f aca="false">S7&amp;S6</f>
        <v>130Te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0.162</v>
      </c>
      <c r="D9" s="6" t="n">
        <v>0.007</v>
      </c>
      <c r="F9" s="6" t="s">
        <v>10</v>
      </c>
      <c r="G9" s="6" t="n">
        <v>0.29</v>
      </c>
      <c r="H9" s="6" t="n">
        <v>0.02</v>
      </c>
      <c r="J9" s="6" t="s">
        <v>10</v>
      </c>
      <c r="K9" s="6" t="n">
        <f aca="false">3.72*60</f>
        <v>223.2</v>
      </c>
      <c r="L9" s="6" t="n">
        <f aca="false">0.07*60</f>
        <v>4.2</v>
      </c>
      <c r="N9" s="6" t="s">
        <v>10</v>
      </c>
      <c r="O9" s="6" t="n">
        <f aca="false">39.5*60</f>
        <v>2370</v>
      </c>
      <c r="P9" s="6" t="n">
        <f aca="false">0.8*60</f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0.93</v>
      </c>
      <c r="H10" s="6" t="n">
        <v>0.13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129In</v>
      </c>
      <c r="H15" s="3"/>
      <c r="J15" s="1" t="n">
        <v>5</v>
      </c>
      <c r="K15" s="2" t="str">
        <f aca="false">K17&amp;K16</f>
        <v>129Sn</v>
      </c>
      <c r="L15" s="3"/>
      <c r="N15" s="1" t="n">
        <v>8</v>
      </c>
      <c r="O15" s="2" t="str">
        <f aca="false">O17&amp;O16</f>
        <v>129Sb</v>
      </c>
      <c r="P15" s="3"/>
      <c r="R15" s="3"/>
      <c r="S15" s="3" t="str">
        <f aca="false">S17&amp;S16</f>
        <v>129Te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0.611</v>
      </c>
      <c r="H19" s="6" t="n">
        <v>0.005</v>
      </c>
      <c r="J19" s="6" t="s">
        <v>10</v>
      </c>
      <c r="K19" s="6" t="n">
        <f aca="false">2.23*60</f>
        <v>133.8</v>
      </c>
      <c r="L19" s="6" t="n">
        <f aca="false">0.04*60</f>
        <v>2.4</v>
      </c>
      <c r="N19" s="6" t="s">
        <v>10</v>
      </c>
      <c r="O19" s="6" t="n">
        <f aca="false">4.366*60*60</f>
        <v>15717.6</v>
      </c>
      <c r="P19" s="6" t="n">
        <f aca="false">0.026*60*60</f>
        <v>93.6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0.23</v>
      </c>
      <c r="H20" s="6" t="n">
        <v>0.07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128In</v>
      </c>
      <c r="H25" s="3"/>
      <c r="J25" s="1" t="n">
        <v>9</v>
      </c>
      <c r="K25" s="2" t="str">
        <f aca="false">K27&amp;K26</f>
        <v>128Sn</v>
      </c>
      <c r="L25" s="3"/>
      <c r="N25" s="3"/>
      <c r="O25" s="3" t="str">
        <f aca="false">O27&amp;O26</f>
        <v>128Sb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0.84</v>
      </c>
      <c r="H29" s="6" t="n">
        <v>0.06</v>
      </c>
      <c r="J29" s="6" t="s">
        <v>10</v>
      </c>
      <c r="K29" s="6" t="n">
        <f aca="false">59.07*60</f>
        <v>3544.2</v>
      </c>
      <c r="L29" s="6" t="n">
        <f aca="false">0.14*60</f>
        <v>8.4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9000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1000</v>
      </c>
      <c r="C36" s="7" t="n">
        <v>0</v>
      </c>
      <c r="D36" s="7" t="n">
        <v>5000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130Cd</v>
      </c>
      <c r="C41" s="11" t="n">
        <v>1</v>
      </c>
      <c r="D41" s="11" t="n">
        <f aca="false">C9</f>
        <v>0.162</v>
      </c>
      <c r="E41" s="11" t="n">
        <f aca="false">D9</f>
        <v>0.007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130In</v>
      </c>
      <c r="C42" s="11" t="n">
        <v>2</v>
      </c>
      <c r="D42" s="11" t="n">
        <f aca="false">G9</f>
        <v>0.29</v>
      </c>
      <c r="E42" s="11" t="n">
        <f aca="false">H9</f>
        <v>0.02</v>
      </c>
      <c r="F42" s="11" t="n">
        <f aca="false">G10/100</f>
        <v>0.0093</v>
      </c>
      <c r="G42" s="11" t="n">
        <f aca="false">H10/100</f>
        <v>0.0013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129In</v>
      </c>
      <c r="C43" s="11" t="n">
        <v>3</v>
      </c>
      <c r="D43" s="11" t="n">
        <f aca="false">G19</f>
        <v>0.611</v>
      </c>
      <c r="E43" s="11" t="n">
        <f aca="false">H19</f>
        <v>0.005</v>
      </c>
      <c r="F43" s="11" t="n">
        <f aca="false">G20/100</f>
        <v>0.0023</v>
      </c>
      <c r="G43" s="11" t="n">
        <f aca="false">H20/100</f>
        <v>0.0007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130Sn</v>
      </c>
      <c r="C44" s="11" t="n">
        <v>4</v>
      </c>
      <c r="D44" s="11" t="n">
        <f aca="false">K9</f>
        <v>223.2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129Sn</v>
      </c>
      <c r="C45" s="11" t="n">
        <v>5</v>
      </c>
      <c r="D45" s="11" t="n">
        <f aca="false">K19</f>
        <v>133.8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128In</v>
      </c>
      <c r="C46" s="11" t="n">
        <v>6</v>
      </c>
      <c r="D46" s="11" t="n">
        <f aca="false">G29</f>
        <v>0.84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130Sb</v>
      </c>
      <c r="C47" s="11" t="n">
        <v>7</v>
      </c>
      <c r="D47" s="11" t="n">
        <f aca="false">O9</f>
        <v>2370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129Sb</v>
      </c>
      <c r="C48" s="11" t="n">
        <v>8</v>
      </c>
      <c r="D48" s="11" t="n">
        <f aca="false">O19</f>
        <v>15717.6</v>
      </c>
      <c r="E48" s="11" t="n">
        <f aca="false">P19</f>
        <v>93.6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128Sn</v>
      </c>
      <c r="C49" s="11" t="n">
        <v>9</v>
      </c>
      <c r="D49" s="11" t="n">
        <f aca="false">K29</f>
        <v>3544.2</v>
      </c>
      <c r="E49" s="11" t="n">
        <f aca="false">L29</f>
        <v>8.4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9000</v>
      </c>
      <c r="D50" s="11" t="n">
        <f aca="false">C35</f>
        <v>0</v>
      </c>
      <c r="E50" s="11" t="n">
        <f aca="false">D35</f>
        <v>20000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1000</v>
      </c>
      <c r="D51" s="11" t="n">
        <f aca="false">C36</f>
        <v>0</v>
      </c>
      <c r="E51" s="11" t="n">
        <f aca="false">D36</f>
        <v>5000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30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I57" activeCellId="0" sqref="I57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v>1381.8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300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1381.8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3000</v>
      </c>
      <c r="D50" s="11" t="n">
        <f aca="false">C35</f>
        <v>0</v>
      </c>
      <c r="E50" s="11" t="n">
        <f aca="false">D35</f>
        <v>10000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300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10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132Cd</v>
      </c>
      <c r="D5" s="3"/>
      <c r="F5" s="1" t="n">
        <v>2</v>
      </c>
      <c r="G5" s="2" t="str">
        <f aca="false">G7&amp;G6</f>
        <v>132In</v>
      </c>
      <c r="H5" s="3"/>
      <c r="J5" s="4" t="n">
        <v>4</v>
      </c>
      <c r="K5" s="4" t="str">
        <f aca="false">K7&amp;K6</f>
        <v>132Sn</v>
      </c>
      <c r="L5" s="3"/>
      <c r="N5" s="1" t="n">
        <v>7</v>
      </c>
      <c r="O5" s="2" t="str">
        <f aca="false">O7&amp;O6</f>
        <v>132Sb</v>
      </c>
      <c r="P5" s="3"/>
      <c r="R5" s="3"/>
      <c r="S5" s="3" t="str">
        <f aca="false">S7&amp;S6</f>
        <v>132Te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0.097</v>
      </c>
      <c r="D9" s="6" t="n">
        <v>0.01</v>
      </c>
      <c r="F9" s="6" t="s">
        <v>10</v>
      </c>
      <c r="G9" s="6" t="n">
        <v>0.207</v>
      </c>
      <c r="H9" s="6" t="n">
        <v>0.006</v>
      </c>
      <c r="J9" s="6" t="s">
        <v>10</v>
      </c>
      <c r="K9" s="6" t="n">
        <v>39.7</v>
      </c>
      <c r="L9" s="6" t="n">
        <v>0.8</v>
      </c>
      <c r="N9" s="6" t="s">
        <v>10</v>
      </c>
      <c r="O9" s="6" t="n">
        <v>167.4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6.3</v>
      </c>
      <c r="H10" s="6" t="n">
        <v>0.9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0.097</v>
      </c>
      <c r="D13" s="6" t="n">
        <v>0.01</v>
      </c>
    </row>
    <row r="14" customFormat="false" ht="12.8" hidden="false" customHeight="false" outlineLevel="0" collapsed="false">
      <c r="C14" s="6" t="n">
        <v>60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131In</v>
      </c>
      <c r="H15" s="3"/>
      <c r="J15" s="1" t="n">
        <v>5</v>
      </c>
      <c r="K15" s="2" t="str">
        <f aca="false">K17&amp;K16</f>
        <v>131Sn</v>
      </c>
      <c r="L15" s="3"/>
      <c r="N15" s="1" t="n">
        <v>8</v>
      </c>
      <c r="O15" s="2" t="str">
        <f aca="false">O17&amp;O16</f>
        <v>131Sb</v>
      </c>
      <c r="P15" s="3"/>
      <c r="R15" s="3"/>
      <c r="S15" s="3" t="str">
        <f aca="false">S17&amp;S16</f>
        <v>131Te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0.03</v>
      </c>
      <c r="J19" s="6" t="s">
        <v>10</v>
      </c>
      <c r="K19" s="6" t="n">
        <v>56</v>
      </c>
      <c r="L19" s="6" t="n">
        <v>0.5</v>
      </c>
      <c r="N19" s="6" t="s">
        <v>10</v>
      </c>
      <c r="O19" s="6" t="n">
        <v>1381.8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</v>
      </c>
      <c r="H20" s="6" t="n">
        <v>0.3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130In</v>
      </c>
      <c r="H25" s="3"/>
      <c r="J25" s="1" t="n">
        <v>9</v>
      </c>
      <c r="K25" s="2" t="str">
        <f aca="false">K27&amp;K26</f>
        <v>130Sn</v>
      </c>
      <c r="L25" s="3"/>
      <c r="N25" s="3"/>
      <c r="O25" s="3" t="str">
        <f aca="false">O27&amp;O26</f>
        <v>130Sb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0.29</v>
      </c>
      <c r="H29" s="6" t="n">
        <v>0.02</v>
      </c>
      <c r="J29" s="6" t="s">
        <v>10</v>
      </c>
      <c r="K29" s="6" t="n">
        <v>223.2</v>
      </c>
      <c r="L29" s="6" t="n">
        <v>4.2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0.93</v>
      </c>
      <c r="H30" s="6" t="n">
        <v>0.13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700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132Cd</v>
      </c>
      <c r="C41" s="11" t="n">
        <v>1</v>
      </c>
      <c r="D41" s="11" t="n">
        <f aca="false">C9</f>
        <v>0.097</v>
      </c>
      <c r="E41" s="11" t="n">
        <f aca="false">D9</f>
        <v>0.01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132In</v>
      </c>
      <c r="C42" s="11" t="n">
        <v>2</v>
      </c>
      <c r="D42" s="11" t="n">
        <f aca="false">G9</f>
        <v>0.207</v>
      </c>
      <c r="E42" s="11" t="n">
        <f aca="false">H9</f>
        <v>0.006</v>
      </c>
      <c r="F42" s="11" t="n">
        <f aca="false">G10/100</f>
        <v>0.063</v>
      </c>
      <c r="G42" s="11" t="n">
        <f aca="false">H10/100</f>
        <v>0.009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131In</v>
      </c>
      <c r="C43" s="11" t="n">
        <v>3</v>
      </c>
      <c r="D43" s="11" t="n">
        <f aca="false">G19</f>
        <v>0.28</v>
      </c>
      <c r="E43" s="11" t="n">
        <f aca="false">H19</f>
        <v>0.03</v>
      </c>
      <c r="F43" s="11" t="n">
        <f aca="false">G20/100</f>
        <v>0.02</v>
      </c>
      <c r="G43" s="11" t="n">
        <f aca="false">H20/100</f>
        <v>0.003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132Sn</v>
      </c>
      <c r="C44" s="11" t="n">
        <v>4</v>
      </c>
      <c r="D44" s="11" t="n">
        <f aca="false">K9</f>
        <v>39.7</v>
      </c>
      <c r="E44" s="11" t="n">
        <f aca="false">L9</f>
        <v>0.8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131Sn</v>
      </c>
      <c r="C45" s="11" t="n">
        <v>5</v>
      </c>
      <c r="D45" s="11" t="n">
        <f aca="false">K19</f>
        <v>56</v>
      </c>
      <c r="E45" s="11" t="n">
        <f aca="false">L19</f>
        <v>0.5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130In</v>
      </c>
      <c r="C46" s="11" t="n">
        <v>6</v>
      </c>
      <c r="D46" s="11" t="n">
        <f aca="false">G29</f>
        <v>0.29</v>
      </c>
      <c r="E46" s="11" t="n">
        <f aca="false">H29</f>
        <v>0.02</v>
      </c>
      <c r="F46" s="11" t="n">
        <f aca="false">G30/100</f>
        <v>0.0093</v>
      </c>
      <c r="G46" s="11" t="n">
        <f aca="false">H30/100</f>
        <v>0.0013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132Sb</v>
      </c>
      <c r="C47" s="11" t="n">
        <v>7</v>
      </c>
      <c r="D47" s="11" t="n">
        <f aca="false">O9</f>
        <v>167.4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131Sb</v>
      </c>
      <c r="C48" s="11" t="n">
        <v>8</v>
      </c>
      <c r="D48" s="11" t="n">
        <f aca="false">O19</f>
        <v>1381.8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130Sn</v>
      </c>
      <c r="C49" s="11" t="n">
        <v>9</v>
      </c>
      <c r="D49" s="11" t="n">
        <f aca="false">K29</f>
        <v>223.2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700</v>
      </c>
      <c r="D50" s="11" t="n">
        <f aca="false">C35</f>
        <v>0</v>
      </c>
      <c r="E50" s="11" t="n">
        <f aca="false">D35</f>
        <v>2000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132</v>
      </c>
      <c r="V54" s="17"/>
      <c r="W54" s="18"/>
      <c r="X54" s="17" t="n">
        <f aca="false">G7</f>
        <v>132</v>
      </c>
      <c r="Y54" s="17"/>
      <c r="Z54" s="18"/>
      <c r="AA54" s="17" t="n">
        <f aca="false">K7</f>
        <v>132</v>
      </c>
      <c r="AB54" s="17"/>
      <c r="AC54" s="18"/>
      <c r="AD54" s="17" t="n">
        <f aca="false">O7</f>
        <v>132</v>
      </c>
      <c r="AE54" s="17"/>
      <c r="AF54" s="18"/>
      <c r="AG54" s="17" t="n">
        <f aca="false">S7</f>
        <v>132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131</v>
      </c>
      <c r="Y58" s="17"/>
      <c r="Z58" s="18"/>
      <c r="AA58" s="17" t="n">
        <f aca="false">K17</f>
        <v>131</v>
      </c>
      <c r="AB58" s="17"/>
      <c r="AC58" s="18"/>
      <c r="AD58" s="17" t="n">
        <f aca="false">O17</f>
        <v>131</v>
      </c>
      <c r="AE58" s="17"/>
      <c r="AF58" s="18"/>
      <c r="AG58" s="17" t="n">
        <f aca="false">S17</f>
        <v>131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130</v>
      </c>
      <c r="Y62" s="17"/>
      <c r="Z62" s="18"/>
      <c r="AA62" s="17" t="n">
        <f aca="false">K27</f>
        <v>130</v>
      </c>
      <c r="AB62" s="17"/>
      <c r="AC62" s="18"/>
      <c r="AD62" s="17" t="n">
        <f aca="false">O27</f>
        <v>130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129</v>
      </c>
      <c r="AB66" s="17"/>
      <c r="AC66" s="18"/>
      <c r="AD66" s="17" t="n">
        <f aca="false">AD62-1</f>
        <v>129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133Cd</v>
      </c>
      <c r="D5" s="3"/>
      <c r="F5" s="1" t="n">
        <v>2</v>
      </c>
      <c r="G5" s="2" t="str">
        <f aca="false">G7&amp;G6</f>
        <v>133In</v>
      </c>
      <c r="H5" s="3"/>
      <c r="J5" s="4" t="n">
        <v>4</v>
      </c>
      <c r="K5" s="4" t="str">
        <f aca="false">K7&amp;K6</f>
        <v>133Sn</v>
      </c>
      <c r="L5" s="3"/>
      <c r="N5" s="1" t="n">
        <v>7</v>
      </c>
      <c r="O5" s="2" t="str">
        <f aca="false">O7&amp;O6</f>
        <v>133Sb</v>
      </c>
      <c r="P5" s="3"/>
      <c r="R5" s="3"/>
      <c r="S5" s="3" t="str">
        <f aca="false">S7&amp;S6</f>
        <v>133Te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0.057</v>
      </c>
      <c r="D9" s="6" t="n">
        <v>0.01</v>
      </c>
      <c r="F9" s="6" t="s">
        <v>10</v>
      </c>
      <c r="G9" s="6" t="n">
        <v>0.165</v>
      </c>
      <c r="H9" s="6" t="n">
        <v>0.003</v>
      </c>
      <c r="J9" s="6" t="s">
        <v>10</v>
      </c>
      <c r="K9" s="6" t="n">
        <v>1.46</v>
      </c>
      <c r="L9" s="6" t="n">
        <v>0.03</v>
      </c>
      <c r="N9" s="6" t="s">
        <v>10</v>
      </c>
      <c r="O9" s="6" t="n">
        <v>140.4</v>
      </c>
      <c r="P9" s="6" t="n">
        <v>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85</v>
      </c>
      <c r="H10" s="6" t="n">
        <v>10</v>
      </c>
      <c r="J10" s="6" t="s">
        <v>11</v>
      </c>
      <c r="K10" s="6" t="n">
        <v>0.0294</v>
      </c>
      <c r="L10" s="6" t="n">
        <v>0.0024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0.057</v>
      </c>
      <c r="D13" s="6" t="n">
        <v>0.01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132In</v>
      </c>
      <c r="H15" s="3"/>
      <c r="J15" s="1" t="n">
        <v>5</v>
      </c>
      <c r="K15" s="2" t="str">
        <f aca="false">K17&amp;K16</f>
        <v>132Sn</v>
      </c>
      <c r="L15" s="3"/>
      <c r="N15" s="1" t="n">
        <v>8</v>
      </c>
      <c r="O15" s="2" t="str">
        <f aca="false">O17&amp;O16</f>
        <v>132Sb</v>
      </c>
      <c r="P15" s="3"/>
      <c r="R15" s="3"/>
      <c r="S15" s="3" t="str">
        <f aca="false">S17&amp;S16</f>
        <v>132Te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0.207</v>
      </c>
      <c r="H19" s="6" t="n">
        <v>0.006</v>
      </c>
      <c r="J19" s="6" t="s">
        <v>10</v>
      </c>
      <c r="K19" s="6" t="n">
        <v>39.7</v>
      </c>
      <c r="L19" s="6" t="n">
        <v>0.8</v>
      </c>
      <c r="N19" s="6" t="s">
        <v>10</v>
      </c>
      <c r="O19" s="6" t="n">
        <v>167.4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6.3</v>
      </c>
      <c r="H20" s="6" t="n">
        <v>0.9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131In</v>
      </c>
      <c r="H25" s="3"/>
      <c r="J25" s="1" t="n">
        <v>9</v>
      </c>
      <c r="K25" s="2" t="str">
        <f aca="false">K27&amp;K26</f>
        <v>131Sn</v>
      </c>
      <c r="L25" s="3"/>
      <c r="N25" s="3"/>
      <c r="O25" s="3" t="str">
        <f aca="false">O27&amp;O26</f>
        <v>131Sb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0.03</v>
      </c>
      <c r="J29" s="6" t="s">
        <v>10</v>
      </c>
      <c r="K29" s="6" t="n">
        <v>56</v>
      </c>
      <c r="L29" s="6" t="n">
        <v>0.5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</v>
      </c>
      <c r="H30" s="6" t="n">
        <v>0.3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100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5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133Cd</v>
      </c>
      <c r="C41" s="11" t="n">
        <v>1</v>
      </c>
      <c r="D41" s="11" t="n">
        <f aca="false">C9</f>
        <v>0.057</v>
      </c>
      <c r="E41" s="11" t="n">
        <f aca="false">D9</f>
        <v>0.01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133In</v>
      </c>
      <c r="C42" s="11" t="n">
        <v>2</v>
      </c>
      <c r="D42" s="11" t="n">
        <f aca="false">G9</f>
        <v>0.165</v>
      </c>
      <c r="E42" s="11" t="n">
        <f aca="false">H9</f>
        <v>0.003</v>
      </c>
      <c r="F42" s="11" t="n">
        <f aca="false">G10/100</f>
        <v>0.85</v>
      </c>
      <c r="G42" s="11" t="n">
        <f aca="false">H10/100</f>
        <v>0.1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132In</v>
      </c>
      <c r="C43" s="11" t="n">
        <v>3</v>
      </c>
      <c r="D43" s="11" t="n">
        <f aca="false">G19</f>
        <v>0.207</v>
      </c>
      <c r="E43" s="11" t="n">
        <f aca="false">H19</f>
        <v>0.006</v>
      </c>
      <c r="F43" s="11" t="n">
        <f aca="false">G20/100</f>
        <v>0.063</v>
      </c>
      <c r="G43" s="11" t="n">
        <f aca="false">H20/100</f>
        <v>0.009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133Sn</v>
      </c>
      <c r="C44" s="11" t="n">
        <v>4</v>
      </c>
      <c r="D44" s="11" t="n">
        <f aca="false">K9</f>
        <v>1.46</v>
      </c>
      <c r="E44" s="11" t="n">
        <f aca="false">L9</f>
        <v>0.03</v>
      </c>
      <c r="F44" s="11" t="n">
        <f aca="false">K10/100</f>
        <v>0.000294</v>
      </c>
      <c r="G44" s="11" t="n">
        <f aca="false">L10/100</f>
        <v>2.4E-005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132Sn</v>
      </c>
      <c r="C45" s="11" t="n">
        <v>5</v>
      </c>
      <c r="D45" s="11" t="n">
        <f aca="false">K19</f>
        <v>39.7</v>
      </c>
      <c r="E45" s="11" t="n">
        <f aca="false">L19</f>
        <v>0.8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131In</v>
      </c>
      <c r="C46" s="11" t="n">
        <v>6</v>
      </c>
      <c r="D46" s="11" t="n">
        <f aca="false">G29</f>
        <v>0.28</v>
      </c>
      <c r="E46" s="11" t="n">
        <f aca="false">H29</f>
        <v>0.03</v>
      </c>
      <c r="F46" s="11" t="n">
        <f aca="false">G30/100</f>
        <v>0.02</v>
      </c>
      <c r="G46" s="11" t="n">
        <f aca="false">H30/100</f>
        <v>0.003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133Sb</v>
      </c>
      <c r="C47" s="11" t="n">
        <v>7</v>
      </c>
      <c r="D47" s="11" t="n">
        <f aca="false">O9</f>
        <v>140.4</v>
      </c>
      <c r="E47" s="11" t="n">
        <f aca="false">P9</f>
        <v>3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132Sb</v>
      </c>
      <c r="C48" s="11" t="n">
        <v>8</v>
      </c>
      <c r="D48" s="11" t="n">
        <f aca="false">O19</f>
        <v>167.4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131Sn</v>
      </c>
      <c r="C49" s="11" t="n">
        <v>9</v>
      </c>
      <c r="D49" s="11" t="n">
        <f aca="false">K29</f>
        <v>56</v>
      </c>
      <c r="E49" s="11" t="n">
        <f aca="false">L29</f>
        <v>0.5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100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200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131In</v>
      </c>
      <c r="D5" s="3"/>
      <c r="F5" s="1" t="n">
        <v>2</v>
      </c>
      <c r="G5" s="2" t="str">
        <f aca="false">G7&amp;G6</f>
        <v>131Sn</v>
      </c>
      <c r="H5" s="3"/>
      <c r="J5" s="4" t="n">
        <v>4</v>
      </c>
      <c r="K5" s="4" t="str">
        <f aca="false">K7&amp;K6</f>
        <v>131Sb</v>
      </c>
      <c r="L5" s="3"/>
      <c r="N5" s="1" t="n">
        <v>7</v>
      </c>
      <c r="O5" s="2" t="str">
        <f aca="false">O7&amp;O6</f>
        <v>131Te</v>
      </c>
      <c r="P5" s="3"/>
      <c r="R5" s="3"/>
      <c r="S5" s="3" t="str">
        <f aca="false">S7&amp;S6</f>
        <v>131I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0.28</v>
      </c>
      <c r="D9" s="6" t="n">
        <v>0.03</v>
      </c>
      <c r="F9" s="6" t="s">
        <v>10</v>
      </c>
      <c r="G9" s="6" t="n">
        <v>56</v>
      </c>
      <c r="H9" s="6" t="n">
        <v>0.5</v>
      </c>
      <c r="J9" s="6" t="s">
        <v>10</v>
      </c>
      <c r="K9" s="6" t="n">
        <v>1381.8</v>
      </c>
      <c r="L9" s="6" t="n">
        <v>2.4</v>
      </c>
      <c r="N9" s="6" t="s">
        <v>10</v>
      </c>
      <c r="O9" s="26" t="n">
        <v>1500</v>
      </c>
      <c r="P9" s="6" t="n">
        <v>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2</v>
      </c>
      <c r="D10" s="6" t="n">
        <v>0.3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0.28</v>
      </c>
      <c r="D13" s="6" t="n">
        <v>0.03</v>
      </c>
    </row>
    <row r="14" customFormat="false" ht="12.8" hidden="false" customHeight="false" outlineLevel="0" collapsed="false">
      <c r="C14" s="6" t="n">
        <v>2</v>
      </c>
      <c r="D14" s="6" t="n">
        <v>0.3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130Sn</v>
      </c>
      <c r="H15" s="3"/>
      <c r="J15" s="1" t="n">
        <v>5</v>
      </c>
      <c r="K15" s="2" t="str">
        <f aca="false">K17&amp;K16</f>
        <v>130Sb</v>
      </c>
      <c r="L15" s="3"/>
      <c r="N15" s="1" t="n">
        <v>8</v>
      </c>
      <c r="O15" s="2" t="str">
        <f aca="false">O17&amp;O16</f>
        <v>130Te</v>
      </c>
      <c r="P15" s="3"/>
      <c r="R15" s="3"/>
      <c r="S15" s="3" t="str">
        <f aca="false">S17&amp;S16</f>
        <v>130I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223.2</v>
      </c>
      <c r="H19" s="6" t="n">
        <v>4.2</v>
      </c>
      <c r="J19" s="6" t="s">
        <v>10</v>
      </c>
      <c r="K19" s="6" t="n">
        <v>2370</v>
      </c>
      <c r="L19" s="6" t="n">
        <v>48</v>
      </c>
      <c r="N19" s="6" t="s">
        <v>10</v>
      </c>
      <c r="O19" s="6" t="n">
        <v>9999999</v>
      </c>
      <c r="P19" s="6" t="n">
        <v>9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129Sn</v>
      </c>
      <c r="H25" s="3"/>
      <c r="J25" s="1" t="n">
        <v>9</v>
      </c>
      <c r="K25" s="2" t="str">
        <f aca="false">K27&amp;K26</f>
        <v>129Sb</v>
      </c>
      <c r="L25" s="3"/>
      <c r="N25" s="3"/>
      <c r="O25" s="3" t="str">
        <f aca="false">O27&amp;O26</f>
        <v>129Te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133.8</v>
      </c>
      <c r="H29" s="6" t="n">
        <v>2.4</v>
      </c>
      <c r="J29" s="6" t="s">
        <v>10</v>
      </c>
      <c r="K29" s="6" t="n">
        <v>15717.6</v>
      </c>
      <c r="L29" s="6" t="n">
        <v>93.6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550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80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2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131In</v>
      </c>
      <c r="C41" s="11" t="n">
        <v>1</v>
      </c>
      <c r="D41" s="11" t="n">
        <f aca="false">C9</f>
        <v>0.28</v>
      </c>
      <c r="E41" s="11" t="n">
        <f aca="false">D9</f>
        <v>0.03</v>
      </c>
      <c r="F41" s="11" t="n">
        <f aca="false">C10/100</f>
        <v>0.02</v>
      </c>
      <c r="G41" s="11" t="n">
        <f aca="false">D10/100</f>
        <v>0.003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131Sn</v>
      </c>
      <c r="C42" s="11" t="n">
        <v>2</v>
      </c>
      <c r="D42" s="11" t="n">
        <f aca="false">G9</f>
        <v>56</v>
      </c>
      <c r="E42" s="11" t="n">
        <f aca="false">H9</f>
        <v>0.5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130Sn</v>
      </c>
      <c r="C43" s="11" t="n">
        <v>3</v>
      </c>
      <c r="D43" s="11" t="n">
        <f aca="false">G19</f>
        <v>223.2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131Sb</v>
      </c>
      <c r="C44" s="11" t="n">
        <v>4</v>
      </c>
      <c r="D44" s="11" t="n">
        <f aca="false">K9</f>
        <v>1381.8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130Sb</v>
      </c>
      <c r="C45" s="11" t="n">
        <v>5</v>
      </c>
      <c r="D45" s="11" t="n">
        <f aca="false">K19</f>
        <v>2370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129Sn</v>
      </c>
      <c r="C46" s="11" t="n">
        <v>6</v>
      </c>
      <c r="D46" s="11" t="n">
        <f aca="false">G29</f>
        <v>133.8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131Te</v>
      </c>
      <c r="C47" s="11" t="n">
        <v>7</v>
      </c>
      <c r="D47" s="11" t="n">
        <f aca="false">O9</f>
        <v>1500</v>
      </c>
      <c r="E47" s="11" t="n">
        <f aca="false">P9</f>
        <v>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130Te</v>
      </c>
      <c r="C48" s="11" t="n">
        <v>8</v>
      </c>
      <c r="D48" s="11" t="n">
        <f aca="false">O19</f>
        <v>9999999</v>
      </c>
      <c r="E48" s="11" t="n">
        <f aca="false">P19</f>
        <v>9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129Sb</v>
      </c>
      <c r="C49" s="11" t="n">
        <v>9</v>
      </c>
      <c r="D49" s="11" t="n">
        <f aca="false">K29</f>
        <v>15717.6</v>
      </c>
      <c r="E49" s="11" t="n">
        <f aca="false">L29</f>
        <v>93.6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550</v>
      </c>
      <c r="D50" s="11" t="n">
        <f aca="false">C35</f>
        <v>0</v>
      </c>
      <c r="E50" s="11" t="n">
        <f aca="false">D35</f>
        <v>2000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80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2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132In</v>
      </c>
      <c r="D5" s="3"/>
      <c r="F5" s="1" t="n">
        <v>2</v>
      </c>
      <c r="G5" s="2" t="str">
        <f aca="false">G7&amp;G6</f>
        <v>132Sn</v>
      </c>
      <c r="H5" s="3"/>
      <c r="J5" s="4" t="n">
        <v>4</v>
      </c>
      <c r="K5" s="4" t="str">
        <f aca="false">K7&amp;K6</f>
        <v>132Sb</v>
      </c>
      <c r="L5" s="3"/>
      <c r="N5" s="1" t="n">
        <v>7</v>
      </c>
      <c r="O5" s="2" t="str">
        <f aca="false">O7&amp;O6</f>
        <v>132Te</v>
      </c>
      <c r="P5" s="3"/>
      <c r="R5" s="3"/>
      <c r="S5" s="3" t="str">
        <f aca="false">S7&amp;S6</f>
        <v>132I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0.207</v>
      </c>
      <c r="D9" s="6" t="n">
        <v>0.006</v>
      </c>
      <c r="F9" s="6" t="s">
        <v>10</v>
      </c>
      <c r="G9" s="6" t="n">
        <v>39.7</v>
      </c>
      <c r="H9" s="6" t="n">
        <v>0.8</v>
      </c>
      <c r="J9" s="6" t="s">
        <v>10</v>
      </c>
      <c r="K9" s="6" t="n">
        <f aca="false">2.79*60</f>
        <v>167.4</v>
      </c>
      <c r="L9" s="6" t="n">
        <f aca="false">0.07*60</f>
        <v>4.2</v>
      </c>
      <c r="N9" s="6" t="s">
        <v>10</v>
      </c>
      <c r="O9" s="26" t="n">
        <f aca="false">3.204*24*60*60</f>
        <v>276825.6</v>
      </c>
      <c r="P9" s="6" t="n">
        <f aca="false">0.013*24*60*60</f>
        <v>1123.2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6.3</v>
      </c>
      <c r="D10" s="6" t="n">
        <v>0.9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0.207</v>
      </c>
      <c r="D13" s="6" t="n">
        <v>0.006</v>
      </c>
    </row>
    <row r="14" customFormat="false" ht="12.8" hidden="false" customHeight="false" outlineLevel="0" collapsed="false">
      <c r="C14" s="6" t="n">
        <v>6.3</v>
      </c>
      <c r="D14" s="6" t="n">
        <v>0.9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131Sn</v>
      </c>
      <c r="H15" s="3"/>
      <c r="J15" s="1" t="n">
        <v>5</v>
      </c>
      <c r="K15" s="2" t="str">
        <f aca="false">K17&amp;K16</f>
        <v>131Sb</v>
      </c>
      <c r="L15" s="3"/>
      <c r="N15" s="1" t="n">
        <v>8</v>
      </c>
      <c r="O15" s="2" t="str">
        <f aca="false">O17&amp;O16</f>
        <v>131Te</v>
      </c>
      <c r="P15" s="3"/>
      <c r="R15" s="3"/>
      <c r="S15" s="3" t="str">
        <f aca="false">S17&amp;S16</f>
        <v>131I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56</v>
      </c>
      <c r="H19" s="6" t="n">
        <v>0.5</v>
      </c>
      <c r="J19" s="6" t="s">
        <v>10</v>
      </c>
      <c r="K19" s="6" t="n">
        <f aca="false">23.03*60</f>
        <v>1381.8</v>
      </c>
      <c r="L19" s="6" t="n">
        <f aca="false">0.04*60</f>
        <v>2.4</v>
      </c>
      <c r="N19" s="6" t="s">
        <v>10</v>
      </c>
      <c r="O19" s="6" t="n">
        <f aca="false">25*60</f>
        <v>1500</v>
      </c>
      <c r="P19" s="6" t="n">
        <f aca="false">0.1*60</f>
        <v>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130Sn</v>
      </c>
      <c r="H25" s="3"/>
      <c r="J25" s="1" t="n">
        <v>9</v>
      </c>
      <c r="K25" s="2" t="str">
        <f aca="false">K27&amp;K26</f>
        <v>130Sb</v>
      </c>
      <c r="L25" s="3"/>
      <c r="N25" s="3"/>
      <c r="O25" s="3" t="str">
        <f aca="false">O27&amp;O26</f>
        <v>130Te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223.2</v>
      </c>
      <c r="H29" s="6" t="n">
        <v>4.2</v>
      </c>
      <c r="J29" s="6" t="s">
        <v>10</v>
      </c>
      <c r="K29" s="6" t="n">
        <f aca="false">39.5*60</f>
        <v>2370</v>
      </c>
      <c r="L29" s="6" t="n">
        <f aca="false">0.8*60</f>
        <v>48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220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100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132In</v>
      </c>
      <c r="C41" s="11" t="n">
        <v>1</v>
      </c>
      <c r="D41" s="11" t="n">
        <f aca="false">C9</f>
        <v>0.207</v>
      </c>
      <c r="E41" s="11" t="n">
        <f aca="false">D9</f>
        <v>0.006</v>
      </c>
      <c r="F41" s="11" t="n">
        <f aca="false">C10/100</f>
        <v>0.063</v>
      </c>
      <c r="G41" s="11" t="n">
        <f aca="false">D10/100</f>
        <v>0.009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132Sn</v>
      </c>
      <c r="C42" s="11" t="n">
        <v>2</v>
      </c>
      <c r="D42" s="11" t="n">
        <f aca="false">G9</f>
        <v>39.7</v>
      </c>
      <c r="E42" s="11" t="n">
        <f aca="false">H9</f>
        <v>0.8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131Sn</v>
      </c>
      <c r="C43" s="11" t="n">
        <v>3</v>
      </c>
      <c r="D43" s="11" t="n">
        <f aca="false">G19</f>
        <v>56</v>
      </c>
      <c r="E43" s="11" t="n">
        <f aca="false">H19</f>
        <v>0.5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132Sb</v>
      </c>
      <c r="C44" s="11" t="n">
        <v>4</v>
      </c>
      <c r="D44" s="11" t="n">
        <f aca="false">K9</f>
        <v>167.4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131Sb</v>
      </c>
      <c r="C45" s="11" t="n">
        <v>5</v>
      </c>
      <c r="D45" s="11" t="n">
        <f aca="false">K19</f>
        <v>1381.8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130Sn</v>
      </c>
      <c r="C46" s="11" t="n">
        <v>6</v>
      </c>
      <c r="D46" s="11" t="n">
        <f aca="false">G29</f>
        <v>223.2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132Te</v>
      </c>
      <c r="C47" s="11" t="n">
        <v>7</v>
      </c>
      <c r="D47" s="11" t="n">
        <f aca="false">O9</f>
        <v>276825.6</v>
      </c>
      <c r="E47" s="11" t="n">
        <f aca="false">P9</f>
        <v>1123.2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131Te</v>
      </c>
      <c r="C48" s="11" t="n">
        <v>8</v>
      </c>
      <c r="D48" s="11" t="n">
        <f aca="false">O19</f>
        <v>1500</v>
      </c>
      <c r="E48" s="11" t="n">
        <f aca="false">P19</f>
        <v>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130Sb</v>
      </c>
      <c r="C49" s="11" t="n">
        <v>9</v>
      </c>
      <c r="D49" s="11" t="n">
        <f aca="false">K29</f>
        <v>2370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220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</v>
      </c>
      <c r="D51" s="11" t="n">
        <f aca="false">C36</f>
        <v>0</v>
      </c>
      <c r="E51" s="11" t="n">
        <f aca="false">D36</f>
        <v>100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5" zoomScaleNormal="95" zoomScalePageLayoutView="100" workbookViewId="0">
      <selection pane="topLeft" activeCell="F49" activeCellId="0" sqref="F49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133In</v>
      </c>
      <c r="D5" s="3"/>
      <c r="F5" s="1" t="n">
        <v>2</v>
      </c>
      <c r="G5" s="2" t="str">
        <f aca="false">G7&amp;G6</f>
        <v>133Sn</v>
      </c>
      <c r="H5" s="3"/>
      <c r="J5" s="4" t="n">
        <v>4</v>
      </c>
      <c r="K5" s="4" t="str">
        <f aca="false">K7&amp;K6</f>
        <v>133Sb</v>
      </c>
      <c r="L5" s="3"/>
      <c r="N5" s="1" t="n">
        <v>7</v>
      </c>
      <c r="O5" s="2" t="str">
        <f aca="false">O7&amp;O6</f>
        <v>133Te</v>
      </c>
      <c r="P5" s="3"/>
      <c r="R5" s="3"/>
      <c r="S5" s="3" t="str">
        <f aca="false">S7&amp;S6</f>
        <v>133I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0.165</v>
      </c>
      <c r="D9" s="6" t="n">
        <v>0.003</v>
      </c>
      <c r="F9" s="6" t="s">
        <v>10</v>
      </c>
      <c r="G9" s="6" t="n">
        <v>1.46</v>
      </c>
      <c r="H9" s="6" t="n">
        <v>0.03</v>
      </c>
      <c r="J9" s="6" t="s">
        <v>10</v>
      </c>
      <c r="K9" s="6" t="n">
        <v>140.4</v>
      </c>
      <c r="L9" s="6" t="n">
        <v>3</v>
      </c>
      <c r="N9" s="6" t="s">
        <v>10</v>
      </c>
      <c r="O9" s="26" t="n">
        <v>750</v>
      </c>
      <c r="P9" s="6" t="n">
        <v>18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85</v>
      </c>
      <c r="D10" s="6" t="n">
        <v>10</v>
      </c>
      <c r="F10" s="6" t="s">
        <v>11</v>
      </c>
      <c r="G10" s="6" t="n">
        <v>0.0294</v>
      </c>
      <c r="H10" s="6" t="n">
        <v>0.0024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0.165</v>
      </c>
      <c r="D13" s="6" t="n">
        <v>0.003</v>
      </c>
    </row>
    <row r="14" customFormat="false" ht="12.8" hidden="false" customHeight="false" outlineLevel="0" collapsed="false">
      <c r="C14" s="6" t="n">
        <v>85</v>
      </c>
      <c r="D14" s="6" t="n">
        <v>10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132Sn</v>
      </c>
      <c r="H15" s="3"/>
      <c r="J15" s="1" t="n">
        <v>5</v>
      </c>
      <c r="K15" s="2" t="str">
        <f aca="false">K17&amp;K16</f>
        <v>132Sb</v>
      </c>
      <c r="L15" s="3"/>
      <c r="N15" s="1" t="n">
        <v>8</v>
      </c>
      <c r="O15" s="2" t="str">
        <f aca="false">O17&amp;O16</f>
        <v>132Te</v>
      </c>
      <c r="P15" s="3"/>
      <c r="R15" s="3"/>
      <c r="S15" s="3" t="str">
        <f aca="false">S17&amp;S16</f>
        <v>132I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39.7</v>
      </c>
      <c r="H19" s="6" t="n">
        <v>0.8</v>
      </c>
      <c r="J19" s="6" t="s">
        <v>10</v>
      </c>
      <c r="K19" s="6" t="n">
        <v>167.4</v>
      </c>
      <c r="L19" s="6" t="n">
        <v>4.2</v>
      </c>
      <c r="N19" s="6" t="s">
        <v>10</v>
      </c>
      <c r="O19" s="6" t="n">
        <v>276825.6</v>
      </c>
      <c r="P19" s="6" t="n">
        <v>1123.2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131Sn</v>
      </c>
      <c r="H25" s="3"/>
      <c r="J25" s="1" t="n">
        <v>9</v>
      </c>
      <c r="K25" s="2" t="str">
        <f aca="false">K27&amp;K26</f>
        <v>131Sb</v>
      </c>
      <c r="L25" s="3"/>
      <c r="N25" s="3"/>
      <c r="O25" s="3" t="str">
        <f aca="false">O27&amp;O26</f>
        <v>131Te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56</v>
      </c>
      <c r="H29" s="6" t="n">
        <v>0.5</v>
      </c>
      <c r="J29" s="6" t="s">
        <v>10</v>
      </c>
      <c r="K29" s="6" t="n">
        <v>1381.8</v>
      </c>
      <c r="L29" s="6" t="n">
        <v>2.4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500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20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133In</v>
      </c>
      <c r="C41" s="11" t="n">
        <v>1</v>
      </c>
      <c r="D41" s="11" t="n">
        <f aca="false">C9</f>
        <v>0.165</v>
      </c>
      <c r="E41" s="11" t="n">
        <f aca="false">D9</f>
        <v>0.003</v>
      </c>
      <c r="F41" s="11" t="n">
        <f aca="false">C10/100</f>
        <v>0.85</v>
      </c>
      <c r="G41" s="11" t="n">
        <f aca="false">D10/100</f>
        <v>0.1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133Sn</v>
      </c>
      <c r="C42" s="11" t="n">
        <v>2</v>
      </c>
      <c r="D42" s="11" t="n">
        <f aca="false">G9</f>
        <v>1.46</v>
      </c>
      <c r="E42" s="11" t="n">
        <f aca="false">H9</f>
        <v>0.03</v>
      </c>
      <c r="F42" s="11" t="n">
        <f aca="false">G10/100</f>
        <v>0.000294</v>
      </c>
      <c r="G42" s="11" t="n">
        <f aca="false">H10/100</f>
        <v>2.4E-005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132Sn</v>
      </c>
      <c r="C43" s="11" t="n">
        <v>3</v>
      </c>
      <c r="D43" s="11" t="n">
        <f aca="false">G19</f>
        <v>39.7</v>
      </c>
      <c r="E43" s="11" t="n">
        <f aca="false">H19</f>
        <v>0.8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133Sb</v>
      </c>
      <c r="C44" s="11" t="n">
        <v>4</v>
      </c>
      <c r="D44" s="11" t="n">
        <f aca="false">K9</f>
        <v>140.4</v>
      </c>
      <c r="E44" s="11" t="n">
        <f aca="false">L9</f>
        <v>3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132Sb</v>
      </c>
      <c r="C45" s="11" t="n">
        <v>5</v>
      </c>
      <c r="D45" s="11" t="n">
        <f aca="false">K19</f>
        <v>167.4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131Sn</v>
      </c>
      <c r="C46" s="11" t="n">
        <v>6</v>
      </c>
      <c r="D46" s="11" t="n">
        <f aca="false">G29</f>
        <v>56</v>
      </c>
      <c r="E46" s="11" t="n">
        <f aca="false">H29</f>
        <v>0.5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133Te</v>
      </c>
      <c r="C47" s="11" t="n">
        <v>7</v>
      </c>
      <c r="D47" s="11" t="n">
        <f aca="false">O9</f>
        <v>750</v>
      </c>
      <c r="E47" s="11" t="n">
        <f aca="false">P9</f>
        <v>18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132Te</v>
      </c>
      <c r="C48" s="11" t="n">
        <v>8</v>
      </c>
      <c r="D48" s="11" t="n">
        <f aca="false">O19</f>
        <v>276825.6</v>
      </c>
      <c r="E48" s="11" t="n">
        <f aca="false">P19</f>
        <v>1123.2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131Sb</v>
      </c>
      <c r="C49" s="11" t="n">
        <v>9</v>
      </c>
      <c r="D49" s="11" t="n">
        <f aca="false">K29</f>
        <v>1381.8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4000</v>
      </c>
      <c r="D50" s="11" t="n">
        <f aca="false">C35</f>
        <v>0</v>
      </c>
      <c r="E50" s="11" t="n">
        <f aca="false">D35</f>
        <v>20000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500</v>
      </c>
      <c r="D51" s="11" t="n">
        <f aca="false">C36</f>
        <v>0</v>
      </c>
      <c r="E51" s="11" t="n">
        <f aca="false">D36</f>
        <v>2000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20</v>
      </c>
      <c r="D52" s="12" t="n">
        <f aca="false">C37</f>
        <v>0</v>
      </c>
      <c r="E52" s="12" t="n">
        <f aca="false">D37</f>
        <v>200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N56" activeCellId="0" sqref="N56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134In</v>
      </c>
      <c r="D5" s="3"/>
      <c r="F5" s="1" t="n">
        <v>2</v>
      </c>
      <c r="G5" s="2" t="str">
        <f aca="false">G7&amp;G6</f>
        <v>134Sn</v>
      </c>
      <c r="H5" s="3"/>
      <c r="J5" s="4" t="n">
        <v>4</v>
      </c>
      <c r="K5" s="4" t="str">
        <f aca="false">K7&amp;K6</f>
        <v>134Sb</v>
      </c>
      <c r="L5" s="3"/>
      <c r="N5" s="1" t="n">
        <v>7</v>
      </c>
      <c r="O5" s="2" t="str">
        <f aca="false">O7&amp;O6</f>
        <v>134Te</v>
      </c>
      <c r="P5" s="3"/>
      <c r="R5" s="3"/>
      <c r="S5" s="3" t="str">
        <f aca="false">S7&amp;S6</f>
        <v>134I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0.004</v>
      </c>
      <c r="F9" s="6" t="s">
        <v>10</v>
      </c>
      <c r="G9" s="6" t="n">
        <v>1.05</v>
      </c>
      <c r="H9" s="6" t="n">
        <v>0.011</v>
      </c>
      <c r="J9" s="6" t="s">
        <v>10</v>
      </c>
      <c r="K9" s="6" t="n">
        <v>0.78</v>
      </c>
      <c r="L9" s="6" t="n">
        <v>0.06</v>
      </c>
      <c r="N9" s="6" t="s">
        <v>10</v>
      </c>
      <c r="O9" s="26" t="n">
        <v>2508</v>
      </c>
      <c r="P9" s="6" t="n"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17</v>
      </c>
      <c r="H10" s="6" t="n">
        <v>13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0.004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133Sn</v>
      </c>
      <c r="H15" s="3"/>
      <c r="J15" s="1" t="n">
        <v>5</v>
      </c>
      <c r="K15" s="2" t="str">
        <f aca="false">K17&amp;K16</f>
        <v>133Sb</v>
      </c>
      <c r="L15" s="3"/>
      <c r="N15" s="1" t="n">
        <v>8</v>
      </c>
      <c r="O15" s="2" t="str">
        <f aca="false">O17&amp;O16</f>
        <v>133Te</v>
      </c>
      <c r="P15" s="3"/>
      <c r="R15" s="3"/>
      <c r="S15" s="3" t="str">
        <f aca="false">S17&amp;S16</f>
        <v>133I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1.46</v>
      </c>
      <c r="H19" s="6" t="n">
        <v>0.03</v>
      </c>
      <c r="J19" s="6" t="s">
        <v>10</v>
      </c>
      <c r="K19" s="6" t="n">
        <v>140.4</v>
      </c>
      <c r="L19" s="6" t="n">
        <v>3</v>
      </c>
      <c r="N19" s="6" t="s">
        <v>10</v>
      </c>
      <c r="O19" s="6" t="n">
        <v>750</v>
      </c>
      <c r="P19" s="6" t="n">
        <v>18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0.0294</v>
      </c>
      <c r="H20" s="6" t="n">
        <v>0.0024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132Sn</v>
      </c>
      <c r="H25" s="3"/>
      <c r="J25" s="1" t="n">
        <v>9</v>
      </c>
      <c r="K25" s="2" t="str">
        <f aca="false">K27&amp;K26</f>
        <v>132Sb</v>
      </c>
      <c r="L25" s="3"/>
      <c r="N25" s="3"/>
      <c r="O25" s="3" t="str">
        <f aca="false">O27&amp;O26</f>
        <v>132Te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39.7</v>
      </c>
      <c r="H29" s="6" t="n">
        <v>0.8</v>
      </c>
      <c r="J29" s="6" t="s">
        <v>10</v>
      </c>
      <c r="K29" s="6" t="n">
        <v>167.4</v>
      </c>
      <c r="L29" s="6" t="n">
        <v>4.2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/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134In</v>
      </c>
      <c r="C41" s="11" t="n">
        <v>1</v>
      </c>
      <c r="D41" s="11" t="n">
        <f aca="false">C9</f>
        <v>0.14</v>
      </c>
      <c r="E41" s="11" t="n">
        <f aca="false">D9</f>
        <v>0.004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134Sn</v>
      </c>
      <c r="C42" s="11" t="n">
        <v>2</v>
      </c>
      <c r="D42" s="11" t="n">
        <f aca="false">G9</f>
        <v>1.05</v>
      </c>
      <c r="E42" s="11" t="n">
        <f aca="false">H9</f>
        <v>0.011</v>
      </c>
      <c r="F42" s="11" t="n">
        <f aca="false">G10/100</f>
        <v>0.17</v>
      </c>
      <c r="G42" s="11" t="n">
        <f aca="false">H10/100</f>
        <v>0.13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133Sn</v>
      </c>
      <c r="C43" s="11" t="n">
        <v>3</v>
      </c>
      <c r="D43" s="11" t="n">
        <f aca="false">G19</f>
        <v>1.46</v>
      </c>
      <c r="E43" s="11" t="n">
        <f aca="false">H19</f>
        <v>0.03</v>
      </c>
      <c r="F43" s="11" t="n">
        <f aca="false">G20/100</f>
        <v>0.000294</v>
      </c>
      <c r="G43" s="11" t="n">
        <f aca="false">H20/100</f>
        <v>2.4E-005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134Sb</v>
      </c>
      <c r="C44" s="11" t="n">
        <v>4</v>
      </c>
      <c r="D44" s="11" t="n">
        <f aca="false">K9</f>
        <v>0.78</v>
      </c>
      <c r="E44" s="11" t="n">
        <f aca="false">L9</f>
        <v>0.06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133Sb</v>
      </c>
      <c r="C45" s="11" t="n">
        <v>5</v>
      </c>
      <c r="D45" s="11" t="n">
        <f aca="false">K19</f>
        <v>140.4</v>
      </c>
      <c r="E45" s="11" t="n">
        <f aca="false">L19</f>
        <v>3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132Sn</v>
      </c>
      <c r="C46" s="11" t="n">
        <v>6</v>
      </c>
      <c r="D46" s="11" t="n">
        <f aca="false">G29</f>
        <v>39.7</v>
      </c>
      <c r="E46" s="11" t="n">
        <f aca="false">H29</f>
        <v>0.8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134Te</v>
      </c>
      <c r="C47" s="11" t="n">
        <v>7</v>
      </c>
      <c r="D47" s="11" t="n">
        <f aca="false">O9</f>
        <v>2508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133Te</v>
      </c>
      <c r="C48" s="11" t="n">
        <v>8</v>
      </c>
      <c r="D48" s="11" t="n">
        <f aca="false">O19</f>
        <v>750</v>
      </c>
      <c r="E48" s="11" t="n">
        <f aca="false">P19</f>
        <v>18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132Sb</v>
      </c>
      <c r="C49" s="11" t="n">
        <v>9</v>
      </c>
      <c r="D49" s="11" t="n">
        <f aca="false">K29</f>
        <v>167.4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2000</v>
      </c>
      <c r="D50" s="11" t="n">
        <f aca="false">C35</f>
        <v>0</v>
      </c>
      <c r="E50" s="11" t="n">
        <f aca="false">D35</f>
        <v>10000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10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52" activeCellId="0" sqref="C52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A1" s="0" t="s">
        <v>23</v>
      </c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77Ni</v>
      </c>
      <c r="D5" s="3"/>
      <c r="F5" s="1" t="n">
        <v>2</v>
      </c>
      <c r="G5" s="2" t="str">
        <f aca="false">G7&amp;G6</f>
        <v>77Cu</v>
      </c>
      <c r="H5" s="3"/>
      <c r="J5" s="4" t="n">
        <v>4</v>
      </c>
      <c r="K5" s="4" t="str">
        <f aca="false">K7&amp;K6</f>
        <v>77Zn</v>
      </c>
      <c r="L5" s="3"/>
      <c r="N5" s="1" t="n">
        <v>7</v>
      </c>
      <c r="O5" s="2" t="str">
        <f aca="false">O7&amp;O6</f>
        <v>77Ga</v>
      </c>
      <c r="P5" s="3"/>
      <c r="R5" s="3"/>
      <c r="S5" s="3" t="str">
        <f aca="false">S7&amp;S6</f>
        <v>77Te</v>
      </c>
      <c r="T5" s="3"/>
    </row>
    <row r="6" customFormat="false" ht="12.8" hidden="false" customHeight="false" outlineLevel="0" collapsed="false">
      <c r="B6" s="5" t="s">
        <v>2</v>
      </c>
      <c r="C6" s="5" t="s">
        <v>24</v>
      </c>
      <c r="D6" s="5"/>
      <c r="F6" s="5" t="s">
        <v>2</v>
      </c>
      <c r="G6" s="5" t="s">
        <v>25</v>
      </c>
      <c r="H6" s="5"/>
      <c r="J6" s="5" t="s">
        <v>2</v>
      </c>
      <c r="K6" s="5" t="s">
        <v>26</v>
      </c>
      <c r="L6" s="5"/>
      <c r="N6" s="5" t="s">
        <v>2</v>
      </c>
      <c r="O6" s="5" t="s">
        <v>27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77</v>
      </c>
      <c r="D7" s="5"/>
      <c r="F7" s="5" t="s">
        <v>8</v>
      </c>
      <c r="G7" s="5" t="n">
        <f aca="false">C7</f>
        <v>77</v>
      </c>
      <c r="H7" s="5"/>
      <c r="J7" s="5" t="s">
        <v>8</v>
      </c>
      <c r="K7" s="5" t="n">
        <f aca="false">G7</f>
        <v>77</v>
      </c>
      <c r="L7" s="5"/>
      <c r="N7" s="5" t="s">
        <v>8</v>
      </c>
      <c r="O7" s="5" t="n">
        <f aca="false">K7</f>
        <v>77</v>
      </c>
      <c r="P7" s="5"/>
      <c r="R7" s="5" t="s">
        <v>8</v>
      </c>
      <c r="S7" s="5" t="n">
        <f aca="false">O7</f>
        <v>77</v>
      </c>
      <c r="T7" s="5"/>
    </row>
    <row r="8" customFormat="false" ht="12.8" hidden="false" customHeight="false" outlineLevel="0" collapsed="false">
      <c r="B8" s="5" t="s">
        <v>9</v>
      </c>
      <c r="C8" s="5" t="n">
        <v>28</v>
      </c>
      <c r="D8" s="5"/>
      <c r="F8" s="5" t="s">
        <v>9</v>
      </c>
      <c r="G8" s="5" t="n">
        <f aca="false">C8+1</f>
        <v>29</v>
      </c>
      <c r="H8" s="5"/>
      <c r="J8" s="5" t="s">
        <v>9</v>
      </c>
      <c r="K8" s="5" t="n">
        <f aca="false">G8+1</f>
        <v>30</v>
      </c>
      <c r="L8" s="5"/>
      <c r="N8" s="5" t="s">
        <v>9</v>
      </c>
      <c r="O8" s="5" t="n">
        <f aca="false">K8+1</f>
        <v>31</v>
      </c>
      <c r="P8" s="5"/>
      <c r="R8" s="5" t="s">
        <v>9</v>
      </c>
      <c r="S8" s="5" t="n">
        <f aca="false">O8+1</f>
        <v>32</v>
      </c>
      <c r="T8" s="5"/>
    </row>
    <row r="9" customFormat="false" ht="12.8" hidden="false" customHeight="false" outlineLevel="0" collapsed="false">
      <c r="B9" s="6" t="s">
        <v>10</v>
      </c>
      <c r="C9" s="6" t="n">
        <v>0.128</v>
      </c>
      <c r="D9" s="6" t="n">
        <v>0.003</v>
      </c>
      <c r="F9" s="6" t="s">
        <v>10</v>
      </c>
      <c r="G9" s="6" t="n">
        <v>0.468</v>
      </c>
      <c r="H9" s="6" t="n">
        <v>0.001</v>
      </c>
      <c r="J9" s="6" t="s">
        <v>10</v>
      </c>
      <c r="K9" s="6" t="n">
        <v>2.8</v>
      </c>
      <c r="L9" s="6" t="n">
        <v>0.001</v>
      </c>
      <c r="N9" s="6" t="s">
        <v>10</v>
      </c>
      <c r="O9" s="6" t="n">
        <v>13.2</v>
      </c>
      <c r="P9" s="6" t="n">
        <v>0.001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-30</v>
      </c>
      <c r="D10" s="6" t="n">
        <v>70</v>
      </c>
      <c r="F10" s="6" t="s">
        <v>11</v>
      </c>
      <c r="G10" s="6" t="n">
        <v>30.3</v>
      </c>
      <c r="H10" s="6" t="n">
        <v>0.0001</v>
      </c>
      <c r="J10" s="6" t="s">
        <v>11</v>
      </c>
      <c r="K10" s="6" t="n">
        <f aca="false">0.00001*100</f>
        <v>0.001</v>
      </c>
      <c r="L10" s="6" t="n">
        <v>0.0001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0.128</v>
      </c>
      <c r="D13" s="6" t="n">
        <v>0.003</v>
      </c>
    </row>
    <row r="14" customFormat="false" ht="12.8" hidden="false" customHeight="false" outlineLevel="0" collapsed="false">
      <c r="C14" s="6" t="n">
        <v>30</v>
      </c>
      <c r="D14" s="6" t="n">
        <v>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76Cu</v>
      </c>
      <c r="H15" s="3"/>
      <c r="J15" s="1" t="n">
        <v>5</v>
      </c>
      <c r="K15" s="2" t="str">
        <f aca="false">K17&amp;K16</f>
        <v>76Zn</v>
      </c>
      <c r="L15" s="3"/>
      <c r="N15" s="1" t="n">
        <v>8</v>
      </c>
      <c r="O15" s="2" t="str">
        <f aca="false">O17&amp;O16</f>
        <v>76Ga</v>
      </c>
      <c r="P15" s="3"/>
      <c r="R15" s="3"/>
      <c r="S15" s="3" t="str">
        <f aca="false">S17&amp;S16</f>
        <v>76Te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Cu</v>
      </c>
      <c r="H16" s="5"/>
      <c r="J16" s="5" t="s">
        <v>2</v>
      </c>
      <c r="K16" s="5" t="str">
        <f aca="false">K6</f>
        <v>Zn</v>
      </c>
      <c r="L16" s="5"/>
      <c r="N16" s="5" t="s">
        <v>2</v>
      </c>
      <c r="O16" s="5" t="str">
        <f aca="false">O6</f>
        <v>Ga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76</v>
      </c>
      <c r="H17" s="5"/>
      <c r="J17" s="5" t="s">
        <v>8</v>
      </c>
      <c r="K17" s="5" t="n">
        <f aca="false">G17</f>
        <v>76</v>
      </c>
      <c r="L17" s="5"/>
      <c r="N17" s="5" t="s">
        <v>8</v>
      </c>
      <c r="O17" s="5" t="n">
        <f aca="false">K17</f>
        <v>76</v>
      </c>
      <c r="P17" s="5"/>
      <c r="R17" s="5" t="s">
        <v>8</v>
      </c>
      <c r="S17" s="5" t="n">
        <f aca="false">O17</f>
        <v>76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29</v>
      </c>
      <c r="H18" s="5"/>
      <c r="J18" s="5" t="s">
        <v>9</v>
      </c>
      <c r="K18" s="5" t="n">
        <f aca="false">G18+1</f>
        <v>30</v>
      </c>
      <c r="L18" s="5"/>
      <c r="N18" s="5" t="s">
        <v>9</v>
      </c>
      <c r="O18" s="5" t="n">
        <f aca="false">K18+1</f>
        <v>31</v>
      </c>
      <c r="P18" s="5"/>
      <c r="R18" s="5" t="s">
        <v>9</v>
      </c>
      <c r="S18" s="5" t="n">
        <f aca="false">S8</f>
        <v>32</v>
      </c>
      <c r="T18" s="5"/>
    </row>
    <row r="19" customFormat="false" ht="12.8" hidden="false" customHeight="false" outlineLevel="0" collapsed="false">
      <c r="F19" s="6" t="s">
        <v>10</v>
      </c>
      <c r="G19" s="6" t="n">
        <v>0.637</v>
      </c>
      <c r="H19" s="6" t="n">
        <v>0.001</v>
      </c>
      <c r="J19" s="6" t="s">
        <v>10</v>
      </c>
      <c r="K19" s="6" t="n">
        <v>5.7</v>
      </c>
      <c r="L19" s="6" t="n">
        <v>0.001</v>
      </c>
      <c r="N19" s="6" t="s">
        <v>10</v>
      </c>
      <c r="O19" s="6" t="n">
        <v>32.6</v>
      </c>
      <c r="P19" s="6" t="n">
        <v>0.001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7.2</v>
      </c>
      <c r="H20" s="6" t="n">
        <v>0.0001</v>
      </c>
      <c r="J20" s="6" t="s">
        <v>11</v>
      </c>
      <c r="K20" s="6" t="n">
        <f aca="false">0.00001*100</f>
        <v>0.001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75Cu</v>
      </c>
      <c r="H25" s="3"/>
      <c r="J25" s="1" t="n">
        <v>9</v>
      </c>
      <c r="K25" s="2" t="str">
        <f aca="false">K27&amp;K26</f>
        <v>75Zn</v>
      </c>
      <c r="L25" s="3"/>
      <c r="N25" s="3"/>
      <c r="O25" s="3" t="str">
        <f aca="false">O27&amp;O26</f>
        <v>75Ga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Cu</v>
      </c>
      <c r="H26" s="5"/>
      <c r="J26" s="5" t="s">
        <v>2</v>
      </c>
      <c r="K26" s="5" t="str">
        <f aca="false">K16</f>
        <v>Zn</v>
      </c>
      <c r="L26" s="5"/>
      <c r="N26" s="5" t="s">
        <v>2</v>
      </c>
      <c r="O26" s="5" t="str">
        <f aca="false">O16</f>
        <v>Ga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75</v>
      </c>
      <c r="H27" s="5"/>
      <c r="J27" s="5" t="s">
        <v>8</v>
      </c>
      <c r="K27" s="5" t="n">
        <f aca="false">G27</f>
        <v>75</v>
      </c>
      <c r="L27" s="5"/>
      <c r="N27" s="5" t="s">
        <v>8</v>
      </c>
      <c r="O27" s="5" t="n">
        <f aca="false">K27</f>
        <v>75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29</v>
      </c>
      <c r="H28" s="5"/>
      <c r="J28" s="5" t="s">
        <v>9</v>
      </c>
      <c r="K28" s="5" t="n">
        <f aca="false">G28+1</f>
        <v>30</v>
      </c>
      <c r="L28" s="5"/>
      <c r="N28" s="5" t="s">
        <v>9</v>
      </c>
      <c r="O28" s="5" t="n">
        <f aca="false">K28+1</f>
        <v>31</v>
      </c>
      <c r="P28" s="5"/>
    </row>
    <row r="29" customFormat="false" ht="12.8" hidden="false" customHeight="false" outlineLevel="0" collapsed="false">
      <c r="F29" s="6" t="s">
        <v>10</v>
      </c>
      <c r="G29" s="6" t="n">
        <v>1.222</v>
      </c>
      <c r="H29" s="6" t="n">
        <v>0.001</v>
      </c>
      <c r="J29" s="6" t="s">
        <v>10</v>
      </c>
      <c r="K29" s="6" t="n">
        <v>10.2</v>
      </c>
      <c r="L29" s="6" t="n">
        <v>0.001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16100</v>
      </c>
      <c r="C35" s="7" t="n">
        <v>1500</v>
      </c>
      <c r="D35" s="7" t="n">
        <v>52500</v>
      </c>
    </row>
    <row r="36" customFormat="false" ht="12.8" hidden="false" customHeight="false" outlineLevel="0" collapsed="false">
      <c r="A36" s="8" t="s">
        <v>17</v>
      </c>
      <c r="B36" s="7" t="n">
        <v>3400</v>
      </c>
      <c r="C36" s="7" t="n">
        <v>0</v>
      </c>
      <c r="D36" s="7" t="n">
        <v>6000</v>
      </c>
    </row>
    <row r="37" customFormat="false" ht="12.8" hidden="false" customHeight="false" outlineLevel="0" collapsed="false">
      <c r="A37" s="8" t="s">
        <v>18</v>
      </c>
      <c r="B37" s="7" t="n">
        <v>260</v>
      </c>
      <c r="C37" s="7" t="n">
        <v>0</v>
      </c>
      <c r="D37" s="7" t="n">
        <v>1000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77Ni</v>
      </c>
      <c r="C41" s="11" t="n">
        <v>1</v>
      </c>
      <c r="D41" s="11" t="n">
        <f aca="false">C9</f>
        <v>0.128</v>
      </c>
      <c r="E41" s="11" t="n">
        <f aca="false">D9</f>
        <v>0.003</v>
      </c>
      <c r="F41" s="11" t="n">
        <f aca="false">C10/100</f>
        <v>-0.3</v>
      </c>
      <c r="G41" s="11" t="n">
        <f aca="false">D10/100</f>
        <v>0.7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77Cu</v>
      </c>
      <c r="C42" s="11" t="n">
        <v>2</v>
      </c>
      <c r="D42" s="11" t="n">
        <f aca="false">G9</f>
        <v>0.468</v>
      </c>
      <c r="E42" s="11" t="n">
        <f aca="false">H9</f>
        <v>0.001</v>
      </c>
      <c r="F42" s="11" t="n">
        <f aca="false">G10/100</f>
        <v>0.303</v>
      </c>
      <c r="G42" s="11" t="n">
        <f aca="false">H10/100</f>
        <v>1E-006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76Cu</v>
      </c>
      <c r="C43" s="11" t="n">
        <v>3</v>
      </c>
      <c r="D43" s="11" t="n">
        <f aca="false">G19</f>
        <v>0.637</v>
      </c>
      <c r="E43" s="11" t="n">
        <f aca="false">H19</f>
        <v>0.001</v>
      </c>
      <c r="F43" s="11" t="n">
        <f aca="false">G20/100</f>
        <v>0.072</v>
      </c>
      <c r="G43" s="11" t="n">
        <f aca="false">H20/100</f>
        <v>1E-006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77Zn</v>
      </c>
      <c r="C44" s="11" t="n">
        <v>4</v>
      </c>
      <c r="D44" s="11" t="n">
        <f aca="false">K9</f>
        <v>2.8</v>
      </c>
      <c r="E44" s="11" t="n">
        <f aca="false">L9</f>
        <v>0.001</v>
      </c>
      <c r="F44" s="11" t="n">
        <f aca="false">K10/100</f>
        <v>1E-005</v>
      </c>
      <c r="G44" s="11" t="n">
        <f aca="false">L10/100</f>
        <v>1E-006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76Zn</v>
      </c>
      <c r="C45" s="11" t="n">
        <v>5</v>
      </c>
      <c r="D45" s="11" t="n">
        <f aca="false">K19</f>
        <v>5.7</v>
      </c>
      <c r="E45" s="11" t="n">
        <f aca="false">L19</f>
        <v>0.001</v>
      </c>
      <c r="F45" s="11" t="n">
        <f aca="false">K20/100</f>
        <v>1E-005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75Cu</v>
      </c>
      <c r="C46" s="11" t="n">
        <v>6</v>
      </c>
      <c r="D46" s="11" t="n">
        <f aca="false">G29</f>
        <v>1.222</v>
      </c>
      <c r="E46" s="11" t="n">
        <f aca="false">H29</f>
        <v>0.001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77Ga</v>
      </c>
      <c r="C47" s="11" t="n">
        <v>7</v>
      </c>
      <c r="D47" s="11" t="n">
        <f aca="false">O9</f>
        <v>13.2</v>
      </c>
      <c r="E47" s="11" t="n">
        <f aca="false">P9</f>
        <v>0.001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76Ga</v>
      </c>
      <c r="C48" s="11" t="n">
        <v>8</v>
      </c>
      <c r="D48" s="11" t="n">
        <f aca="false">O19</f>
        <v>32.6</v>
      </c>
      <c r="E48" s="11" t="n">
        <f aca="false">P19</f>
        <v>0.001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75Zn</v>
      </c>
      <c r="C49" s="11" t="n">
        <v>9</v>
      </c>
      <c r="D49" s="11" t="n">
        <f aca="false">K29</f>
        <v>10.2</v>
      </c>
      <c r="E49" s="11" t="n">
        <f aca="false">L29</f>
        <v>0.001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16100</v>
      </c>
      <c r="D50" s="11" t="n">
        <f aca="false">C35</f>
        <v>1500</v>
      </c>
      <c r="E50" s="11" t="n">
        <f aca="false">D35</f>
        <v>52500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3400</v>
      </c>
      <c r="D51" s="11" t="n">
        <f aca="false">C36</f>
        <v>0</v>
      </c>
      <c r="E51" s="11" t="n">
        <f aca="false">D36</f>
        <v>6000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260</v>
      </c>
      <c r="D52" s="12" t="n">
        <f aca="false">C37</f>
        <v>0</v>
      </c>
      <c r="E52" s="12" t="n">
        <f aca="false">D37</f>
        <v>1000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77</v>
      </c>
      <c r="V54" s="17"/>
      <c r="W54" s="18"/>
      <c r="X54" s="17" t="n">
        <f aca="false">G7</f>
        <v>77</v>
      </c>
      <c r="Y54" s="17"/>
      <c r="Z54" s="18"/>
      <c r="AA54" s="17" t="n">
        <f aca="false">K7</f>
        <v>77</v>
      </c>
      <c r="AB54" s="17"/>
      <c r="AC54" s="18"/>
      <c r="AD54" s="17" t="n">
        <f aca="false">O7</f>
        <v>77</v>
      </c>
      <c r="AE54" s="17"/>
      <c r="AF54" s="18"/>
      <c r="AG54" s="17" t="n">
        <f aca="false">S7</f>
        <v>77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Ni</v>
      </c>
      <c r="W55" s="22"/>
      <c r="X55" s="20"/>
      <c r="Y55" s="21" t="str">
        <f aca="false">G6</f>
        <v>Cu</v>
      </c>
      <c r="Z55" s="22"/>
      <c r="AA55" s="20"/>
      <c r="AB55" s="21" t="str">
        <f aca="false">K6</f>
        <v>Zn</v>
      </c>
      <c r="AC55" s="22"/>
      <c r="AD55" s="20"/>
      <c r="AE55" s="21" t="str">
        <f aca="false">O6</f>
        <v>Ga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76</v>
      </c>
      <c r="Y58" s="17"/>
      <c r="Z58" s="18"/>
      <c r="AA58" s="17" t="n">
        <f aca="false">K17</f>
        <v>76</v>
      </c>
      <c r="AB58" s="17"/>
      <c r="AC58" s="18"/>
      <c r="AD58" s="17" t="n">
        <f aca="false">O17</f>
        <v>76</v>
      </c>
      <c r="AE58" s="17"/>
      <c r="AF58" s="18"/>
      <c r="AG58" s="17" t="n">
        <f aca="false">S17</f>
        <v>76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Cu</v>
      </c>
      <c r="Z59" s="22"/>
      <c r="AA59" s="20"/>
      <c r="AB59" s="21" t="str">
        <f aca="false">K16</f>
        <v>Zn</v>
      </c>
      <c r="AC59" s="22"/>
      <c r="AD59" s="20"/>
      <c r="AE59" s="21" t="str">
        <f aca="false">O16</f>
        <v>Ga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75</v>
      </c>
      <c r="Y62" s="17"/>
      <c r="Z62" s="18"/>
      <c r="AA62" s="17" t="n">
        <f aca="false">K27</f>
        <v>75</v>
      </c>
      <c r="AB62" s="17"/>
      <c r="AC62" s="18"/>
      <c r="AD62" s="17" t="n">
        <f aca="false">O27</f>
        <v>75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Cu</v>
      </c>
      <c r="Z63" s="22"/>
      <c r="AA63" s="20"/>
      <c r="AB63" s="21" t="str">
        <f aca="false">K26</f>
        <v>Zn</v>
      </c>
      <c r="AC63" s="22"/>
      <c r="AD63" s="20"/>
      <c r="AE63" s="21" t="str">
        <f aca="false">O26</f>
        <v>Ga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74</v>
      </c>
      <c r="AB66" s="17"/>
      <c r="AC66" s="18"/>
      <c r="AD66" s="17" t="n">
        <f aca="false">AD62-1</f>
        <v>74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Zn</v>
      </c>
      <c r="AC67" s="22"/>
      <c r="AD67" s="20"/>
      <c r="AE67" s="21" t="str">
        <f aca="false">AE63</f>
        <v>Ga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135In</v>
      </c>
      <c r="D5" s="3"/>
      <c r="F5" s="1" t="n">
        <v>2</v>
      </c>
      <c r="G5" s="2" t="str">
        <f aca="false">G7&amp;G6</f>
        <v>135Sn</v>
      </c>
      <c r="H5" s="3"/>
      <c r="J5" s="4" t="n">
        <v>4</v>
      </c>
      <c r="K5" s="4" t="str">
        <f aca="false">K7&amp;K6</f>
        <v>135Sb</v>
      </c>
      <c r="L5" s="3"/>
      <c r="N5" s="1" t="n">
        <v>7</v>
      </c>
      <c r="O5" s="2" t="str">
        <f aca="false">O7&amp;O6</f>
        <v>135Te</v>
      </c>
      <c r="P5" s="3"/>
      <c r="R5" s="3"/>
      <c r="S5" s="3" t="str">
        <f aca="false">S7&amp;S6</f>
        <v>135I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0.515</v>
      </c>
      <c r="H9" s="6" t="n">
        <v>0.005</v>
      </c>
      <c r="J9" s="6" t="s">
        <v>10</v>
      </c>
      <c r="K9" s="6" t="n">
        <v>1.679</v>
      </c>
      <c r="L9" s="6" t="n">
        <v>0.015</v>
      </c>
      <c r="N9" s="6" t="s">
        <v>10</v>
      </c>
      <c r="O9" s="26" t="n">
        <v>19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21</v>
      </c>
      <c r="H10" s="6" t="n">
        <v>3</v>
      </c>
      <c r="J10" s="6" t="s">
        <v>11</v>
      </c>
      <c r="K10" s="6" t="n">
        <v>22</v>
      </c>
      <c r="L10" s="6" t="n">
        <v>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134Sn</v>
      </c>
      <c r="H15" s="3"/>
      <c r="J15" s="1" t="n">
        <v>5</v>
      </c>
      <c r="K15" s="2" t="str">
        <f aca="false">K17&amp;K16</f>
        <v>134Sb</v>
      </c>
      <c r="L15" s="3"/>
      <c r="N15" s="1" t="n">
        <v>8</v>
      </c>
      <c r="O15" s="2" t="str">
        <f aca="false">O17&amp;O16</f>
        <v>134Te</v>
      </c>
      <c r="P15" s="3"/>
      <c r="R15" s="3"/>
      <c r="S15" s="3" t="str">
        <f aca="false">S17&amp;S16</f>
        <v>134I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1.05</v>
      </c>
      <c r="H19" s="6" t="n">
        <v>0.011</v>
      </c>
      <c r="J19" s="6" t="s">
        <v>10</v>
      </c>
      <c r="K19" s="6" t="n">
        <v>0.78</v>
      </c>
      <c r="L19" s="6" t="n">
        <v>0.06</v>
      </c>
      <c r="N19" s="6" t="s">
        <v>10</v>
      </c>
      <c r="O19" s="6" t="n">
        <v>2508</v>
      </c>
      <c r="P19" s="6" t="n"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17</v>
      </c>
      <c r="H20" s="6" t="n">
        <v>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133Sn</v>
      </c>
      <c r="H25" s="3"/>
      <c r="J25" s="1" t="n">
        <v>9</v>
      </c>
      <c r="K25" s="2" t="str">
        <f aca="false">K27&amp;K26</f>
        <v>133Sb</v>
      </c>
      <c r="L25" s="3"/>
      <c r="N25" s="3"/>
      <c r="O25" s="3" t="str">
        <f aca="false">O27&amp;O26</f>
        <v>133Te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1.46</v>
      </c>
      <c r="H29" s="6" t="n">
        <v>0.03</v>
      </c>
      <c r="J29" s="6" t="s">
        <v>10</v>
      </c>
      <c r="K29" s="6" t="n">
        <v>140.4</v>
      </c>
      <c r="L29" s="6" t="n">
        <v>3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0.0294</v>
      </c>
      <c r="H30" s="6" t="n">
        <v>0.0024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135In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135Sn</v>
      </c>
      <c r="C42" s="11" t="n">
        <v>2</v>
      </c>
      <c r="D42" s="11" t="n">
        <f aca="false">G9</f>
        <v>0.515</v>
      </c>
      <c r="E42" s="11" t="n">
        <f aca="false">H9</f>
        <v>0.005</v>
      </c>
      <c r="F42" s="11" t="n">
        <f aca="false">G10/100</f>
        <v>0.21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134Sn</v>
      </c>
      <c r="C43" s="11" t="n">
        <v>3</v>
      </c>
      <c r="D43" s="11" t="n">
        <f aca="false">G19</f>
        <v>1.05</v>
      </c>
      <c r="E43" s="11" t="n">
        <f aca="false">H19</f>
        <v>0.011</v>
      </c>
      <c r="F43" s="11" t="n">
        <f aca="false">G20/100</f>
        <v>0.17</v>
      </c>
      <c r="G43" s="11" t="n">
        <f aca="false">H20/100</f>
        <v>0.13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135Sb</v>
      </c>
      <c r="C44" s="11" t="n">
        <v>4</v>
      </c>
      <c r="D44" s="11" t="n">
        <f aca="false">K9</f>
        <v>1.679</v>
      </c>
      <c r="E44" s="11" t="n">
        <f aca="false">L9</f>
        <v>0.015</v>
      </c>
      <c r="F44" s="11" t="n">
        <f aca="false">K10/100</f>
        <v>0.22</v>
      </c>
      <c r="G44" s="11" t="n">
        <f aca="false">L10/100</f>
        <v>0.03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134Sb</v>
      </c>
      <c r="C45" s="11" t="n">
        <v>5</v>
      </c>
      <c r="D45" s="11" t="n">
        <f aca="false">K19</f>
        <v>0.78</v>
      </c>
      <c r="E45" s="11" t="n">
        <f aca="false">L19</f>
        <v>0.06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133Sn</v>
      </c>
      <c r="C46" s="11" t="n">
        <v>6</v>
      </c>
      <c r="D46" s="11" t="n">
        <f aca="false">G29</f>
        <v>1.46</v>
      </c>
      <c r="E46" s="11" t="n">
        <f aca="false">H29</f>
        <v>0.03</v>
      </c>
      <c r="F46" s="11" t="n">
        <f aca="false">G30/100</f>
        <v>0.000294</v>
      </c>
      <c r="G46" s="11" t="n">
        <f aca="false">H30/100</f>
        <v>2.4E-005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135Te</v>
      </c>
      <c r="C47" s="11" t="n">
        <v>7</v>
      </c>
      <c r="D47" s="11" t="n">
        <f aca="false">O9</f>
        <v>19</v>
      </c>
      <c r="E47" s="11" t="n">
        <f aca="false">P9</f>
        <v>0.2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134Te</v>
      </c>
      <c r="C48" s="11" t="n">
        <v>8</v>
      </c>
      <c r="D48" s="11" t="n">
        <f aca="false">O19</f>
        <v>2508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133Sb</v>
      </c>
      <c r="C49" s="11" t="n">
        <v>9</v>
      </c>
      <c r="D49" s="11" t="n">
        <f aca="false">K29</f>
        <v>140.4</v>
      </c>
      <c r="E49" s="11" t="n">
        <f aca="false">L29</f>
        <v>3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420</v>
      </c>
      <c r="D50" s="11" t="n">
        <f aca="false">C35</f>
        <v>0</v>
      </c>
      <c r="E50" s="11" t="n">
        <f aca="false">D35</f>
        <v>2000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25</v>
      </c>
      <c r="D51" s="11" t="n">
        <f aca="false">C36</f>
        <v>0</v>
      </c>
      <c r="E51" s="11" t="n">
        <f aca="false">D36</f>
        <v>300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126Ag</v>
      </c>
      <c r="D5" s="3"/>
      <c r="F5" s="1" t="n">
        <v>2</v>
      </c>
      <c r="G5" s="2" t="str">
        <f aca="false">G7&amp;G6</f>
        <v>126Cd</v>
      </c>
      <c r="H5" s="3"/>
      <c r="J5" s="4" t="n">
        <v>4</v>
      </c>
      <c r="K5" s="4" t="str">
        <f aca="false">K7&amp;K6</f>
        <v>126In</v>
      </c>
      <c r="L5" s="3"/>
      <c r="N5" s="1" t="n">
        <v>7</v>
      </c>
      <c r="O5" s="2" t="str">
        <f aca="false">O7&amp;O6</f>
        <v>126Sn</v>
      </c>
      <c r="P5" s="3"/>
      <c r="R5" s="3"/>
      <c r="S5" s="3" t="str">
        <f aca="false">S7&amp;S6</f>
        <v>126Sb</v>
      </c>
      <c r="T5" s="3"/>
    </row>
    <row r="6" customFormat="false" ht="12.8" hidden="false" customHeight="false" outlineLevel="0" collapsed="false">
      <c r="B6" s="5" t="s">
        <v>2</v>
      </c>
      <c r="C6" s="5" t="s">
        <v>31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126</v>
      </c>
      <c r="D7" s="5"/>
      <c r="F7" s="5" t="s">
        <v>8</v>
      </c>
      <c r="G7" s="5" t="n">
        <f aca="false">C7</f>
        <v>126</v>
      </c>
      <c r="H7" s="5"/>
      <c r="J7" s="5" t="s">
        <v>8</v>
      </c>
      <c r="K7" s="5" t="n">
        <f aca="false">G7</f>
        <v>126</v>
      </c>
      <c r="L7" s="5"/>
      <c r="N7" s="5" t="s">
        <v>8</v>
      </c>
      <c r="O7" s="5" t="n">
        <f aca="false">K7</f>
        <v>126</v>
      </c>
      <c r="P7" s="5"/>
      <c r="R7" s="5" t="s">
        <v>8</v>
      </c>
      <c r="S7" s="5" t="n">
        <f aca="false">O7</f>
        <v>126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125Cd</v>
      </c>
      <c r="H15" s="3"/>
      <c r="J15" s="1" t="n">
        <v>5</v>
      </c>
      <c r="K15" s="2" t="str">
        <f aca="false">K17&amp;K16</f>
        <v>125In</v>
      </c>
      <c r="L15" s="3"/>
      <c r="N15" s="1" t="n">
        <v>8</v>
      </c>
      <c r="O15" s="2" t="str">
        <f aca="false">O17&amp;O16</f>
        <v>125Sn</v>
      </c>
      <c r="P15" s="3"/>
      <c r="R15" s="3"/>
      <c r="S15" s="3" t="str">
        <f aca="false">S17&amp;S16</f>
        <v>125Sb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125</v>
      </c>
      <c r="H17" s="5"/>
      <c r="J17" s="5" t="s">
        <v>8</v>
      </c>
      <c r="K17" s="5" t="n">
        <f aca="false">G17</f>
        <v>125</v>
      </c>
      <c r="L17" s="5"/>
      <c r="N17" s="5" t="s">
        <v>8</v>
      </c>
      <c r="O17" s="5" t="n">
        <f aca="false">K17</f>
        <v>125</v>
      </c>
      <c r="P17" s="5"/>
      <c r="R17" s="5" t="s">
        <v>8</v>
      </c>
      <c r="S17" s="5" t="n">
        <f aca="false">O17</f>
        <v>125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124Cd</v>
      </c>
      <c r="H25" s="3"/>
      <c r="J25" s="1" t="n">
        <v>9</v>
      </c>
      <c r="K25" s="2" t="str">
        <f aca="false">K27&amp;K26</f>
        <v>124In</v>
      </c>
      <c r="L25" s="3"/>
      <c r="N25" s="3"/>
      <c r="O25" s="3" t="str">
        <f aca="false">O27&amp;O26</f>
        <v>124Sn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124</v>
      </c>
      <c r="H27" s="5"/>
      <c r="J27" s="5" t="s">
        <v>8</v>
      </c>
      <c r="K27" s="5" t="n">
        <f aca="false">G27</f>
        <v>124</v>
      </c>
      <c r="L27" s="5"/>
      <c r="N27" s="5" t="s">
        <v>8</v>
      </c>
      <c r="O27" s="5" t="n">
        <f aca="false">K27</f>
        <v>124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126Ag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126Cd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125Cd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126In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125In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124Cd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126Sn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125Sn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124In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126</v>
      </c>
      <c r="V54" s="17"/>
      <c r="W54" s="18"/>
      <c r="X54" s="17" t="n">
        <f aca="false">G7</f>
        <v>126</v>
      </c>
      <c r="Y54" s="17"/>
      <c r="Z54" s="18"/>
      <c r="AA54" s="17" t="n">
        <f aca="false">K7</f>
        <v>126</v>
      </c>
      <c r="AB54" s="17"/>
      <c r="AC54" s="18"/>
      <c r="AD54" s="17" t="n">
        <f aca="false">O7</f>
        <v>126</v>
      </c>
      <c r="AE54" s="17"/>
      <c r="AF54" s="18"/>
      <c r="AG54" s="17" t="n">
        <f aca="false">S7</f>
        <v>126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125</v>
      </c>
      <c r="Y58" s="17"/>
      <c r="Z58" s="18"/>
      <c r="AA58" s="17" t="n">
        <f aca="false">K17</f>
        <v>125</v>
      </c>
      <c r="AB58" s="17"/>
      <c r="AC58" s="18"/>
      <c r="AD58" s="17" t="n">
        <f aca="false">O17</f>
        <v>125</v>
      </c>
      <c r="AE58" s="17"/>
      <c r="AF58" s="18"/>
      <c r="AG58" s="17" t="n">
        <f aca="false">S17</f>
        <v>125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124</v>
      </c>
      <c r="Y62" s="17"/>
      <c r="Z62" s="18"/>
      <c r="AA62" s="17" t="n">
        <f aca="false">K27</f>
        <v>124</v>
      </c>
      <c r="AB62" s="17"/>
      <c r="AC62" s="18"/>
      <c r="AD62" s="17" t="n">
        <f aca="false">O27</f>
        <v>124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123</v>
      </c>
      <c r="AB66" s="17"/>
      <c r="AC66" s="18"/>
      <c r="AD66" s="17" t="n">
        <f aca="false">AD62-1</f>
        <v>123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129Ag</v>
      </c>
      <c r="D5" s="3"/>
      <c r="F5" s="1" t="n">
        <v>2</v>
      </c>
      <c r="G5" s="2" t="str">
        <f aca="false">G7&amp;G6</f>
        <v>129Cd</v>
      </c>
      <c r="H5" s="3"/>
      <c r="J5" s="4" t="n">
        <v>4</v>
      </c>
      <c r="K5" s="4" t="str">
        <f aca="false">K7&amp;K6</f>
        <v>129In</v>
      </c>
      <c r="L5" s="3"/>
      <c r="N5" s="1" t="n">
        <v>7</v>
      </c>
      <c r="O5" s="2" t="str">
        <f aca="false">O7&amp;O6</f>
        <v>129Sn</v>
      </c>
      <c r="P5" s="3"/>
      <c r="R5" s="3"/>
      <c r="S5" s="3" t="str">
        <f aca="false">S7&amp;S6</f>
        <v>129Sb</v>
      </c>
      <c r="T5" s="3"/>
    </row>
    <row r="6" customFormat="false" ht="12.8" hidden="false" customHeight="false" outlineLevel="0" collapsed="false">
      <c r="B6" s="5" t="s">
        <v>2</v>
      </c>
      <c r="C6" s="5" t="s">
        <v>31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0.046</v>
      </c>
      <c r="D9" s="6" t="n">
        <v>0.009</v>
      </c>
      <c r="F9" s="6" t="s">
        <v>10</v>
      </c>
      <c r="G9" s="6" t="n">
        <v>0.154</v>
      </c>
      <c r="H9" s="6" t="n">
        <v>0.002</v>
      </c>
      <c r="J9" s="6" t="s">
        <v>10</v>
      </c>
      <c r="K9" s="6" t="n">
        <v>0.611</v>
      </c>
      <c r="L9" s="6" t="n">
        <v>0.005</v>
      </c>
      <c r="N9" s="6" t="s">
        <v>10</v>
      </c>
      <c r="O9" s="6" t="n">
        <v>133.8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-50</v>
      </c>
      <c r="H10" s="6" t="n">
        <v>50</v>
      </c>
      <c r="J10" s="6" t="s">
        <v>11</v>
      </c>
      <c r="K10" s="6" t="n">
        <v>0.23</v>
      </c>
      <c r="L10" s="6" t="n">
        <v>0.07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0.046</v>
      </c>
      <c r="D13" s="6" t="n">
        <v>0.009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128Cd</v>
      </c>
      <c r="H15" s="3"/>
      <c r="J15" s="1" t="n">
        <v>5</v>
      </c>
      <c r="K15" s="2" t="str">
        <f aca="false">K17&amp;K16</f>
        <v>128In</v>
      </c>
      <c r="L15" s="3"/>
      <c r="N15" s="1" t="n">
        <v>8</v>
      </c>
      <c r="O15" s="2" t="str">
        <f aca="false">O17&amp;O16</f>
        <v>128Sn</v>
      </c>
      <c r="P15" s="3"/>
      <c r="R15" s="3"/>
      <c r="S15" s="3" t="str">
        <f aca="false">S17&amp;S16</f>
        <v>128Sb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0.04</v>
      </c>
      <c r="J19" s="6" t="s">
        <v>10</v>
      </c>
      <c r="K19" s="6" t="n">
        <v>0.84</v>
      </c>
      <c r="L19" s="6" t="n">
        <v>0.06</v>
      </c>
      <c r="N19" s="6" t="s">
        <v>10</v>
      </c>
      <c r="O19" s="6" t="n">
        <v>3544.2</v>
      </c>
      <c r="P19" s="6" t="n">
        <v>8.4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0.046</v>
      </c>
      <c r="L20" s="6" t="n">
        <v>0.046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127Cd</v>
      </c>
      <c r="H25" s="3"/>
      <c r="J25" s="1" t="n">
        <v>9</v>
      </c>
      <c r="K25" s="2" t="str">
        <f aca="false">K27&amp;K26</f>
        <v>127In</v>
      </c>
      <c r="L25" s="3"/>
      <c r="N25" s="3"/>
      <c r="O25" s="3" t="str">
        <f aca="false">O27&amp;O26</f>
        <v>127Sn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0.37</v>
      </c>
      <c r="H29" s="6" t="n">
        <v>0.07</v>
      </c>
      <c r="J29" s="6" t="s">
        <v>10</v>
      </c>
      <c r="K29" s="6" t="n">
        <v>1.09</v>
      </c>
      <c r="L29" s="6" t="n">
        <v>0.01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0.03</v>
      </c>
      <c r="L30" s="6" t="n">
        <v>0.03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129Ag</v>
      </c>
      <c r="C41" s="11" t="n">
        <v>1</v>
      </c>
      <c r="D41" s="11" t="n">
        <f aca="false">C9</f>
        <v>0.046</v>
      </c>
      <c r="E41" s="11" t="n">
        <f aca="false">D9</f>
        <v>0.009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129Cd</v>
      </c>
      <c r="C42" s="11" t="n">
        <v>2</v>
      </c>
      <c r="D42" s="11" t="n">
        <f aca="false">G9</f>
        <v>0.154</v>
      </c>
      <c r="E42" s="11" t="n">
        <f aca="false">H9</f>
        <v>0.002</v>
      </c>
      <c r="F42" s="11" t="n">
        <f aca="false">G10/100</f>
        <v>-0.5</v>
      </c>
      <c r="G42" s="11" t="n">
        <f aca="false">H10/100</f>
        <v>0.5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128Cd</v>
      </c>
      <c r="C43" s="11" t="n">
        <v>3</v>
      </c>
      <c r="D43" s="11" t="n">
        <f aca="false">G19</f>
        <v>0.28</v>
      </c>
      <c r="E43" s="11" t="n">
        <f aca="false">H19</f>
        <v>0.04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129In</v>
      </c>
      <c r="C44" s="11" t="n">
        <v>4</v>
      </c>
      <c r="D44" s="11" t="n">
        <f aca="false">K9</f>
        <v>0.611</v>
      </c>
      <c r="E44" s="11" t="n">
        <f aca="false">L9</f>
        <v>0.005</v>
      </c>
      <c r="F44" s="11" t="n">
        <f aca="false">K10/100</f>
        <v>0.0023</v>
      </c>
      <c r="G44" s="11" t="n">
        <f aca="false">L10/100</f>
        <v>0.0007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128In</v>
      </c>
      <c r="C45" s="11" t="n">
        <v>5</v>
      </c>
      <c r="D45" s="11" t="n">
        <f aca="false">K19</f>
        <v>0.84</v>
      </c>
      <c r="E45" s="11" t="n">
        <f aca="false">L19</f>
        <v>0.06</v>
      </c>
      <c r="F45" s="11" t="n">
        <f aca="false">K20/100</f>
        <v>0.00046</v>
      </c>
      <c r="G45" s="11" t="n">
        <f aca="false">L20/100</f>
        <v>0.00046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127Cd</v>
      </c>
      <c r="C46" s="11" t="n">
        <v>6</v>
      </c>
      <c r="D46" s="11" t="n">
        <f aca="false">G29</f>
        <v>0.37</v>
      </c>
      <c r="E46" s="11" t="n">
        <f aca="false">H29</f>
        <v>0.07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129Sn</v>
      </c>
      <c r="C47" s="11" t="n">
        <v>7</v>
      </c>
      <c r="D47" s="11" t="n">
        <f aca="false">O9</f>
        <v>133.8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128Sn</v>
      </c>
      <c r="C48" s="11" t="n">
        <v>8</v>
      </c>
      <c r="D48" s="11" t="n">
        <f aca="false">O19</f>
        <v>3544.2</v>
      </c>
      <c r="E48" s="11" t="n">
        <f aca="false">P19</f>
        <v>8.4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127In</v>
      </c>
      <c r="C49" s="11" t="n">
        <v>9</v>
      </c>
      <c r="D49" s="11" t="n">
        <f aca="false">K29</f>
        <v>1.09</v>
      </c>
      <c r="E49" s="11" t="n">
        <f aca="false">L29</f>
        <v>0.01</v>
      </c>
      <c r="F49" s="11" t="n">
        <f aca="false">K30/100</f>
        <v>0.0003</v>
      </c>
      <c r="G49" s="11" t="n">
        <f aca="false">L30/100</f>
        <v>0.0003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5" activeCellId="0" sqref="B35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130Ag</v>
      </c>
      <c r="D5" s="3"/>
      <c r="F5" s="1" t="n">
        <v>2</v>
      </c>
      <c r="G5" s="2" t="str">
        <f aca="false">G7&amp;G6</f>
        <v>130Cd</v>
      </c>
      <c r="H5" s="3"/>
      <c r="J5" s="4" t="n">
        <v>4</v>
      </c>
      <c r="K5" s="4" t="str">
        <f aca="false">K7&amp;K6</f>
        <v>130In</v>
      </c>
      <c r="L5" s="3"/>
      <c r="N5" s="1" t="n">
        <v>7</v>
      </c>
      <c r="O5" s="2" t="str">
        <f aca="false">O7&amp;O6</f>
        <v>130Sn</v>
      </c>
      <c r="P5" s="3"/>
      <c r="R5" s="3"/>
      <c r="S5" s="3" t="str">
        <f aca="false">S7&amp;S6</f>
        <v>130Sb</v>
      </c>
      <c r="T5" s="3"/>
    </row>
    <row r="6" customFormat="false" ht="12.8" hidden="false" customHeight="false" outlineLevel="0" collapsed="false">
      <c r="B6" s="5" t="s">
        <v>2</v>
      </c>
      <c r="C6" s="5" t="s">
        <v>31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0.042</v>
      </c>
      <c r="D9" s="6" t="n">
        <v>0.005</v>
      </c>
      <c r="F9" s="6" t="s">
        <v>10</v>
      </c>
      <c r="G9" s="6" t="n">
        <v>0.162</v>
      </c>
      <c r="H9" s="6" t="n">
        <v>0.007</v>
      </c>
      <c r="J9" s="6" t="s">
        <v>10</v>
      </c>
      <c r="K9" s="6" t="n">
        <v>0.29</v>
      </c>
      <c r="L9" s="6" t="n">
        <v>0.02</v>
      </c>
      <c r="N9" s="6" t="s">
        <v>10</v>
      </c>
      <c r="O9" s="6" t="n">
        <v>223.2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3.5</v>
      </c>
      <c r="H10" s="6" t="n">
        <v>1</v>
      </c>
      <c r="J10" s="6" t="s">
        <v>11</v>
      </c>
      <c r="K10" s="6" t="n">
        <v>0.93</v>
      </c>
      <c r="L10" s="6" t="n">
        <v>0.13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0.042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129Cd</v>
      </c>
      <c r="H15" s="3"/>
      <c r="J15" s="1" t="n">
        <v>5</v>
      </c>
      <c r="K15" s="2" t="str">
        <f aca="false">K17&amp;K16</f>
        <v>129In</v>
      </c>
      <c r="L15" s="3"/>
      <c r="N15" s="1" t="n">
        <v>8</v>
      </c>
      <c r="O15" s="2" t="str">
        <f aca="false">O17&amp;O16</f>
        <v>129Sn</v>
      </c>
      <c r="P15" s="3"/>
      <c r="R15" s="3"/>
      <c r="S15" s="3" t="str">
        <f aca="false">S17&amp;S16</f>
        <v>129Sb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0.154</v>
      </c>
      <c r="H19" s="6" t="n">
        <v>0.002</v>
      </c>
      <c r="J19" s="6" t="s">
        <v>10</v>
      </c>
      <c r="K19" s="6" t="n">
        <v>0.611</v>
      </c>
      <c r="L19" s="6" t="n">
        <v>0.005</v>
      </c>
      <c r="N19" s="6" t="s">
        <v>10</v>
      </c>
      <c r="O19" s="6" t="n">
        <v>133.8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-50</v>
      </c>
      <c r="H20" s="6" t="n">
        <v>50</v>
      </c>
      <c r="J20" s="6" t="s">
        <v>11</v>
      </c>
      <c r="K20" s="6" t="n">
        <v>0.23</v>
      </c>
      <c r="L20" s="6" t="n">
        <v>0.07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128Cd</v>
      </c>
      <c r="H25" s="3"/>
      <c r="J25" s="1" t="n">
        <v>9</v>
      </c>
      <c r="K25" s="2" t="str">
        <f aca="false">K27&amp;K26</f>
        <v>128In</v>
      </c>
      <c r="L25" s="3"/>
      <c r="N25" s="3"/>
      <c r="O25" s="3" t="str">
        <f aca="false">O27&amp;O26</f>
        <v>128Sn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0.04</v>
      </c>
      <c r="J29" s="6" t="s">
        <v>10</v>
      </c>
      <c r="K29" s="6" t="n">
        <v>0.84</v>
      </c>
      <c r="L29" s="6" t="n">
        <v>0.06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0.046</v>
      </c>
      <c r="L30" s="6" t="n">
        <v>0.046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130Ag</v>
      </c>
      <c r="C41" s="11" t="n">
        <v>1</v>
      </c>
      <c r="D41" s="11" t="n">
        <f aca="false">C9</f>
        <v>0.042</v>
      </c>
      <c r="E41" s="11" t="n">
        <f aca="false">D9</f>
        <v>0.005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130Cd</v>
      </c>
      <c r="C42" s="11" t="n">
        <v>2</v>
      </c>
      <c r="D42" s="11" t="n">
        <f aca="false">G9</f>
        <v>0.162</v>
      </c>
      <c r="E42" s="11" t="n">
        <f aca="false">H9</f>
        <v>0.007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129Cd</v>
      </c>
      <c r="C43" s="11" t="n">
        <v>3</v>
      </c>
      <c r="D43" s="11" t="n">
        <f aca="false">G19</f>
        <v>0.154</v>
      </c>
      <c r="E43" s="11" t="n">
        <f aca="false">H19</f>
        <v>0.002</v>
      </c>
      <c r="F43" s="11" t="n">
        <f aca="false">G20/100</f>
        <v>-0.5</v>
      </c>
      <c r="G43" s="11" t="n">
        <f aca="false">H20/100</f>
        <v>0.5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130In</v>
      </c>
      <c r="C44" s="11" t="n">
        <v>4</v>
      </c>
      <c r="D44" s="11" t="n">
        <f aca="false">K9</f>
        <v>0.29</v>
      </c>
      <c r="E44" s="11" t="n">
        <f aca="false">L9</f>
        <v>0.02</v>
      </c>
      <c r="F44" s="11" t="n">
        <f aca="false">K10/100</f>
        <v>0.0093</v>
      </c>
      <c r="G44" s="11" t="n">
        <f aca="false">L10/100</f>
        <v>0.0013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129In</v>
      </c>
      <c r="C45" s="11" t="n">
        <v>5</v>
      </c>
      <c r="D45" s="11" t="n">
        <f aca="false">K19</f>
        <v>0.611</v>
      </c>
      <c r="E45" s="11" t="n">
        <f aca="false">L19</f>
        <v>0.005</v>
      </c>
      <c r="F45" s="11" t="n">
        <f aca="false">K20/100</f>
        <v>0.0023</v>
      </c>
      <c r="G45" s="11" t="n">
        <f aca="false">L20/100</f>
        <v>0.0007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128Cd</v>
      </c>
      <c r="C46" s="11" t="n">
        <v>6</v>
      </c>
      <c r="D46" s="11" t="n">
        <f aca="false">G29</f>
        <v>0.28</v>
      </c>
      <c r="E46" s="11" t="n">
        <f aca="false">H29</f>
        <v>0.04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130Sn</v>
      </c>
      <c r="C47" s="11" t="n">
        <v>7</v>
      </c>
      <c r="D47" s="11" t="n">
        <f aca="false">O9</f>
        <v>223.2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129Sn</v>
      </c>
      <c r="C48" s="11" t="n">
        <v>8</v>
      </c>
      <c r="D48" s="11" t="n">
        <f aca="false">O19</f>
        <v>133.8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128In</v>
      </c>
      <c r="C49" s="11" t="n">
        <v>9</v>
      </c>
      <c r="D49" s="11" t="n">
        <f aca="false">K29</f>
        <v>0.84</v>
      </c>
      <c r="E49" s="11" t="n">
        <f aca="false">L29</f>
        <v>0.06</v>
      </c>
      <c r="F49" s="11" t="n">
        <f aca="false">K30/100</f>
        <v>0.00046</v>
      </c>
      <c r="G49" s="11" t="n">
        <f aca="false">L30/100</f>
        <v>0.00046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95" zoomScaleNormal="95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131Ag</v>
      </c>
      <c r="D5" s="3"/>
      <c r="F5" s="1" t="n">
        <v>2</v>
      </c>
      <c r="G5" s="2" t="str">
        <f aca="false">G7&amp;G6</f>
        <v>131Cd</v>
      </c>
      <c r="H5" s="3"/>
      <c r="J5" s="4" t="n">
        <v>4</v>
      </c>
      <c r="K5" s="4" t="str">
        <f aca="false">K7&amp;K6</f>
        <v>131In</v>
      </c>
      <c r="L5" s="3"/>
      <c r="N5" s="1" t="n">
        <v>7</v>
      </c>
      <c r="O5" s="2" t="str">
        <f aca="false">O7&amp;O6</f>
        <v>131Sn</v>
      </c>
      <c r="P5" s="3"/>
      <c r="R5" s="3"/>
      <c r="S5" s="3" t="str">
        <f aca="false">S7&amp;S6</f>
        <v>131Sb</v>
      </c>
      <c r="T5" s="3"/>
    </row>
    <row r="6" customFormat="false" ht="12.8" hidden="false" customHeight="false" outlineLevel="0" collapsed="false">
      <c r="B6" s="5" t="s">
        <v>2</v>
      </c>
      <c r="C6" s="5" t="s">
        <v>31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0.035</v>
      </c>
      <c r="D9" s="6" t="n">
        <v>0.008</v>
      </c>
      <c r="F9" s="6" t="s">
        <v>10</v>
      </c>
      <c r="G9" s="27" t="n">
        <v>0.068</v>
      </c>
      <c r="H9" s="27" t="n">
        <v>0.003</v>
      </c>
      <c r="J9" s="6" t="s">
        <v>10</v>
      </c>
      <c r="K9" s="6" t="n">
        <v>0.28</v>
      </c>
      <c r="L9" s="6" t="n">
        <v>0.03</v>
      </c>
      <c r="N9" s="6" t="s">
        <v>10</v>
      </c>
      <c r="O9" s="6" t="n">
        <v>56</v>
      </c>
      <c r="P9" s="6" t="n">
        <v>0.5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27" t="n">
        <v>3.5</v>
      </c>
      <c r="H10" s="27" t="n">
        <v>1</v>
      </c>
      <c r="J10" s="6" t="s">
        <v>11</v>
      </c>
      <c r="K10" s="6" t="n">
        <v>2</v>
      </c>
      <c r="L10" s="6" t="n">
        <v>0.3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0.035</v>
      </c>
      <c r="D13" s="6" t="n">
        <v>0.008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130Cd</v>
      </c>
      <c r="H15" s="3"/>
      <c r="J15" s="1" t="n">
        <v>5</v>
      </c>
      <c r="K15" s="2" t="str">
        <f aca="false">K17&amp;K16</f>
        <v>130In</v>
      </c>
      <c r="L15" s="3"/>
      <c r="N15" s="1" t="n">
        <v>8</v>
      </c>
      <c r="O15" s="2" t="str">
        <f aca="false">O17&amp;O16</f>
        <v>130Sn</v>
      </c>
      <c r="P15" s="3"/>
      <c r="R15" s="3"/>
      <c r="S15" s="3" t="str">
        <f aca="false">S17&amp;S16</f>
        <v>130Sb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0.162</v>
      </c>
      <c r="H19" s="6" t="n">
        <v>0.007</v>
      </c>
      <c r="J19" s="6" t="s">
        <v>10</v>
      </c>
      <c r="K19" s="6" t="n">
        <v>0.29</v>
      </c>
      <c r="L19" s="6" t="n">
        <v>0.02</v>
      </c>
      <c r="N19" s="6" t="s">
        <v>10</v>
      </c>
      <c r="O19" s="6" t="n">
        <v>223.2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3.5</v>
      </c>
      <c r="H20" s="6" t="n">
        <v>1</v>
      </c>
      <c r="J20" s="6" t="s">
        <v>11</v>
      </c>
      <c r="K20" s="6" t="n">
        <v>0.93</v>
      </c>
      <c r="L20" s="6" t="n">
        <v>0.13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129Cd</v>
      </c>
      <c r="H25" s="3"/>
      <c r="J25" s="1" t="n">
        <v>9</v>
      </c>
      <c r="K25" s="2" t="str">
        <f aca="false">K27&amp;K26</f>
        <v>129In</v>
      </c>
      <c r="L25" s="3"/>
      <c r="N25" s="3"/>
      <c r="O25" s="3" t="str">
        <f aca="false">O27&amp;O26</f>
        <v>129Sn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0.154</v>
      </c>
      <c r="H29" s="6" t="n">
        <v>0.002</v>
      </c>
      <c r="J29" s="6" t="s">
        <v>10</v>
      </c>
      <c r="K29" s="6" t="n">
        <v>0.611</v>
      </c>
      <c r="L29" s="6" t="n">
        <v>0.005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-50</v>
      </c>
      <c r="H30" s="6" t="n">
        <v>50</v>
      </c>
      <c r="J30" s="6" t="s">
        <v>11</v>
      </c>
      <c r="K30" s="6" t="n">
        <v>0.23</v>
      </c>
      <c r="L30" s="6" t="n">
        <v>0.07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131Ag</v>
      </c>
      <c r="C41" s="11" t="n">
        <v>1</v>
      </c>
      <c r="D41" s="11" t="n">
        <f aca="false">C9</f>
        <v>0.035</v>
      </c>
      <c r="E41" s="11" t="n">
        <f aca="false">D9</f>
        <v>0.008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131Cd</v>
      </c>
      <c r="C42" s="11" t="n">
        <v>2</v>
      </c>
      <c r="D42" s="11" t="n">
        <f aca="false">G9</f>
        <v>0.068</v>
      </c>
      <c r="E42" s="11" t="n">
        <f aca="false">H9</f>
        <v>0.003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130Cd</v>
      </c>
      <c r="C43" s="11" t="n">
        <v>3</v>
      </c>
      <c r="D43" s="11" t="n">
        <f aca="false">G19</f>
        <v>0.162</v>
      </c>
      <c r="E43" s="11" t="n">
        <f aca="false">H19</f>
        <v>0.007</v>
      </c>
      <c r="F43" s="11" t="n">
        <f aca="false">G20/100</f>
        <v>0.035</v>
      </c>
      <c r="G43" s="11" t="n">
        <f aca="false">H20/100</f>
        <v>0.01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131In</v>
      </c>
      <c r="C44" s="11" t="n">
        <v>4</v>
      </c>
      <c r="D44" s="11" t="n">
        <f aca="false">K9</f>
        <v>0.28</v>
      </c>
      <c r="E44" s="11" t="n">
        <f aca="false">L9</f>
        <v>0.03</v>
      </c>
      <c r="F44" s="11" t="n">
        <f aca="false">K10/100</f>
        <v>0.02</v>
      </c>
      <c r="G44" s="11" t="n">
        <f aca="false">L10/100</f>
        <v>0.003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130In</v>
      </c>
      <c r="C45" s="11" t="n">
        <v>5</v>
      </c>
      <c r="D45" s="11" t="n">
        <f aca="false">K19</f>
        <v>0.29</v>
      </c>
      <c r="E45" s="11" t="n">
        <f aca="false">L19</f>
        <v>0.02</v>
      </c>
      <c r="F45" s="11" t="n">
        <f aca="false">K20/100</f>
        <v>0.0093</v>
      </c>
      <c r="G45" s="11" t="n">
        <f aca="false">L20/100</f>
        <v>0.0013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129Cd</v>
      </c>
      <c r="C46" s="11" t="n">
        <v>6</v>
      </c>
      <c r="D46" s="11" t="n">
        <f aca="false">G29</f>
        <v>0.154</v>
      </c>
      <c r="E46" s="11" t="n">
        <f aca="false">H29</f>
        <v>0.002</v>
      </c>
      <c r="F46" s="11" t="n">
        <f aca="false">G30/100</f>
        <v>-0.5</v>
      </c>
      <c r="G46" s="11" t="n">
        <f aca="false">H30/100</f>
        <v>0.5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131Sn</v>
      </c>
      <c r="C47" s="11" t="n">
        <v>7</v>
      </c>
      <c r="D47" s="11" t="n">
        <f aca="false">O9</f>
        <v>56</v>
      </c>
      <c r="E47" s="11" t="n">
        <f aca="false">P9</f>
        <v>0.5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130Sn</v>
      </c>
      <c r="C48" s="11" t="n">
        <v>8</v>
      </c>
      <c r="D48" s="11" t="n">
        <f aca="false">O19</f>
        <v>223.2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129In</v>
      </c>
      <c r="C49" s="11" t="n">
        <v>9</v>
      </c>
      <c r="D49" s="11" t="n">
        <f aca="false">K29</f>
        <v>0.611</v>
      </c>
      <c r="E49" s="11" t="n">
        <f aca="false">L29</f>
        <v>0.005</v>
      </c>
      <c r="F49" s="11" t="n">
        <f aca="false">K30/100</f>
        <v>0.0023</v>
      </c>
      <c r="G49" s="11" t="n">
        <f aca="false">L30/100</f>
        <v>0.0007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1" activeCellId="0" sqref="E2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121Rh</v>
      </c>
      <c r="D5" s="3"/>
      <c r="F5" s="1" t="n">
        <v>2</v>
      </c>
      <c r="G5" s="2" t="str">
        <f aca="false">G7&amp;G6</f>
        <v>121Pd</v>
      </c>
      <c r="H5" s="3"/>
      <c r="J5" s="4" t="n">
        <v>4</v>
      </c>
      <c r="K5" s="4" t="str">
        <f aca="false">K7&amp;K6</f>
        <v>121Ag</v>
      </c>
      <c r="L5" s="3"/>
      <c r="N5" s="1" t="n">
        <v>7</v>
      </c>
      <c r="O5" s="2" t="str">
        <f aca="false">O7&amp;O6</f>
        <v>121Cd</v>
      </c>
      <c r="P5" s="3"/>
      <c r="R5" s="3"/>
      <c r="S5" s="3" t="str">
        <f aca="false">S7&amp;S6</f>
        <v>121Xe</v>
      </c>
      <c r="T5" s="3"/>
    </row>
    <row r="6" customFormat="false" ht="12.8" hidden="false" customHeight="false" outlineLevel="0" collapsed="false">
      <c r="B6" s="5" t="s">
        <v>2</v>
      </c>
      <c r="C6" s="5" t="s">
        <v>29</v>
      </c>
      <c r="D6" s="5"/>
      <c r="F6" s="5" t="s">
        <v>2</v>
      </c>
      <c r="G6" s="5" t="s">
        <v>30</v>
      </c>
      <c r="H6" s="5"/>
      <c r="J6" s="5" t="s">
        <v>2</v>
      </c>
      <c r="K6" s="5" t="s">
        <v>31</v>
      </c>
      <c r="L6" s="5"/>
      <c r="N6" s="5" t="s">
        <v>2</v>
      </c>
      <c r="O6" s="5" t="s">
        <v>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121</v>
      </c>
      <c r="D7" s="5"/>
      <c r="F7" s="5" t="s">
        <v>8</v>
      </c>
      <c r="G7" s="5" t="n">
        <f aca="false">C7</f>
        <v>121</v>
      </c>
      <c r="H7" s="5"/>
      <c r="J7" s="5" t="s">
        <v>8</v>
      </c>
      <c r="K7" s="5" t="n">
        <f aca="false">G7</f>
        <v>121</v>
      </c>
      <c r="L7" s="5"/>
      <c r="N7" s="5" t="s">
        <v>8</v>
      </c>
      <c r="O7" s="5" t="n">
        <f aca="false">K7</f>
        <v>121</v>
      </c>
      <c r="P7" s="5"/>
      <c r="R7" s="5" t="s">
        <v>8</v>
      </c>
      <c r="S7" s="5" t="n">
        <f aca="false">O7</f>
        <v>121</v>
      </c>
      <c r="T7" s="5"/>
    </row>
    <row r="8" customFormat="false" ht="12.8" hidden="false" customHeight="false" outlineLevel="0" collapsed="false">
      <c r="B8" s="5" t="s">
        <v>9</v>
      </c>
      <c r="C8" s="5" t="n">
        <v>45</v>
      </c>
      <c r="D8" s="5"/>
      <c r="F8" s="5" t="s">
        <v>9</v>
      </c>
      <c r="G8" s="5" t="n">
        <f aca="false">C8+1</f>
        <v>46</v>
      </c>
      <c r="H8" s="5"/>
      <c r="J8" s="5" t="s">
        <v>9</v>
      </c>
      <c r="K8" s="5" t="n">
        <f aca="false">G8+1</f>
        <v>47</v>
      </c>
      <c r="L8" s="5"/>
      <c r="N8" s="5" t="s">
        <v>9</v>
      </c>
      <c r="O8" s="5" t="n">
        <f aca="false">K8+1</f>
        <v>48</v>
      </c>
      <c r="P8" s="5"/>
      <c r="R8" s="5" t="s">
        <v>9</v>
      </c>
      <c r="S8" s="5" t="n">
        <f aca="false">O8+1</f>
        <v>49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120Pd</v>
      </c>
      <c r="H15" s="3"/>
      <c r="J15" s="1" t="n">
        <v>5</v>
      </c>
      <c r="K15" s="2" t="str">
        <f aca="false">K17&amp;K16</f>
        <v>120Ag</v>
      </c>
      <c r="L15" s="3"/>
      <c r="N15" s="1" t="n">
        <v>8</v>
      </c>
      <c r="O15" s="2" t="str">
        <f aca="false">O17&amp;O16</f>
        <v>120Cd</v>
      </c>
      <c r="P15" s="3"/>
      <c r="R15" s="3"/>
      <c r="S15" s="3" t="str">
        <f aca="false">S17&amp;S16</f>
        <v>120Xe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Pd</v>
      </c>
      <c r="H16" s="5"/>
      <c r="J16" s="5" t="s">
        <v>2</v>
      </c>
      <c r="K16" s="5" t="str">
        <f aca="false">K6</f>
        <v>Ag</v>
      </c>
      <c r="L16" s="5"/>
      <c r="N16" s="5" t="s">
        <v>2</v>
      </c>
      <c r="O16" s="5" t="str">
        <f aca="false">O6</f>
        <v>Cd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120</v>
      </c>
      <c r="H17" s="5"/>
      <c r="J17" s="5" t="s">
        <v>8</v>
      </c>
      <c r="K17" s="5" t="n">
        <f aca="false">G17</f>
        <v>120</v>
      </c>
      <c r="L17" s="5"/>
      <c r="N17" s="5" t="s">
        <v>8</v>
      </c>
      <c r="O17" s="5" t="n">
        <f aca="false">K17</f>
        <v>120</v>
      </c>
      <c r="P17" s="5"/>
      <c r="R17" s="5" t="s">
        <v>8</v>
      </c>
      <c r="S17" s="5" t="n">
        <f aca="false">O17</f>
        <v>120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46</v>
      </c>
      <c r="H18" s="5"/>
      <c r="J18" s="5" t="s">
        <v>9</v>
      </c>
      <c r="K18" s="5" t="n">
        <f aca="false">G18+1</f>
        <v>47</v>
      </c>
      <c r="L18" s="5"/>
      <c r="N18" s="5" t="s">
        <v>9</v>
      </c>
      <c r="O18" s="5" t="n">
        <f aca="false">K18+1</f>
        <v>48</v>
      </c>
      <c r="P18" s="5"/>
      <c r="R18" s="5" t="s">
        <v>9</v>
      </c>
      <c r="S18" s="5" t="n">
        <f aca="false">S8</f>
        <v>49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119Pd</v>
      </c>
      <c r="H25" s="3"/>
      <c r="J25" s="1" t="n">
        <v>9</v>
      </c>
      <c r="K25" s="2" t="str">
        <f aca="false">K27&amp;K26</f>
        <v>119Ag</v>
      </c>
      <c r="L25" s="3"/>
      <c r="N25" s="3"/>
      <c r="O25" s="3" t="str">
        <f aca="false">O27&amp;O26</f>
        <v>119Cd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Pd</v>
      </c>
      <c r="H26" s="5"/>
      <c r="J26" s="5" t="s">
        <v>2</v>
      </c>
      <c r="K26" s="5" t="str">
        <f aca="false">K16</f>
        <v>Ag</v>
      </c>
      <c r="L26" s="5"/>
      <c r="N26" s="5" t="s">
        <v>2</v>
      </c>
      <c r="O26" s="5" t="str">
        <f aca="false">O16</f>
        <v>Cd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119</v>
      </c>
      <c r="H27" s="5"/>
      <c r="J27" s="5" t="s">
        <v>8</v>
      </c>
      <c r="K27" s="5" t="n">
        <f aca="false">G27</f>
        <v>119</v>
      </c>
      <c r="L27" s="5"/>
      <c r="N27" s="5" t="s">
        <v>8</v>
      </c>
      <c r="O27" s="5" t="n">
        <f aca="false">K27</f>
        <v>119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46</v>
      </c>
      <c r="H28" s="5"/>
      <c r="J28" s="5" t="s">
        <v>9</v>
      </c>
      <c r="K28" s="5" t="n">
        <f aca="false">G28+1</f>
        <v>47</v>
      </c>
      <c r="L28" s="5"/>
      <c r="N28" s="5" t="s">
        <v>9</v>
      </c>
      <c r="O28" s="5" t="n">
        <f aca="false">K28+1</f>
        <v>48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121Rh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121Pd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120Pd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121Ag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120Ag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119Pd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121Cd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120Cd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119Ag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121</v>
      </c>
      <c r="V54" s="17"/>
      <c r="W54" s="18"/>
      <c r="X54" s="17" t="n">
        <f aca="false">G7</f>
        <v>121</v>
      </c>
      <c r="Y54" s="17"/>
      <c r="Z54" s="18"/>
      <c r="AA54" s="17" t="n">
        <f aca="false">K7</f>
        <v>121</v>
      </c>
      <c r="AB54" s="17"/>
      <c r="AC54" s="18"/>
      <c r="AD54" s="17" t="n">
        <f aca="false">O7</f>
        <v>121</v>
      </c>
      <c r="AE54" s="17"/>
      <c r="AF54" s="18"/>
      <c r="AG54" s="17" t="n">
        <f aca="false">S7</f>
        <v>121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Rh</v>
      </c>
      <c r="W55" s="22"/>
      <c r="X55" s="20"/>
      <c r="Y55" s="21" t="str">
        <f aca="false">G6</f>
        <v>Pd</v>
      </c>
      <c r="Z55" s="22"/>
      <c r="AA55" s="20"/>
      <c r="AB55" s="21" t="str">
        <f aca="false">K6</f>
        <v>Ag</v>
      </c>
      <c r="AC55" s="22"/>
      <c r="AD55" s="20"/>
      <c r="AE55" s="21" t="str">
        <f aca="false">O6</f>
        <v>Cd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120</v>
      </c>
      <c r="Y58" s="17"/>
      <c r="Z58" s="18"/>
      <c r="AA58" s="17" t="n">
        <f aca="false">K17</f>
        <v>120</v>
      </c>
      <c r="AB58" s="17"/>
      <c r="AC58" s="18"/>
      <c r="AD58" s="17" t="n">
        <f aca="false">O17</f>
        <v>120</v>
      </c>
      <c r="AE58" s="17"/>
      <c r="AF58" s="18"/>
      <c r="AG58" s="17" t="n">
        <f aca="false">S17</f>
        <v>120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Pd</v>
      </c>
      <c r="Z59" s="22"/>
      <c r="AA59" s="20"/>
      <c r="AB59" s="21" t="str">
        <f aca="false">K16</f>
        <v>Ag</v>
      </c>
      <c r="AC59" s="22"/>
      <c r="AD59" s="20"/>
      <c r="AE59" s="21" t="str">
        <f aca="false">O16</f>
        <v>Cd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119</v>
      </c>
      <c r="Y62" s="17"/>
      <c r="Z62" s="18"/>
      <c r="AA62" s="17" t="n">
        <f aca="false">K27</f>
        <v>119</v>
      </c>
      <c r="AB62" s="17"/>
      <c r="AC62" s="18"/>
      <c r="AD62" s="17" t="n">
        <f aca="false">O27</f>
        <v>119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Pd</v>
      </c>
      <c r="Z63" s="22"/>
      <c r="AA63" s="20"/>
      <c r="AB63" s="21" t="str">
        <f aca="false">K26</f>
        <v>Ag</v>
      </c>
      <c r="AC63" s="22"/>
      <c r="AD63" s="20"/>
      <c r="AE63" s="21" t="str">
        <f aca="false">O26</f>
        <v>Cd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118</v>
      </c>
      <c r="AB66" s="17"/>
      <c r="AC66" s="18"/>
      <c r="AD66" s="17" t="n">
        <f aca="false">AD62-1</f>
        <v>118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Ag</v>
      </c>
      <c r="AC67" s="22"/>
      <c r="AD67" s="20"/>
      <c r="AE67" s="21" t="str">
        <f aca="false">AE63</f>
        <v>Cd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22" activeCellId="0" sqref="H22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125Rh</v>
      </c>
      <c r="D5" s="3"/>
      <c r="F5" s="1" t="n">
        <v>2</v>
      </c>
      <c r="G5" s="2" t="str">
        <f aca="false">G7&amp;G6</f>
        <v>125Pd</v>
      </c>
      <c r="H5" s="3"/>
      <c r="J5" s="4" t="n">
        <v>4</v>
      </c>
      <c r="K5" s="4" t="str">
        <f aca="false">K7&amp;K6</f>
        <v>125Ag</v>
      </c>
      <c r="L5" s="3"/>
      <c r="N5" s="1" t="n">
        <v>7</v>
      </c>
      <c r="O5" s="2" t="str">
        <f aca="false">O7&amp;O6</f>
        <v>125Cd</v>
      </c>
      <c r="P5" s="3"/>
      <c r="R5" s="3"/>
      <c r="S5" s="3" t="str">
        <f aca="false">S7&amp;S6</f>
        <v>125Xe</v>
      </c>
      <c r="T5" s="3"/>
    </row>
    <row r="6" customFormat="false" ht="12.8" hidden="false" customHeight="false" outlineLevel="0" collapsed="false">
      <c r="B6" s="5" t="s">
        <v>2</v>
      </c>
      <c r="C6" s="5" t="s">
        <v>29</v>
      </c>
      <c r="D6" s="5"/>
      <c r="F6" s="5" t="s">
        <v>2</v>
      </c>
      <c r="G6" s="5" t="s">
        <v>30</v>
      </c>
      <c r="H6" s="5"/>
      <c r="J6" s="5" t="s">
        <v>2</v>
      </c>
      <c r="K6" s="5" t="s">
        <v>31</v>
      </c>
      <c r="L6" s="5"/>
      <c r="N6" s="5" t="s">
        <v>2</v>
      </c>
      <c r="O6" s="5" t="s">
        <v>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125</v>
      </c>
      <c r="D7" s="5"/>
      <c r="F7" s="5" t="s">
        <v>8</v>
      </c>
      <c r="G7" s="5" t="n">
        <f aca="false">C7</f>
        <v>125</v>
      </c>
      <c r="H7" s="5"/>
      <c r="J7" s="5" t="s">
        <v>8</v>
      </c>
      <c r="K7" s="5" t="n">
        <f aca="false">G7</f>
        <v>125</v>
      </c>
      <c r="L7" s="5"/>
      <c r="N7" s="5" t="s">
        <v>8</v>
      </c>
      <c r="O7" s="5" t="n">
        <f aca="false">K7</f>
        <v>125</v>
      </c>
      <c r="P7" s="5"/>
      <c r="R7" s="5" t="s">
        <v>8</v>
      </c>
      <c r="S7" s="5" t="n">
        <f aca="false">O7</f>
        <v>125</v>
      </c>
      <c r="T7" s="5"/>
    </row>
    <row r="8" customFormat="false" ht="12.8" hidden="false" customHeight="false" outlineLevel="0" collapsed="false">
      <c r="B8" s="5" t="s">
        <v>9</v>
      </c>
      <c r="C8" s="5" t="n">
        <v>45</v>
      </c>
      <c r="D8" s="5"/>
      <c r="F8" s="5" t="s">
        <v>9</v>
      </c>
      <c r="G8" s="5" t="n">
        <f aca="false">C8+1</f>
        <v>46</v>
      </c>
      <c r="H8" s="5"/>
      <c r="J8" s="5" t="s">
        <v>9</v>
      </c>
      <c r="K8" s="5" t="n">
        <f aca="false">G8+1</f>
        <v>47</v>
      </c>
      <c r="L8" s="5"/>
      <c r="N8" s="5" t="s">
        <v>9</v>
      </c>
      <c r="O8" s="5" t="n">
        <f aca="false">K8+1</f>
        <v>48</v>
      </c>
      <c r="P8" s="5"/>
      <c r="R8" s="5" t="s">
        <v>9</v>
      </c>
      <c r="S8" s="5" t="n">
        <f aca="false">O8+1</f>
        <v>49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124Pd</v>
      </c>
      <c r="H15" s="3"/>
      <c r="J15" s="1" t="n">
        <v>5</v>
      </c>
      <c r="K15" s="2" t="str">
        <f aca="false">K17&amp;K16</f>
        <v>124Ag</v>
      </c>
      <c r="L15" s="3"/>
      <c r="N15" s="1" t="n">
        <v>8</v>
      </c>
      <c r="O15" s="2" t="str">
        <f aca="false">O17&amp;O16</f>
        <v>124Cd</v>
      </c>
      <c r="P15" s="3"/>
      <c r="R15" s="3"/>
      <c r="S15" s="3" t="str">
        <f aca="false">S17&amp;S16</f>
        <v>124Xe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Pd</v>
      </c>
      <c r="H16" s="5"/>
      <c r="J16" s="5" t="s">
        <v>2</v>
      </c>
      <c r="K16" s="5" t="str">
        <f aca="false">K6</f>
        <v>Ag</v>
      </c>
      <c r="L16" s="5"/>
      <c r="N16" s="5" t="s">
        <v>2</v>
      </c>
      <c r="O16" s="5" t="str">
        <f aca="false">O6</f>
        <v>Cd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124</v>
      </c>
      <c r="H17" s="5"/>
      <c r="J17" s="5" t="s">
        <v>8</v>
      </c>
      <c r="K17" s="5" t="n">
        <f aca="false">G17</f>
        <v>124</v>
      </c>
      <c r="L17" s="5"/>
      <c r="N17" s="5" t="s">
        <v>8</v>
      </c>
      <c r="O17" s="5" t="n">
        <f aca="false">K17</f>
        <v>124</v>
      </c>
      <c r="P17" s="5"/>
      <c r="R17" s="5" t="s">
        <v>8</v>
      </c>
      <c r="S17" s="5" t="n">
        <f aca="false">O17</f>
        <v>124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46</v>
      </c>
      <c r="H18" s="5"/>
      <c r="J18" s="5" t="s">
        <v>9</v>
      </c>
      <c r="K18" s="5" t="n">
        <f aca="false">G18+1</f>
        <v>47</v>
      </c>
      <c r="L18" s="5"/>
      <c r="N18" s="5" t="s">
        <v>9</v>
      </c>
      <c r="O18" s="5" t="n">
        <f aca="false">K18+1</f>
        <v>48</v>
      </c>
      <c r="P18" s="5"/>
      <c r="R18" s="5" t="s">
        <v>9</v>
      </c>
      <c r="S18" s="5" t="n">
        <f aca="false">S8</f>
        <v>49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123Pd</v>
      </c>
      <c r="H25" s="3"/>
      <c r="J25" s="1" t="n">
        <v>9</v>
      </c>
      <c r="K25" s="2" t="str">
        <f aca="false">K27&amp;K26</f>
        <v>123Ag</v>
      </c>
      <c r="L25" s="3"/>
      <c r="N25" s="3"/>
      <c r="O25" s="3" t="str">
        <f aca="false">O27&amp;O26</f>
        <v>123Cd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Pd</v>
      </c>
      <c r="H26" s="5"/>
      <c r="J26" s="5" t="s">
        <v>2</v>
      </c>
      <c r="K26" s="5" t="str">
        <f aca="false">K16</f>
        <v>Ag</v>
      </c>
      <c r="L26" s="5"/>
      <c r="N26" s="5" t="s">
        <v>2</v>
      </c>
      <c r="O26" s="5" t="str">
        <f aca="false">O16</f>
        <v>Cd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123</v>
      </c>
      <c r="H27" s="5"/>
      <c r="J27" s="5" t="s">
        <v>8</v>
      </c>
      <c r="K27" s="5" t="n">
        <f aca="false">G27</f>
        <v>123</v>
      </c>
      <c r="L27" s="5"/>
      <c r="N27" s="5" t="s">
        <v>8</v>
      </c>
      <c r="O27" s="5" t="n">
        <f aca="false">K27</f>
        <v>123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46</v>
      </c>
      <c r="H28" s="5"/>
      <c r="J28" s="5" t="s">
        <v>9</v>
      </c>
      <c r="K28" s="5" t="n">
        <f aca="false">G28+1</f>
        <v>47</v>
      </c>
      <c r="L28" s="5"/>
      <c r="N28" s="5" t="s">
        <v>9</v>
      </c>
      <c r="O28" s="5" t="n">
        <f aca="false">K28+1</f>
        <v>48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125Rh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125Pd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124Pd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125Ag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124Ag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123Pd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125Cd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124Cd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123Ag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125</v>
      </c>
      <c r="V54" s="17"/>
      <c r="W54" s="18"/>
      <c r="X54" s="17" t="n">
        <f aca="false">G7</f>
        <v>125</v>
      </c>
      <c r="Y54" s="17"/>
      <c r="Z54" s="18"/>
      <c r="AA54" s="17" t="n">
        <f aca="false">K7</f>
        <v>125</v>
      </c>
      <c r="AB54" s="17"/>
      <c r="AC54" s="18"/>
      <c r="AD54" s="17" t="n">
        <f aca="false">O7</f>
        <v>125</v>
      </c>
      <c r="AE54" s="17"/>
      <c r="AF54" s="18"/>
      <c r="AG54" s="17" t="n">
        <f aca="false">S7</f>
        <v>125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Rh</v>
      </c>
      <c r="W55" s="22"/>
      <c r="X55" s="20"/>
      <c r="Y55" s="21" t="str">
        <f aca="false">G6</f>
        <v>Pd</v>
      </c>
      <c r="Z55" s="22"/>
      <c r="AA55" s="20"/>
      <c r="AB55" s="21" t="str">
        <f aca="false">K6</f>
        <v>Ag</v>
      </c>
      <c r="AC55" s="22"/>
      <c r="AD55" s="20"/>
      <c r="AE55" s="21" t="str">
        <f aca="false">O6</f>
        <v>Cd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124</v>
      </c>
      <c r="Y58" s="17"/>
      <c r="Z58" s="18"/>
      <c r="AA58" s="17" t="n">
        <f aca="false">K17</f>
        <v>124</v>
      </c>
      <c r="AB58" s="17"/>
      <c r="AC58" s="18"/>
      <c r="AD58" s="17" t="n">
        <f aca="false">O17</f>
        <v>124</v>
      </c>
      <c r="AE58" s="17"/>
      <c r="AF58" s="18"/>
      <c r="AG58" s="17" t="n">
        <f aca="false">S17</f>
        <v>124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Pd</v>
      </c>
      <c r="Z59" s="22"/>
      <c r="AA59" s="20"/>
      <c r="AB59" s="21" t="str">
        <f aca="false">K16</f>
        <v>Ag</v>
      </c>
      <c r="AC59" s="22"/>
      <c r="AD59" s="20"/>
      <c r="AE59" s="21" t="str">
        <f aca="false">O16</f>
        <v>Cd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123</v>
      </c>
      <c r="Y62" s="17"/>
      <c r="Z62" s="18"/>
      <c r="AA62" s="17" t="n">
        <f aca="false">K27</f>
        <v>123</v>
      </c>
      <c r="AB62" s="17"/>
      <c r="AC62" s="18"/>
      <c r="AD62" s="17" t="n">
        <f aca="false">O27</f>
        <v>123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Pd</v>
      </c>
      <c r="Z63" s="22"/>
      <c r="AA63" s="20"/>
      <c r="AB63" s="21" t="str">
        <f aca="false">K26</f>
        <v>Ag</v>
      </c>
      <c r="AC63" s="22"/>
      <c r="AD63" s="20"/>
      <c r="AE63" s="21" t="str">
        <f aca="false">O26</f>
        <v>Cd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122</v>
      </c>
      <c r="AB66" s="17"/>
      <c r="AC66" s="18"/>
      <c r="AD66" s="17" t="n">
        <f aca="false">AD62-1</f>
        <v>122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Ag</v>
      </c>
      <c r="AC67" s="22"/>
      <c r="AD67" s="20"/>
      <c r="AE67" s="21" t="str">
        <f aca="false">AE63</f>
        <v>Cd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133Sn</v>
      </c>
      <c r="D5" s="3"/>
      <c r="F5" s="1" t="n">
        <v>2</v>
      </c>
      <c r="G5" s="2" t="str">
        <f aca="false">G7&amp;G6</f>
        <v>133Sb</v>
      </c>
      <c r="H5" s="3"/>
      <c r="J5" s="4" t="n">
        <v>4</v>
      </c>
      <c r="K5" s="4" t="str">
        <f aca="false">K7&amp;K6</f>
        <v>133Te</v>
      </c>
      <c r="L5" s="3"/>
      <c r="N5" s="1" t="n">
        <v>7</v>
      </c>
      <c r="O5" s="2" t="str">
        <f aca="false">O7&amp;O6</f>
        <v>133I</v>
      </c>
      <c r="P5" s="3"/>
      <c r="R5" s="3"/>
      <c r="S5" s="3" t="str">
        <f aca="false">S7&amp;S6</f>
        <v>133Xe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1.46</v>
      </c>
      <c r="D9" s="6" t="n">
        <v>0.03</v>
      </c>
      <c r="F9" s="6" t="s">
        <v>10</v>
      </c>
      <c r="G9" s="6" t="n">
        <v>140.4</v>
      </c>
      <c r="H9" s="6" t="n">
        <v>3</v>
      </c>
      <c r="J9" s="6" t="s">
        <v>10</v>
      </c>
      <c r="K9" s="6" t="n">
        <v>750</v>
      </c>
      <c r="L9" s="6" t="n">
        <v>18</v>
      </c>
      <c r="N9" s="6" t="s">
        <v>10</v>
      </c>
      <c r="O9" s="6" t="n">
        <v>74988</v>
      </c>
      <c r="P9" s="6" t="n">
        <v>288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-0.0294</v>
      </c>
      <c r="D10" s="6" t="n">
        <f aca="false">C10+100</f>
        <v>99.9706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1.46</v>
      </c>
      <c r="D13" s="6" t="n">
        <v>0.03</v>
      </c>
    </row>
    <row r="14" customFormat="false" ht="12.8" hidden="false" customHeight="false" outlineLevel="0" collapsed="false">
      <c r="C14" s="6" t="n">
        <v>0.0294</v>
      </c>
      <c r="D14" s="6" t="n">
        <v>0.0024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132Sb</v>
      </c>
      <c r="H15" s="3"/>
      <c r="J15" s="1" t="n">
        <v>5</v>
      </c>
      <c r="K15" s="2" t="str">
        <f aca="false">K17&amp;K16</f>
        <v>132Te</v>
      </c>
      <c r="L15" s="3"/>
      <c r="N15" s="1" t="n">
        <v>8</v>
      </c>
      <c r="O15" s="2" t="str">
        <f aca="false">O17&amp;O16</f>
        <v>132I</v>
      </c>
      <c r="P15" s="3"/>
      <c r="R15" s="3"/>
      <c r="S15" s="3" t="str">
        <f aca="false">S17&amp;S16</f>
        <v>132Xe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167.4</v>
      </c>
      <c r="H19" s="6" t="n">
        <v>4.2</v>
      </c>
      <c r="J19" s="6" t="s">
        <v>10</v>
      </c>
      <c r="K19" s="6" t="n">
        <v>276825.6</v>
      </c>
      <c r="L19" s="6" t="n">
        <v>1123.2</v>
      </c>
      <c r="N19" s="6" t="s">
        <v>10</v>
      </c>
      <c r="O19" s="6" t="n">
        <v>8262</v>
      </c>
      <c r="P19" s="6" t="n">
        <v>46.8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131Sb</v>
      </c>
      <c r="H25" s="3"/>
      <c r="J25" s="1" t="n">
        <v>9</v>
      </c>
      <c r="K25" s="2" t="str">
        <f aca="false">K27&amp;K26</f>
        <v>131Te</v>
      </c>
      <c r="L25" s="3"/>
      <c r="N25" s="3"/>
      <c r="O25" s="3" t="str">
        <f aca="false">O27&amp;O26</f>
        <v>131I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1381.8</v>
      </c>
      <c r="H29" s="6" t="n">
        <v>2.4</v>
      </c>
      <c r="J29" s="6" t="s">
        <v>10</v>
      </c>
      <c r="K29" s="6" t="n">
        <v>1500</v>
      </c>
      <c r="L29" s="6" t="n">
        <v>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133Sn</v>
      </c>
      <c r="C41" s="11" t="n">
        <v>1</v>
      </c>
      <c r="D41" s="11" t="n">
        <f aca="false">C9</f>
        <v>1.46</v>
      </c>
      <c r="E41" s="11" t="n">
        <f aca="false">D9</f>
        <v>0.03</v>
      </c>
      <c r="F41" s="11" t="n">
        <f aca="false">C10/100</f>
        <v>-0.000294</v>
      </c>
      <c r="G41" s="11" t="n">
        <f aca="false">D10/100</f>
        <v>0.999706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133Sb</v>
      </c>
      <c r="C42" s="11" t="n">
        <v>2</v>
      </c>
      <c r="D42" s="11" t="n">
        <f aca="false">G9</f>
        <v>140.4</v>
      </c>
      <c r="E42" s="11" t="n">
        <f aca="false">H9</f>
        <v>3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132Sb</v>
      </c>
      <c r="C43" s="11" t="n">
        <v>3</v>
      </c>
      <c r="D43" s="11" t="n">
        <f aca="false">G19</f>
        <v>167.4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133Te</v>
      </c>
      <c r="C44" s="11" t="n">
        <v>4</v>
      </c>
      <c r="D44" s="11" t="n">
        <f aca="false">K9</f>
        <v>750</v>
      </c>
      <c r="E44" s="11" t="n">
        <f aca="false">L9</f>
        <v>18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132Te</v>
      </c>
      <c r="C45" s="11" t="n">
        <v>5</v>
      </c>
      <c r="D45" s="11" t="n">
        <f aca="false">K19</f>
        <v>276825.6</v>
      </c>
      <c r="E45" s="11" t="n">
        <f aca="false">L19</f>
        <v>1123.2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131Sb</v>
      </c>
      <c r="C46" s="11" t="n">
        <v>6</v>
      </c>
      <c r="D46" s="11" t="n">
        <f aca="false">G29</f>
        <v>1381.8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133I</v>
      </c>
      <c r="C47" s="11" t="n">
        <v>7</v>
      </c>
      <c r="D47" s="11" t="n">
        <f aca="false">O9</f>
        <v>74988</v>
      </c>
      <c r="E47" s="11" t="n">
        <f aca="false">P9</f>
        <v>288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132I</v>
      </c>
      <c r="C48" s="11" t="n">
        <v>8</v>
      </c>
      <c r="D48" s="11" t="n">
        <f aca="false">O19</f>
        <v>8262</v>
      </c>
      <c r="E48" s="11" t="n">
        <f aca="false">P19</f>
        <v>46.8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131Te</v>
      </c>
      <c r="C49" s="11" t="n">
        <v>9</v>
      </c>
      <c r="D49" s="11" t="n">
        <f aca="false">K29</f>
        <v>1500</v>
      </c>
      <c r="E49" s="11" t="n">
        <f aca="false">L29</f>
        <v>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134Sn</v>
      </c>
      <c r="D5" s="3"/>
      <c r="F5" s="1" t="n">
        <v>2</v>
      </c>
      <c r="G5" s="2" t="str">
        <f aca="false">G7&amp;G6</f>
        <v>134Sb</v>
      </c>
      <c r="H5" s="3"/>
      <c r="J5" s="4" t="n">
        <v>4</v>
      </c>
      <c r="K5" s="4" t="str">
        <f aca="false">K7&amp;K6</f>
        <v>134Te</v>
      </c>
      <c r="L5" s="3"/>
      <c r="N5" s="1" t="n">
        <v>7</v>
      </c>
      <c r="O5" s="2" t="str">
        <f aca="false">O7&amp;O6</f>
        <v>134I</v>
      </c>
      <c r="P5" s="3"/>
      <c r="R5" s="3"/>
      <c r="S5" s="3" t="str">
        <f aca="false">S7&amp;S6</f>
        <v>134Xe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1.05</v>
      </c>
      <c r="D9" s="6" t="n">
        <v>0.011</v>
      </c>
      <c r="F9" s="6" t="s">
        <v>10</v>
      </c>
      <c r="G9" s="6" t="n">
        <v>0.78</v>
      </c>
      <c r="H9" s="6" t="n">
        <v>0.06</v>
      </c>
      <c r="J9" s="6" t="s">
        <v>10</v>
      </c>
      <c r="K9" s="6" t="n">
        <v>2508</v>
      </c>
      <c r="L9" s="6" t="n">
        <v>48</v>
      </c>
      <c r="N9" s="6" t="s">
        <v>10</v>
      </c>
      <c r="O9" s="6" t="n">
        <v>3150</v>
      </c>
      <c r="P9" s="6" t="n">
        <v>12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f aca="false">100+C10</f>
        <v>50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1.05</v>
      </c>
      <c r="D13" s="6" t="n">
        <v>0.011</v>
      </c>
    </row>
    <row r="14" customFormat="false" ht="12.8" hidden="false" customHeight="false" outlineLevel="0" collapsed="false">
      <c r="C14" s="6" t="n">
        <v>17</v>
      </c>
      <c r="D14" s="6" t="n">
        <v>13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133Sb</v>
      </c>
      <c r="H15" s="3"/>
      <c r="J15" s="1" t="n">
        <v>5</v>
      </c>
      <c r="K15" s="2" t="str">
        <f aca="false">K17&amp;K16</f>
        <v>133Te</v>
      </c>
      <c r="L15" s="3"/>
      <c r="N15" s="1" t="n">
        <v>8</v>
      </c>
      <c r="O15" s="2" t="str">
        <f aca="false">O17&amp;O16</f>
        <v>133I</v>
      </c>
      <c r="P15" s="3"/>
      <c r="R15" s="3"/>
      <c r="S15" s="3" t="str">
        <f aca="false">S17&amp;S16</f>
        <v>133Xe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140.4</v>
      </c>
      <c r="H19" s="6" t="n">
        <v>3</v>
      </c>
      <c r="J19" s="6" t="s">
        <v>10</v>
      </c>
      <c r="K19" s="6" t="n">
        <v>750</v>
      </c>
      <c r="L19" s="6" t="n">
        <v>18</v>
      </c>
      <c r="N19" s="6" t="s">
        <v>10</v>
      </c>
      <c r="O19" s="6" t="n">
        <v>74988</v>
      </c>
      <c r="P19" s="6" t="n">
        <v>288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132Sb</v>
      </c>
      <c r="H25" s="3"/>
      <c r="J25" s="1" t="n">
        <v>9</v>
      </c>
      <c r="K25" s="2" t="str">
        <f aca="false">K27&amp;K26</f>
        <v>132Te</v>
      </c>
      <c r="L25" s="3"/>
      <c r="N25" s="3"/>
      <c r="O25" s="3" t="str">
        <f aca="false">O27&amp;O26</f>
        <v>132I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167.4</v>
      </c>
      <c r="H29" s="6" t="n">
        <v>4.2</v>
      </c>
      <c r="J29" s="6" t="s">
        <v>10</v>
      </c>
      <c r="K29" s="6" t="n">
        <v>276825.6</v>
      </c>
      <c r="L29" s="6" t="n">
        <v>1123.2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450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100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134Sn</v>
      </c>
      <c r="C41" s="11" t="n">
        <v>1</v>
      </c>
      <c r="D41" s="11" t="n">
        <f aca="false">C9</f>
        <v>1.05</v>
      </c>
      <c r="E41" s="11" t="n">
        <f aca="false">D9</f>
        <v>0.011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134Sb</v>
      </c>
      <c r="C42" s="11" t="n">
        <v>2</v>
      </c>
      <c r="D42" s="11" t="n">
        <f aca="false">G9</f>
        <v>0.78</v>
      </c>
      <c r="E42" s="11" t="n">
        <f aca="false">H9</f>
        <v>0.06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133Sb</v>
      </c>
      <c r="C43" s="11" t="n">
        <v>3</v>
      </c>
      <c r="D43" s="11" t="n">
        <f aca="false">G19</f>
        <v>140.4</v>
      </c>
      <c r="E43" s="11" t="n">
        <f aca="false">H19</f>
        <v>3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134Te</v>
      </c>
      <c r="C44" s="11" t="n">
        <v>4</v>
      </c>
      <c r="D44" s="11" t="n">
        <f aca="false">K9</f>
        <v>2508</v>
      </c>
      <c r="E44" s="11" t="n">
        <f aca="false">L9</f>
        <v>48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133Te</v>
      </c>
      <c r="C45" s="11" t="n">
        <v>5</v>
      </c>
      <c r="D45" s="11" t="n">
        <f aca="false">K19</f>
        <v>750</v>
      </c>
      <c r="E45" s="11" t="n">
        <f aca="false">L19</f>
        <v>18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132Sb</v>
      </c>
      <c r="C46" s="11" t="n">
        <v>6</v>
      </c>
      <c r="D46" s="11" t="n">
        <f aca="false">G29</f>
        <v>167.4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134I</v>
      </c>
      <c r="C47" s="11" t="n">
        <v>7</v>
      </c>
      <c r="D47" s="11" t="n">
        <f aca="false">O9</f>
        <v>3150</v>
      </c>
      <c r="E47" s="11" t="n">
        <f aca="false">P9</f>
        <v>12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133I</v>
      </c>
      <c r="C48" s="11" t="n">
        <v>8</v>
      </c>
      <c r="D48" s="11" t="n">
        <f aca="false">O19</f>
        <v>74988</v>
      </c>
      <c r="E48" s="11" t="n">
        <f aca="false">P19</f>
        <v>288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132Te</v>
      </c>
      <c r="C49" s="11" t="n">
        <v>9</v>
      </c>
      <c r="D49" s="11" t="n">
        <f aca="false">K29</f>
        <v>276825.6</v>
      </c>
      <c r="E49" s="11" t="n">
        <f aca="false">L29</f>
        <v>1123.2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450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10</v>
      </c>
      <c r="D52" s="12" t="n">
        <f aca="false">C37</f>
        <v>0</v>
      </c>
      <c r="E52" s="12" t="n">
        <f aca="false">D37</f>
        <v>50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134</v>
      </c>
      <c r="V54" s="17"/>
      <c r="W54" s="18"/>
      <c r="X54" s="17" t="n">
        <f aca="false">G7</f>
        <v>134</v>
      </c>
      <c r="Y54" s="17"/>
      <c r="Z54" s="18"/>
      <c r="AA54" s="17" t="n">
        <f aca="false">K7</f>
        <v>134</v>
      </c>
      <c r="AB54" s="17"/>
      <c r="AC54" s="18"/>
      <c r="AD54" s="17" t="n">
        <f aca="false">O7</f>
        <v>134</v>
      </c>
      <c r="AE54" s="17"/>
      <c r="AF54" s="18"/>
      <c r="AG54" s="17" t="n">
        <f aca="false">S7</f>
        <v>134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133</v>
      </c>
      <c r="Y58" s="17"/>
      <c r="Z58" s="18"/>
      <c r="AA58" s="17" t="n">
        <f aca="false">K17</f>
        <v>133</v>
      </c>
      <c r="AB58" s="17"/>
      <c r="AC58" s="18"/>
      <c r="AD58" s="17" t="n">
        <f aca="false">O17</f>
        <v>133</v>
      </c>
      <c r="AE58" s="17"/>
      <c r="AF58" s="18"/>
      <c r="AG58" s="17" t="n">
        <f aca="false">S17</f>
        <v>133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132</v>
      </c>
      <c r="Y62" s="17"/>
      <c r="Z62" s="18"/>
      <c r="AA62" s="17" t="n">
        <f aca="false">K27</f>
        <v>132</v>
      </c>
      <c r="AB62" s="17"/>
      <c r="AC62" s="18"/>
      <c r="AD62" s="17" t="n">
        <f aca="false">O27</f>
        <v>132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131</v>
      </c>
      <c r="AB66" s="17"/>
      <c r="AC66" s="18"/>
      <c r="AD66" s="17" t="n">
        <f aca="false">AD62-1</f>
        <v>131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46" activeCellId="0" sqref="E46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135Sn</v>
      </c>
      <c r="D5" s="3"/>
      <c r="F5" s="1" t="n">
        <v>2</v>
      </c>
      <c r="G5" s="2" t="str">
        <f aca="false">G7&amp;G6</f>
        <v>135Sb</v>
      </c>
      <c r="H5" s="3"/>
      <c r="J5" s="4" t="n">
        <v>4</v>
      </c>
      <c r="K5" s="4" t="str">
        <f aca="false">K7&amp;K6</f>
        <v>135Te</v>
      </c>
      <c r="L5" s="3"/>
      <c r="N5" s="1" t="n">
        <v>7</v>
      </c>
      <c r="O5" s="2" t="str">
        <f aca="false">O7&amp;O6</f>
        <v>135I</v>
      </c>
      <c r="P5" s="3"/>
      <c r="R5" s="3"/>
      <c r="S5" s="3" t="str">
        <f aca="false">S7&amp;S6</f>
        <v>135Xe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0.515</v>
      </c>
      <c r="D9" s="6" t="n">
        <v>0.005</v>
      </c>
      <c r="F9" s="6" t="s">
        <v>10</v>
      </c>
      <c r="G9" s="6" t="n">
        <v>1.679</v>
      </c>
      <c r="H9" s="6" t="n">
        <v>0.015</v>
      </c>
      <c r="J9" s="6" t="s">
        <v>10</v>
      </c>
      <c r="K9" s="6" t="n">
        <v>19</v>
      </c>
      <c r="L9" s="6" t="n">
        <v>0.2</v>
      </c>
      <c r="N9" s="6" t="s">
        <v>10</v>
      </c>
      <c r="O9" s="6" t="n">
        <v>23688</v>
      </c>
      <c r="P9" s="6" t="n">
        <v>108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22</v>
      </c>
      <c r="H10" s="6" t="n">
        <v>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0.515</v>
      </c>
      <c r="D13" s="6" t="n">
        <v>0.005</v>
      </c>
    </row>
    <row r="14" customFormat="false" ht="12.8" hidden="false" customHeight="false" outlineLevel="0" collapsed="false">
      <c r="C14" s="6" t="n">
        <v>21</v>
      </c>
      <c r="D14" s="6" t="n">
        <v>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134Sb</v>
      </c>
      <c r="H15" s="3"/>
      <c r="J15" s="1" t="n">
        <v>5</v>
      </c>
      <c r="K15" s="2" t="str">
        <f aca="false">K17&amp;K16</f>
        <v>134Te</v>
      </c>
      <c r="L15" s="3"/>
      <c r="N15" s="1" t="n">
        <v>8</v>
      </c>
      <c r="O15" s="2" t="str">
        <f aca="false">O17&amp;O16</f>
        <v>134I</v>
      </c>
      <c r="P15" s="3"/>
      <c r="R15" s="3"/>
      <c r="S15" s="3" t="str">
        <f aca="false">S17&amp;S16</f>
        <v>134Xe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0.78</v>
      </c>
      <c r="H19" s="6" t="n">
        <v>0.06</v>
      </c>
      <c r="J19" s="6" t="s">
        <v>10</v>
      </c>
      <c r="K19" s="6" t="n">
        <v>2508</v>
      </c>
      <c r="L19" s="6" t="n">
        <v>48</v>
      </c>
      <c r="N19" s="6" t="s">
        <v>10</v>
      </c>
      <c r="O19" s="6" t="n">
        <v>3150</v>
      </c>
      <c r="P19" s="6" t="n">
        <v>12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133Sb</v>
      </c>
      <c r="H25" s="3"/>
      <c r="J25" s="1" t="n">
        <v>9</v>
      </c>
      <c r="K25" s="2" t="str">
        <f aca="false">K27&amp;K26</f>
        <v>133Te</v>
      </c>
      <c r="L25" s="3"/>
      <c r="N25" s="3"/>
      <c r="O25" s="3" t="str">
        <f aca="false">O27&amp;O26</f>
        <v>133I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140.4</v>
      </c>
      <c r="H29" s="6" t="n">
        <v>3</v>
      </c>
      <c r="J29" s="6" t="s">
        <v>10</v>
      </c>
      <c r="K29" s="6" t="n">
        <v>750</v>
      </c>
      <c r="L29" s="6" t="n">
        <v>18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135Sn</v>
      </c>
      <c r="C41" s="11" t="n">
        <v>1</v>
      </c>
      <c r="D41" s="11" t="n">
        <f aca="false">C9</f>
        <v>0.515</v>
      </c>
      <c r="E41" s="11" t="n">
        <f aca="false">D9</f>
        <v>0.005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135Sb</v>
      </c>
      <c r="C42" s="11" t="n">
        <v>2</v>
      </c>
      <c r="D42" s="11" t="n">
        <f aca="false">G9</f>
        <v>1.679</v>
      </c>
      <c r="E42" s="11" t="n">
        <f aca="false">H9</f>
        <v>0.015</v>
      </c>
      <c r="F42" s="11" t="n">
        <f aca="false">G10/100</f>
        <v>0.22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134Sb</v>
      </c>
      <c r="C43" s="11" t="n">
        <v>3</v>
      </c>
      <c r="D43" s="11" t="n">
        <f aca="false">G19</f>
        <v>0.78</v>
      </c>
      <c r="E43" s="11" t="n">
        <f aca="false">H19</f>
        <v>0.06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135Te</v>
      </c>
      <c r="C44" s="11" t="n">
        <v>4</v>
      </c>
      <c r="D44" s="11" t="n">
        <f aca="false">K9</f>
        <v>19</v>
      </c>
      <c r="E44" s="11" t="n">
        <f aca="false">L9</f>
        <v>0.2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134Te</v>
      </c>
      <c r="C45" s="11" t="n">
        <v>5</v>
      </c>
      <c r="D45" s="11" t="n">
        <f aca="false">K19</f>
        <v>2508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133Sb</v>
      </c>
      <c r="C46" s="11" t="n">
        <v>6</v>
      </c>
      <c r="D46" s="11" t="n">
        <f aca="false">G29</f>
        <v>140.4</v>
      </c>
      <c r="E46" s="11" t="n">
        <f aca="false">H29</f>
        <v>3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135I</v>
      </c>
      <c r="C47" s="11" t="n">
        <v>7</v>
      </c>
      <c r="D47" s="11" t="n">
        <f aca="false">O9</f>
        <v>23688</v>
      </c>
      <c r="E47" s="11" t="n">
        <f aca="false">P9</f>
        <v>108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134I</v>
      </c>
      <c r="C48" s="11" t="n">
        <v>8</v>
      </c>
      <c r="D48" s="11" t="n">
        <f aca="false">O19</f>
        <v>3150</v>
      </c>
      <c r="E48" s="11" t="n">
        <f aca="false">P19</f>
        <v>12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133Te</v>
      </c>
      <c r="C49" s="11" t="n">
        <v>9</v>
      </c>
      <c r="D49" s="11" t="n">
        <f aca="false">K29</f>
        <v>750</v>
      </c>
      <c r="E49" s="11" t="n">
        <f aca="false">L29</f>
        <v>18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300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50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135</v>
      </c>
      <c r="V54" s="17"/>
      <c r="W54" s="18"/>
      <c r="X54" s="17" t="n">
        <f aca="false">G7</f>
        <v>135</v>
      </c>
      <c r="Y54" s="17"/>
      <c r="Z54" s="18"/>
      <c r="AA54" s="17" t="n">
        <f aca="false">K7</f>
        <v>135</v>
      </c>
      <c r="AB54" s="17"/>
      <c r="AC54" s="18"/>
      <c r="AD54" s="17" t="n">
        <f aca="false">O7</f>
        <v>135</v>
      </c>
      <c r="AE54" s="17"/>
      <c r="AF54" s="18"/>
      <c r="AG54" s="17" t="n">
        <f aca="false">S7</f>
        <v>135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134</v>
      </c>
      <c r="Y58" s="17"/>
      <c r="Z58" s="18"/>
      <c r="AA58" s="17" t="n">
        <f aca="false">K17</f>
        <v>134</v>
      </c>
      <c r="AB58" s="17"/>
      <c r="AC58" s="18"/>
      <c r="AD58" s="17" t="n">
        <f aca="false">O17</f>
        <v>134</v>
      </c>
      <c r="AE58" s="17"/>
      <c r="AF58" s="18"/>
      <c r="AG58" s="17" t="n">
        <f aca="false">S17</f>
        <v>134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133</v>
      </c>
      <c r="Y62" s="17"/>
      <c r="Z62" s="18"/>
      <c r="AA62" s="17" t="n">
        <f aca="false">K27</f>
        <v>133</v>
      </c>
      <c r="AB62" s="17"/>
      <c r="AC62" s="18"/>
      <c r="AD62" s="17" t="n">
        <f aca="false">O27</f>
        <v>133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132</v>
      </c>
      <c r="AB66" s="17"/>
      <c r="AC66" s="18"/>
      <c r="AD66" s="17" t="n">
        <f aca="false">AD62-1</f>
        <v>132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136Sn</v>
      </c>
      <c r="D5" s="3"/>
      <c r="F5" s="1" t="n">
        <v>2</v>
      </c>
      <c r="G5" s="2" t="str">
        <f aca="false">G7&amp;G6</f>
        <v>136Sb</v>
      </c>
      <c r="H5" s="3"/>
      <c r="J5" s="4" t="n">
        <v>4</v>
      </c>
      <c r="K5" s="4" t="str">
        <f aca="false">K7&amp;K6</f>
        <v>136Te</v>
      </c>
      <c r="L5" s="3"/>
      <c r="N5" s="1" t="n">
        <v>7</v>
      </c>
      <c r="O5" s="2" t="str">
        <f aca="false">O7&amp;O6</f>
        <v>136I</v>
      </c>
      <c r="P5" s="3"/>
      <c r="R5" s="3"/>
      <c r="S5" s="3" t="str">
        <f aca="false">S7&amp;S6</f>
        <v>136Xe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0.29</v>
      </c>
      <c r="D13" s="6" t="n">
        <v>0.02</v>
      </c>
    </row>
    <row r="14" customFormat="false" ht="12.8" hidden="false" customHeight="false" outlineLevel="0" collapsed="false">
      <c r="C14" s="6" t="n">
        <v>28</v>
      </c>
      <c r="D14" s="6" t="n">
        <v>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135Sb</v>
      </c>
      <c r="H15" s="3"/>
      <c r="J15" s="1" t="n">
        <v>5</v>
      </c>
      <c r="K15" s="2" t="str">
        <f aca="false">K17&amp;K16</f>
        <v>135Te</v>
      </c>
      <c r="L15" s="3"/>
      <c r="N15" s="1" t="n">
        <v>8</v>
      </c>
      <c r="O15" s="2" t="str">
        <f aca="false">O17&amp;O16</f>
        <v>135I</v>
      </c>
      <c r="P15" s="3"/>
      <c r="R15" s="3"/>
      <c r="S15" s="3" t="str">
        <f aca="false">S17&amp;S16</f>
        <v>135Xe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v>23688</v>
      </c>
      <c r="P19" s="6" t="n"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134Sb</v>
      </c>
      <c r="H25" s="3"/>
      <c r="J25" s="1" t="n">
        <v>9</v>
      </c>
      <c r="K25" s="2" t="str">
        <f aca="false">K27&amp;K26</f>
        <v>134Te</v>
      </c>
      <c r="L25" s="3"/>
      <c r="N25" s="3"/>
      <c r="O25" s="3" t="str">
        <f aca="false">O27&amp;O26</f>
        <v>134I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v>2508</v>
      </c>
      <c r="L29" s="6" t="n"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5500-600</f>
        <v>4900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600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136Sn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136Sb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135Sb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136Te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135Te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134Sb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136I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135I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134Te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4900</v>
      </c>
      <c r="D50" s="11" t="n">
        <f aca="false">C35</f>
        <v>0</v>
      </c>
      <c r="E50" s="11" t="n">
        <f aca="false">D35</f>
        <v>10000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600</v>
      </c>
      <c r="D51" s="11" t="n">
        <f aca="false">C36</f>
        <v>0</v>
      </c>
      <c r="E51" s="11" t="n">
        <f aca="false">D36</f>
        <v>2000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30</v>
      </c>
      <c r="D52" s="12" t="n">
        <f aca="false">C37</f>
        <v>0</v>
      </c>
      <c r="E52" s="12" t="n">
        <f aca="false">D37</f>
        <v>200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136</v>
      </c>
      <c r="V54" s="17"/>
      <c r="W54" s="18"/>
      <c r="X54" s="17" t="n">
        <f aca="false">G7</f>
        <v>136</v>
      </c>
      <c r="Y54" s="17"/>
      <c r="Z54" s="18"/>
      <c r="AA54" s="17" t="n">
        <f aca="false">K7</f>
        <v>136</v>
      </c>
      <c r="AB54" s="17"/>
      <c r="AC54" s="18"/>
      <c r="AD54" s="17" t="n">
        <f aca="false">O7</f>
        <v>136</v>
      </c>
      <c r="AE54" s="17"/>
      <c r="AF54" s="18"/>
      <c r="AG54" s="17" t="n">
        <f aca="false">S7</f>
        <v>136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135</v>
      </c>
      <c r="Y58" s="17"/>
      <c r="Z58" s="18"/>
      <c r="AA58" s="17" t="n">
        <f aca="false">K17</f>
        <v>135</v>
      </c>
      <c r="AB58" s="17"/>
      <c r="AC58" s="18"/>
      <c r="AD58" s="17" t="n">
        <f aca="false">O17</f>
        <v>135</v>
      </c>
      <c r="AE58" s="17"/>
      <c r="AF58" s="18"/>
      <c r="AG58" s="17" t="n">
        <f aca="false">S17</f>
        <v>135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134</v>
      </c>
      <c r="Y62" s="17"/>
      <c r="Z62" s="18"/>
      <c r="AA62" s="17" t="n">
        <f aca="false">K27</f>
        <v>134</v>
      </c>
      <c r="AB62" s="17"/>
      <c r="AC62" s="18"/>
      <c r="AD62" s="17" t="n">
        <f aca="false">O27</f>
        <v>134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133</v>
      </c>
      <c r="AB66" s="17"/>
      <c r="AC66" s="18"/>
      <c r="AD66" s="17" t="n">
        <f aca="false">AD62-1</f>
        <v>133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137Sn</v>
      </c>
      <c r="D5" s="3"/>
      <c r="F5" s="1" t="n">
        <v>2</v>
      </c>
      <c r="G5" s="2" t="str">
        <f aca="false">G7&amp;G6</f>
        <v>137Sb</v>
      </c>
      <c r="H5" s="3"/>
      <c r="J5" s="4" t="n">
        <v>4</v>
      </c>
      <c r="K5" s="4" t="str">
        <f aca="false">K7&amp;K6</f>
        <v>137Te</v>
      </c>
      <c r="L5" s="3"/>
      <c r="N5" s="1" t="n">
        <v>7</v>
      </c>
      <c r="O5" s="2" t="str">
        <f aca="false">O7&amp;O6</f>
        <v>137I</v>
      </c>
      <c r="P5" s="3"/>
      <c r="R5" s="3"/>
      <c r="S5" s="3" t="str">
        <f aca="false">S7&amp;S6</f>
        <v>137Xe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137</v>
      </c>
      <c r="D7" s="5"/>
      <c r="F7" s="5" t="s">
        <v>8</v>
      </c>
      <c r="G7" s="5" t="n">
        <f aca="false">C7</f>
        <v>137</v>
      </c>
      <c r="H7" s="5"/>
      <c r="J7" s="5" t="s">
        <v>8</v>
      </c>
      <c r="K7" s="5" t="n">
        <f aca="false">G7</f>
        <v>137</v>
      </c>
      <c r="L7" s="5"/>
      <c r="N7" s="5" t="s">
        <v>8</v>
      </c>
      <c r="O7" s="5" t="n">
        <f aca="false">K7</f>
        <v>137</v>
      </c>
      <c r="P7" s="5"/>
      <c r="R7" s="5" t="s">
        <v>8</v>
      </c>
      <c r="S7" s="5" t="n">
        <f aca="false">O7</f>
        <v>137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0.19</v>
      </c>
      <c r="D9" s="6" t="n">
        <v>0.06</v>
      </c>
      <c r="F9" s="6" t="s">
        <v>10</v>
      </c>
      <c r="G9" s="6" t="n">
        <v>0.45</v>
      </c>
      <c r="H9" s="6" t="n">
        <v>0.05</v>
      </c>
      <c r="J9" s="6" t="s">
        <v>10</v>
      </c>
      <c r="K9" s="6" t="n">
        <v>2.49</v>
      </c>
      <c r="L9" s="6" t="n">
        <v>0.05</v>
      </c>
      <c r="N9" s="6" t="s">
        <v>10</v>
      </c>
      <c r="O9" s="6" t="n">
        <v>24.5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49</v>
      </c>
      <c r="H10" s="6" t="n">
        <v>10</v>
      </c>
      <c r="J10" s="6" t="s">
        <v>11</v>
      </c>
      <c r="K10" s="6" t="n">
        <v>2.99</v>
      </c>
      <c r="L10" s="6" t="n">
        <v>0.16</v>
      </c>
      <c r="N10" s="6" t="s">
        <v>11</v>
      </c>
      <c r="O10" s="6" t="n">
        <v>7.14</v>
      </c>
      <c r="P10" s="6" t="n">
        <v>0.23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0.19</v>
      </c>
      <c r="D13" s="6" t="n">
        <v>0.06</v>
      </c>
    </row>
    <row r="14" customFormat="false" ht="12.8" hidden="false" customHeight="false" outlineLevel="0" collapsed="false">
      <c r="C14" s="6" t="n">
        <v>58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136Sb</v>
      </c>
      <c r="H15" s="3"/>
      <c r="J15" s="1" t="n">
        <v>5</v>
      </c>
      <c r="K15" s="2" t="str">
        <f aca="false">K17&amp;K16</f>
        <v>136Te</v>
      </c>
      <c r="L15" s="3"/>
      <c r="N15" s="1" t="n">
        <v>8</v>
      </c>
      <c r="O15" s="2" t="str">
        <f aca="false">O17&amp;O16</f>
        <v>136I</v>
      </c>
      <c r="P15" s="3"/>
      <c r="R15" s="3"/>
      <c r="S15" s="3" t="str">
        <f aca="false">S17&amp;S16</f>
        <v>136Xe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136</v>
      </c>
      <c r="H17" s="5"/>
      <c r="J17" s="5" t="s">
        <v>8</v>
      </c>
      <c r="K17" s="5" t="n">
        <f aca="false">G17</f>
        <v>136</v>
      </c>
      <c r="L17" s="5"/>
      <c r="N17" s="5" t="s">
        <v>8</v>
      </c>
      <c r="O17" s="5" t="n">
        <f aca="false">K17</f>
        <v>136</v>
      </c>
      <c r="P17" s="5"/>
      <c r="R17" s="5" t="s">
        <v>8</v>
      </c>
      <c r="S17" s="5" t="n">
        <f aca="false">O17</f>
        <v>136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0.923</v>
      </c>
      <c r="H19" s="6" t="n">
        <v>0.014</v>
      </c>
      <c r="J19" s="6" t="s">
        <v>10</v>
      </c>
      <c r="K19" s="6" t="n">
        <v>17.63</v>
      </c>
      <c r="L19" s="6" t="n">
        <v>0.08</v>
      </c>
      <c r="N19" s="6" t="s">
        <v>10</v>
      </c>
      <c r="O19" s="6" t="n">
        <v>83.4</v>
      </c>
      <c r="P19" s="6" t="n">
        <v>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16.3</v>
      </c>
      <c r="H20" s="6" t="n">
        <v>3.2</v>
      </c>
      <c r="J20" s="6" t="s">
        <v>11</v>
      </c>
      <c r="K20" s="6" t="n">
        <v>1.31</v>
      </c>
      <c r="L20" s="6" t="n">
        <v>0.05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135Sb</v>
      </c>
      <c r="H25" s="3"/>
      <c r="J25" s="1" t="n">
        <v>9</v>
      </c>
      <c r="K25" s="2" t="str">
        <f aca="false">K27&amp;K26</f>
        <v>135Te</v>
      </c>
      <c r="L25" s="3"/>
      <c r="N25" s="3"/>
      <c r="O25" s="3" t="str">
        <f aca="false">O27&amp;O26</f>
        <v>135I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135</v>
      </c>
      <c r="H27" s="5"/>
      <c r="J27" s="5" t="s">
        <v>8</v>
      </c>
      <c r="K27" s="5" t="n">
        <f aca="false">G27</f>
        <v>135</v>
      </c>
      <c r="L27" s="5"/>
      <c r="N27" s="5" t="s">
        <v>8</v>
      </c>
      <c r="O27" s="5" t="n">
        <f aca="false">K27</f>
        <v>135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1.679</v>
      </c>
      <c r="H29" s="6" t="n">
        <v>0.015</v>
      </c>
      <c r="J29" s="6" t="s">
        <v>10</v>
      </c>
      <c r="K29" s="6" t="n">
        <v>19</v>
      </c>
      <c r="L29" s="6" t="n">
        <v>0.2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22</v>
      </c>
      <c r="H30" s="6" t="n">
        <v>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137Sn</v>
      </c>
      <c r="C41" s="11" t="n">
        <v>1</v>
      </c>
      <c r="D41" s="11" t="n">
        <f aca="false">C9</f>
        <v>0.19</v>
      </c>
      <c r="E41" s="11" t="n">
        <f aca="false">D9</f>
        <v>0.06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137Sb</v>
      </c>
      <c r="C42" s="11" t="n">
        <v>2</v>
      </c>
      <c r="D42" s="11" t="n">
        <f aca="false">G9</f>
        <v>0.45</v>
      </c>
      <c r="E42" s="11" t="n">
        <f aca="false">H9</f>
        <v>0.05</v>
      </c>
      <c r="F42" s="11" t="n">
        <f aca="false">G10/100</f>
        <v>0.49</v>
      </c>
      <c r="G42" s="11" t="n">
        <f aca="false">H10/100</f>
        <v>0.1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136Sb</v>
      </c>
      <c r="C43" s="11" t="n">
        <v>3</v>
      </c>
      <c r="D43" s="11" t="n">
        <f aca="false">G19</f>
        <v>0.923</v>
      </c>
      <c r="E43" s="11" t="n">
        <f aca="false">H19</f>
        <v>0.014</v>
      </c>
      <c r="F43" s="11" t="n">
        <f aca="false">G20/100</f>
        <v>0.163</v>
      </c>
      <c r="G43" s="11" t="n">
        <f aca="false">H20/100</f>
        <v>0.032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137Te</v>
      </c>
      <c r="C44" s="11" t="n">
        <v>4</v>
      </c>
      <c r="D44" s="11" t="n">
        <f aca="false">K9</f>
        <v>2.49</v>
      </c>
      <c r="E44" s="11" t="n">
        <f aca="false">L9</f>
        <v>0.05</v>
      </c>
      <c r="F44" s="11" t="n">
        <f aca="false">K10/100</f>
        <v>0.0299</v>
      </c>
      <c r="G44" s="11" t="n">
        <f aca="false">L10/100</f>
        <v>0.0016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136Te</v>
      </c>
      <c r="C45" s="11" t="n">
        <v>5</v>
      </c>
      <c r="D45" s="11" t="n">
        <f aca="false">K19</f>
        <v>17.63</v>
      </c>
      <c r="E45" s="11" t="n">
        <f aca="false">L19</f>
        <v>0.08</v>
      </c>
      <c r="F45" s="11" t="n">
        <f aca="false">K20/100</f>
        <v>0.0131</v>
      </c>
      <c r="G45" s="11" t="n">
        <f aca="false">L20/100</f>
        <v>0.0005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135Sb</v>
      </c>
      <c r="C46" s="11" t="n">
        <v>6</v>
      </c>
      <c r="D46" s="11" t="n">
        <f aca="false">G29</f>
        <v>1.679</v>
      </c>
      <c r="E46" s="11" t="n">
        <f aca="false">H29</f>
        <v>0.015</v>
      </c>
      <c r="F46" s="11" t="n">
        <f aca="false">G30/100</f>
        <v>0.22</v>
      </c>
      <c r="G46" s="11" t="n">
        <f aca="false">H30/100</f>
        <v>0.03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137I</v>
      </c>
      <c r="C47" s="11" t="n">
        <v>7</v>
      </c>
      <c r="D47" s="11" t="n">
        <f aca="false">O9</f>
        <v>24.5</v>
      </c>
      <c r="E47" s="11" t="n">
        <f aca="false">P9</f>
        <v>0.2</v>
      </c>
      <c r="F47" s="11" t="n">
        <f aca="false">O10/100</f>
        <v>0.0714</v>
      </c>
      <c r="G47" s="11" t="n">
        <f aca="false">P10/100</f>
        <v>0.0023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136I</v>
      </c>
      <c r="C48" s="11" t="n">
        <v>8</v>
      </c>
      <c r="D48" s="11" t="n">
        <f aca="false">O19</f>
        <v>83.4</v>
      </c>
      <c r="E48" s="11" t="n">
        <f aca="false">P19</f>
        <v>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135Te</v>
      </c>
      <c r="C49" s="11" t="n">
        <v>9</v>
      </c>
      <c r="D49" s="11" t="n">
        <f aca="false">K29</f>
        <v>19</v>
      </c>
      <c r="E49" s="11" t="n">
        <f aca="false">L29</f>
        <v>0.2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1800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137</v>
      </c>
      <c r="V54" s="17"/>
      <c r="W54" s="18"/>
      <c r="X54" s="17" t="n">
        <f aca="false">G7</f>
        <v>137</v>
      </c>
      <c r="Y54" s="17"/>
      <c r="Z54" s="18"/>
      <c r="AA54" s="17" t="n">
        <f aca="false">K7</f>
        <v>137</v>
      </c>
      <c r="AB54" s="17"/>
      <c r="AC54" s="18"/>
      <c r="AD54" s="17" t="n">
        <f aca="false">O7</f>
        <v>137</v>
      </c>
      <c r="AE54" s="17"/>
      <c r="AF54" s="18"/>
      <c r="AG54" s="17" t="n">
        <f aca="false">S7</f>
        <v>137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136</v>
      </c>
      <c r="Y58" s="17"/>
      <c r="Z58" s="18"/>
      <c r="AA58" s="17" t="n">
        <f aca="false">K17</f>
        <v>136</v>
      </c>
      <c r="AB58" s="17"/>
      <c r="AC58" s="18"/>
      <c r="AD58" s="17" t="n">
        <f aca="false">O17</f>
        <v>136</v>
      </c>
      <c r="AE58" s="17"/>
      <c r="AF58" s="18"/>
      <c r="AG58" s="17" t="n">
        <f aca="false">S17</f>
        <v>136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135</v>
      </c>
      <c r="Y62" s="17"/>
      <c r="Z62" s="18"/>
      <c r="AA62" s="17" t="n">
        <f aca="false">K27</f>
        <v>135</v>
      </c>
      <c r="AB62" s="17"/>
      <c r="AC62" s="18"/>
      <c r="AD62" s="17" t="n">
        <f aca="false">O27</f>
        <v>135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134</v>
      </c>
      <c r="AB66" s="17"/>
      <c r="AC66" s="18"/>
      <c r="AD66" s="17" t="n">
        <f aca="false">AD62-1</f>
        <v>134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5889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2017-07-21T17:13:09Z</dcterms:created>
  <dc:language>en-US</dc:language>
  <dcterms:modified xsi:type="dcterms:W3CDTF">2017-12-25T16:34:37Z</dcterms:modified>
  <cp:revision>549</cp:revision>
</cp:coreProperties>
</file>