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21.xml.rels" ContentType="application/vnd.openxmlformats-package.relationships+xml"/>
  <Override PartName="/xl/worksheets/_rels/sheet2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9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13.xml" ContentType="application/vnd.openxmlformats-officedocument.drawing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4"/>
  </bookViews>
  <sheets>
    <sheet name="template" sheetId="1" state="visible" r:id="rId2"/>
    <sheet name="Sn133" sheetId="2" state="visible" r:id="rId3"/>
    <sheet name="Sn134" sheetId="3" state="visible" r:id="rId4"/>
    <sheet name="Sn135" sheetId="4" state="visible" r:id="rId5"/>
    <sheet name="Sn136" sheetId="5" state="visible" r:id="rId6"/>
    <sheet name="Sn137" sheetId="6" state="visible" r:id="rId7"/>
    <sheet name="Sn138" sheetId="7" state="visible" r:id="rId8"/>
    <sheet name="Cd129" sheetId="8" state="visible" r:id="rId9"/>
    <sheet name="Cd130_i" sheetId="9" state="visible" r:id="rId10"/>
    <sheet name="Cd131_i" sheetId="10" state="visible" r:id="rId11"/>
    <sheet name="Cd132" sheetId="11" state="visible" r:id="rId12"/>
    <sheet name="Cd133" sheetId="12" state="visible" r:id="rId13"/>
    <sheet name="In131" sheetId="13" state="visible" r:id="rId14"/>
    <sheet name="In132" sheetId="14" state="visible" r:id="rId15"/>
    <sheet name="In133" sheetId="15" state="visible" r:id="rId16"/>
    <sheet name="In134" sheetId="16" state="visible" r:id="rId17"/>
    <sheet name="In135" sheetId="17" state="visible" r:id="rId18"/>
    <sheet name="Ag126_i" sheetId="18" state="visible" r:id="rId19"/>
    <sheet name="Ag129" sheetId="19" state="visible" r:id="rId20"/>
    <sheet name="Ag130" sheetId="20" state="visible" r:id="rId21"/>
    <sheet name="Ag131" sheetId="21" state="visible" r:id="rId2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<sst xmlns="http://schemas.openxmlformats.org/spreadsheetml/2006/main" count="1972" uniqueCount="47">
  <si>
    <t>FIX value</t>
  </si>
  <si>
    <t>Variable</t>
  </si>
  <si>
    <t>Name</t>
  </si>
  <si>
    <t>Cd</t>
  </si>
  <si>
    <t>In</t>
  </si>
  <si>
    <t>Sn</t>
  </si>
  <si>
    <t>Sb</t>
  </si>
  <si>
    <t>Te</t>
  </si>
  <si>
    <t>A</t>
  </si>
  <si>
    <t>Z</t>
  </si>
  <si>
    <t>Half-life</t>
  </si>
  <si>
    <t>P1n</t>
  </si>
  <si>
    <t>P2n</t>
  </si>
  <si>
    <t>val</t>
  </si>
  <si>
    <t>-</t>
  </si>
  <si>
    <t>+</t>
  </si>
  <si>
    <t>Initial activity</t>
  </si>
  <si>
    <t>Background</t>
  </si>
  <si>
    <t>Background2</t>
  </si>
  <si>
    <t>RI</t>
  </si>
  <si>
    <t>No.</t>
  </si>
  <si>
    <t>+-</t>
  </si>
  <si>
    <t>P1n (max1)</t>
  </si>
  <si>
    <t>I</t>
  </si>
  <si>
    <t>Xe</t>
  </si>
  <si>
    <t>P2n (max1)</t>
  </si>
  <si>
    <t>positive value</t>
  </si>
  <si>
    <t>fix</t>
  </si>
  <si>
    <t>negative value</t>
  </si>
  <si>
    <t>ri</t>
  </si>
  <si>
    <t>no</t>
  </si>
  <si>
    <t>t1/2</t>
  </si>
  <si>
    <t>t1/2err</t>
  </si>
  <si>
    <t>p1n</t>
  </si>
  <si>
    <t>p1nerr</t>
  </si>
  <si>
    <t>p2n</t>
  </si>
  <si>
    <t>p2nerr</t>
  </si>
  <si>
    <t>isfixt1/2</t>
  </si>
  <si>
    <t>t1/2min</t>
  </si>
  <si>
    <t>t1/2max</t>
  </si>
  <si>
    <t>isfixp1n</t>
  </si>
  <si>
    <t>p1nmin</t>
  </si>
  <si>
    <t>p1nmax</t>
  </si>
  <si>
    <t>isfixp2n</t>
  </si>
  <si>
    <t>p2nmin</t>
  </si>
  <si>
    <t>p2nmax</t>
  </si>
  <si>
    <t>Ag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</si>
</sst>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20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9999"/>
        <bgColor rgb="FFFF8080"/>
      </patternFill>
    </fill>
    <fill>
      <patternFill patternType="solid">
        <fgColor rgb="FFFFFF66"/>
        <bgColor rgb="FFFFFF00"/>
      </patternFill>
    </fill>
    <fill>
      <patternFill patternType="solid">
        <fgColor rgb="FFEEEEEE"/>
        <bgColor rgb="FFFFFFFF"/>
      </patternFill>
    </fill>
    <fill>
      <patternFill patternType="solid">
        <fgColor rgb="FF99FFFF"/>
        <bgColor rgb="FFCCFFFF"/>
      </patternFill>
    </fill>
    <fill>
      <patternFill patternType="solid">
        <fgColor rgb="FFFF99FF"/>
        <bgColor rgb="FFFF9999"/>
      </patternFill>
    </fill>
    <fill>
      <patternFill patternType="solid">
        <fgColor rgb="FFFFFFFF"/>
        <bgColor rgb="FFEEEEEE"/>
      </patternFill>
    </fill>
    <fill>
      <patternFill patternType="solid">
        <fgColor rgb="FF33FF99"/>
        <bgColor rgb="FF00FFFF"/>
      </patternFill>
    </fill>
    <fill>
      <patternFill patternType="solid">
        <fgColor rgb="FF66FFFF"/>
        <bgColor rgb="FF99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66FFFF"/>
      <rgbColor rgb="FFFF9999"/>
      <rgbColor rgb="FFFF99FF"/>
      <rgbColor rgb="FFFFCC99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112320</xdr:colOff>
      <xdr:row>58</xdr:row>
      <xdr:rowOff>34200</xdr:rowOff>
    </xdr:to>
    <xdr:sp>
      <xdr:nvSpPr>
        <xdr:cNvPr id="0" name="Line 1"/>
        <xdr:cNvSpPr/>
      </xdr:nvSpPr>
      <xdr:spPr>
        <a:xfrm>
          <a:off x="13094640" y="8802720"/>
          <a:ext cx="61920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93960</xdr:colOff>
      <xdr:row>54</xdr:row>
      <xdr:rowOff>2520</xdr:rowOff>
    </xdr:from>
    <xdr:to>
      <xdr:col>23</xdr:col>
      <xdr:colOff>101160</xdr:colOff>
      <xdr:row>62</xdr:row>
      <xdr:rowOff>30600</xdr:rowOff>
    </xdr:to>
    <xdr:sp>
      <xdr:nvSpPr>
        <xdr:cNvPr id="17" name="Line 1"/>
        <xdr:cNvSpPr/>
      </xdr:nvSpPr>
      <xdr:spPr>
        <a:xfrm>
          <a:off x="13105080" y="8829360"/>
          <a:ext cx="597600" cy="18352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8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9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0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1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2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3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4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5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6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7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8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9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30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31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32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33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34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35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98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99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00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01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02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03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04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05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06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07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08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09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10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11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12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13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14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15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16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17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18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19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20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21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22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23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24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25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26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27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28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29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30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31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32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33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34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35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36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37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38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39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40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41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42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43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44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45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46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47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48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49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50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51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52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53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54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55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56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57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58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59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60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61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62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63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64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65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66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67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68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69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70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7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7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7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7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7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7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7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7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7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8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8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28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28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28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28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28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287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288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289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290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291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292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293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294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295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296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297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298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299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300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301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302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303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304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305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306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307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308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309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310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311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312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313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314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315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316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317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318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319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320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321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322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323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36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37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38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39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40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41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42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43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44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45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46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47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48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49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50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51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52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53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54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55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56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57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58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59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60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61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62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63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64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65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66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67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68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69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70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71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72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73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74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75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76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77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78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79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80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81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82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83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84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85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86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87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88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89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90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9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9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9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9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9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9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9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9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9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0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0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0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0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0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0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0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07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08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09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10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11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12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13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14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15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16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17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18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19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20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21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22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23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24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25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26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27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28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29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30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31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32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33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34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35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36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37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38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39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40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41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42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43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44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45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46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47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48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49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50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51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52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53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54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55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56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57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58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59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60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61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62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63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64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65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66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67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68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69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70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71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72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73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74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75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76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77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78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79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22</xdr:col>
      <xdr:colOff>83520</xdr:colOff>
      <xdr:row>53</xdr:row>
      <xdr:rowOff>187200</xdr:rowOff>
    </xdr:from>
    <xdr:to>
      <xdr:col>23</xdr:col>
      <xdr:colOff>101160</xdr:colOff>
      <xdr:row>62</xdr:row>
      <xdr:rowOff>54720</xdr:rowOff>
    </xdr:to>
    <xdr:sp>
      <xdr:nvSpPr>
        <xdr:cNvPr id="180" name="Line 1"/>
        <xdr:cNvSpPr/>
      </xdr:nvSpPr>
      <xdr:spPr>
        <a:xfrm>
          <a:off x="13094640" y="8802720"/>
          <a:ext cx="608040" cy="188604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171720</xdr:rowOff>
    </xdr:from>
    <xdr:to>
      <xdr:col>26</xdr:col>
      <xdr:colOff>101160</xdr:colOff>
      <xdr:row>58</xdr:row>
      <xdr:rowOff>3960</xdr:rowOff>
    </xdr:to>
    <xdr:sp>
      <xdr:nvSpPr>
        <xdr:cNvPr id="181" name="Line 1"/>
        <xdr:cNvSpPr/>
      </xdr:nvSpPr>
      <xdr:spPr>
        <a:xfrm>
          <a:off x="14453640" y="8787240"/>
          <a:ext cx="592200" cy="9255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53</xdr:row>
      <xdr:rowOff>180720</xdr:rowOff>
    </xdr:from>
    <xdr:to>
      <xdr:col>29</xdr:col>
      <xdr:colOff>88920</xdr:colOff>
      <xdr:row>58</xdr:row>
      <xdr:rowOff>38880</xdr:rowOff>
    </xdr:to>
    <xdr:sp>
      <xdr:nvSpPr>
        <xdr:cNvPr id="182" name="Line 1"/>
        <xdr:cNvSpPr/>
      </xdr:nvSpPr>
      <xdr:spPr>
        <a:xfrm>
          <a:off x="15695280" y="8796240"/>
          <a:ext cx="586080" cy="9514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69480</xdr:colOff>
      <xdr:row>53</xdr:row>
      <xdr:rowOff>180720</xdr:rowOff>
    </xdr:from>
    <xdr:to>
      <xdr:col>32</xdr:col>
      <xdr:colOff>89280</xdr:colOff>
      <xdr:row>58</xdr:row>
      <xdr:rowOff>50400</xdr:rowOff>
    </xdr:to>
    <xdr:sp>
      <xdr:nvSpPr>
        <xdr:cNvPr id="183" name="Line 1"/>
        <xdr:cNvSpPr/>
      </xdr:nvSpPr>
      <xdr:spPr>
        <a:xfrm>
          <a:off x="17014320" y="8796240"/>
          <a:ext cx="610200" cy="96300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80280</xdr:colOff>
      <xdr:row>58</xdr:row>
      <xdr:rowOff>3960</xdr:rowOff>
    </xdr:from>
    <xdr:to>
      <xdr:col>26</xdr:col>
      <xdr:colOff>101160</xdr:colOff>
      <xdr:row>62</xdr:row>
      <xdr:rowOff>19080</xdr:rowOff>
    </xdr:to>
    <xdr:sp>
      <xdr:nvSpPr>
        <xdr:cNvPr id="184" name="Line 1"/>
        <xdr:cNvSpPr/>
      </xdr:nvSpPr>
      <xdr:spPr>
        <a:xfrm>
          <a:off x="144342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79920</xdr:colOff>
      <xdr:row>58</xdr:row>
      <xdr:rowOff>3960</xdr:rowOff>
    </xdr:from>
    <xdr:to>
      <xdr:col>29</xdr:col>
      <xdr:colOff>100800</xdr:colOff>
      <xdr:row>62</xdr:row>
      <xdr:rowOff>19080</xdr:rowOff>
    </xdr:to>
    <xdr:sp>
      <xdr:nvSpPr>
        <xdr:cNvPr id="185" name="Line 1"/>
        <xdr:cNvSpPr/>
      </xdr:nvSpPr>
      <xdr:spPr>
        <a:xfrm>
          <a:off x="15681600" y="9712800"/>
          <a:ext cx="611640" cy="94032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62</xdr:row>
      <xdr:rowOff>30960</xdr:rowOff>
    </xdr:from>
    <xdr:to>
      <xdr:col>26</xdr:col>
      <xdr:colOff>124560</xdr:colOff>
      <xdr:row>66</xdr:row>
      <xdr:rowOff>56160</xdr:rowOff>
    </xdr:to>
    <xdr:sp>
      <xdr:nvSpPr>
        <xdr:cNvPr id="186" name="Line 1"/>
        <xdr:cNvSpPr/>
      </xdr:nvSpPr>
      <xdr:spPr>
        <a:xfrm>
          <a:off x="14453640" y="10665000"/>
          <a:ext cx="61560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93960</xdr:colOff>
      <xdr:row>62</xdr:row>
      <xdr:rowOff>48960</xdr:rowOff>
    </xdr:from>
    <xdr:to>
      <xdr:col>29</xdr:col>
      <xdr:colOff>118440</xdr:colOff>
      <xdr:row>66</xdr:row>
      <xdr:rowOff>74160</xdr:rowOff>
    </xdr:to>
    <xdr:sp>
      <xdr:nvSpPr>
        <xdr:cNvPr id="187" name="Line 1"/>
        <xdr:cNvSpPr/>
      </xdr:nvSpPr>
      <xdr:spPr>
        <a:xfrm>
          <a:off x="15695640" y="10683000"/>
          <a:ext cx="615240" cy="82368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89280</xdr:colOff>
      <xdr:row>53</xdr:row>
      <xdr:rowOff>170640</xdr:rowOff>
    </xdr:from>
    <xdr:to>
      <xdr:col>23</xdr:col>
      <xdr:colOff>91440</xdr:colOff>
      <xdr:row>53</xdr:row>
      <xdr:rowOff>170640</xdr:rowOff>
    </xdr:to>
    <xdr:sp>
      <xdr:nvSpPr>
        <xdr:cNvPr id="188" name="Line 1"/>
        <xdr:cNvSpPr/>
      </xdr:nvSpPr>
      <xdr:spPr>
        <a:xfrm>
          <a:off x="13100400" y="8786160"/>
          <a:ext cx="5925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106200</xdr:colOff>
      <xdr:row>53</xdr:row>
      <xdr:rowOff>180720</xdr:rowOff>
    </xdr:from>
    <xdr:to>
      <xdr:col>32</xdr:col>
      <xdr:colOff>114840</xdr:colOff>
      <xdr:row>53</xdr:row>
      <xdr:rowOff>180720</xdr:rowOff>
    </xdr:to>
    <xdr:sp>
      <xdr:nvSpPr>
        <xdr:cNvPr id="189" name="Line 1"/>
        <xdr:cNvSpPr/>
      </xdr:nvSpPr>
      <xdr:spPr>
        <a:xfrm>
          <a:off x="17051040" y="87962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99720</xdr:colOff>
      <xdr:row>53</xdr:row>
      <xdr:rowOff>162720</xdr:rowOff>
    </xdr:from>
    <xdr:to>
      <xdr:col>26</xdr:col>
      <xdr:colOff>103680</xdr:colOff>
      <xdr:row>53</xdr:row>
      <xdr:rowOff>162720</xdr:rowOff>
    </xdr:to>
    <xdr:sp>
      <xdr:nvSpPr>
        <xdr:cNvPr id="190" name="Line 1"/>
        <xdr:cNvSpPr/>
      </xdr:nvSpPr>
      <xdr:spPr>
        <a:xfrm>
          <a:off x="14453640" y="87782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111600</xdr:colOff>
      <xdr:row>53</xdr:row>
      <xdr:rowOff>162720</xdr:rowOff>
    </xdr:from>
    <xdr:to>
      <xdr:col>29</xdr:col>
      <xdr:colOff>111600</xdr:colOff>
      <xdr:row>53</xdr:row>
      <xdr:rowOff>162720</xdr:rowOff>
    </xdr:to>
    <xdr:sp>
      <xdr:nvSpPr>
        <xdr:cNvPr id="191" name="Line 1"/>
        <xdr:cNvSpPr/>
      </xdr:nvSpPr>
      <xdr:spPr>
        <a:xfrm>
          <a:off x="15713280" y="8778240"/>
          <a:ext cx="59076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109080</xdr:colOff>
      <xdr:row>58</xdr:row>
      <xdr:rowOff>39960</xdr:rowOff>
    </xdr:from>
    <xdr:to>
      <xdr:col>26</xdr:col>
      <xdr:colOff>113040</xdr:colOff>
      <xdr:row>58</xdr:row>
      <xdr:rowOff>39960</xdr:rowOff>
    </xdr:to>
    <xdr:sp>
      <xdr:nvSpPr>
        <xdr:cNvPr id="192" name="Line 1"/>
        <xdr:cNvSpPr/>
      </xdr:nvSpPr>
      <xdr:spPr>
        <a:xfrm>
          <a:off x="14463000" y="97488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93600</xdr:colOff>
      <xdr:row>58</xdr:row>
      <xdr:rowOff>66600</xdr:rowOff>
    </xdr:from>
    <xdr:to>
      <xdr:col>29</xdr:col>
      <xdr:colOff>97560</xdr:colOff>
      <xdr:row>58</xdr:row>
      <xdr:rowOff>66600</xdr:rowOff>
    </xdr:to>
    <xdr:sp>
      <xdr:nvSpPr>
        <xdr:cNvPr id="193" name="Line 1"/>
        <xdr:cNvSpPr/>
      </xdr:nvSpPr>
      <xdr:spPr>
        <a:xfrm>
          <a:off x="15695280" y="977544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31</xdr:col>
      <xdr:colOff>96840</xdr:colOff>
      <xdr:row>58</xdr:row>
      <xdr:rowOff>84600</xdr:rowOff>
    </xdr:from>
    <xdr:to>
      <xdr:col>32</xdr:col>
      <xdr:colOff>105480</xdr:colOff>
      <xdr:row>58</xdr:row>
      <xdr:rowOff>84600</xdr:rowOff>
    </xdr:to>
    <xdr:sp>
      <xdr:nvSpPr>
        <xdr:cNvPr id="194" name="Line 1"/>
        <xdr:cNvSpPr/>
      </xdr:nvSpPr>
      <xdr:spPr>
        <a:xfrm>
          <a:off x="17041680" y="9793440"/>
          <a:ext cx="59904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25</xdr:col>
      <xdr:colOff>100080</xdr:colOff>
      <xdr:row>62</xdr:row>
      <xdr:rowOff>48960</xdr:rowOff>
    </xdr:from>
    <xdr:to>
      <xdr:col>26</xdr:col>
      <xdr:colOff>104040</xdr:colOff>
      <xdr:row>62</xdr:row>
      <xdr:rowOff>48960</xdr:rowOff>
    </xdr:to>
    <xdr:sp>
      <xdr:nvSpPr>
        <xdr:cNvPr id="195" name="Line 1"/>
        <xdr:cNvSpPr/>
      </xdr:nvSpPr>
      <xdr:spPr>
        <a:xfrm>
          <a:off x="1445400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28</xdr:col>
      <xdr:colOff>102600</xdr:colOff>
      <xdr:row>62</xdr:row>
      <xdr:rowOff>48960</xdr:rowOff>
    </xdr:from>
    <xdr:to>
      <xdr:col>29</xdr:col>
      <xdr:colOff>106560</xdr:colOff>
      <xdr:row>62</xdr:row>
      <xdr:rowOff>48960</xdr:rowOff>
    </xdr:to>
    <xdr:sp>
      <xdr:nvSpPr>
        <xdr:cNvPr id="196" name="Line 1"/>
        <xdr:cNvSpPr/>
      </xdr:nvSpPr>
      <xdr:spPr>
        <a:xfrm>
          <a:off x="15704280" y="10683000"/>
          <a:ext cx="594720" cy="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22</xdr:col>
      <xdr:colOff>120600</xdr:colOff>
      <xdr:row>53</xdr:row>
      <xdr:rowOff>180360</xdr:rowOff>
    </xdr:from>
    <xdr:to>
      <xdr:col>23</xdr:col>
      <xdr:colOff>113040</xdr:colOff>
      <xdr:row>58</xdr:row>
      <xdr:rowOff>50400</xdr:rowOff>
    </xdr:to>
    <xdr:sp>
      <xdr:nvSpPr>
        <xdr:cNvPr id="197" name="Line 1"/>
        <xdr:cNvSpPr/>
      </xdr:nvSpPr>
      <xdr:spPr>
        <a:xfrm>
          <a:off x="13131720" y="8795880"/>
          <a:ext cx="582840" cy="963360"/>
        </a:xfrm>
        <a:prstGeom prst="line">
          <a:avLst/>
        </a:prstGeom>
        <a:ln>
          <a:solidFill>
            <a:srgbClr val="000000"/>
          </a:solidFill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I34" colorId="64" zoomScale="95" zoomScaleNormal="95" zoomScalePageLayoutView="100" workbookViewId="0">
      <selection pane="topLeft" activeCell="Q58" activeCellId="0" sqref="Q58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131Cd</v>
      </c>
      <c r="D5" s="3"/>
      <c r="F5" s="1" t="n">
        <v>2</v>
      </c>
      <c r="G5" s="2" t="str">
        <f aca="false">G7&amp;G6</f>
        <v>131In</v>
      </c>
      <c r="H5" s="3"/>
      <c r="J5" s="4" t="n">
        <v>4</v>
      </c>
      <c r="K5" s="4" t="str">
        <f aca="false">K7&amp;K6</f>
        <v>131Sn</v>
      </c>
      <c r="L5" s="3"/>
      <c r="N5" s="1" t="n">
        <v>7</v>
      </c>
      <c r="O5" s="2" t="str">
        <f aca="false">O7&amp;O6</f>
        <v>131Sb</v>
      </c>
      <c r="P5" s="3"/>
      <c r="R5" s="3"/>
      <c r="S5" s="3" t="str">
        <f aca="false">S7&amp;S6</f>
        <v>131Te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0.068</v>
      </c>
      <c r="D9" s="6" t="n">
        <v>0.003</v>
      </c>
      <c r="F9" s="6" t="s">
        <v>10</v>
      </c>
      <c r="G9" s="6" t="n">
        <v>0.28</v>
      </c>
      <c r="H9" s="6" t="n">
        <v>0.03</v>
      </c>
      <c r="J9" s="6" t="s">
        <v>10</v>
      </c>
      <c r="K9" s="6" t="n">
        <v>56</v>
      </c>
      <c r="L9" s="6" t="n">
        <v>0.5</v>
      </c>
      <c r="N9" s="6" t="s">
        <v>10</v>
      </c>
      <c r="O9" s="6" t="n">
        <f aca="false">23*60</f>
        <v>1380</v>
      </c>
      <c r="P9" s="6" t="n">
        <f aca="false">0.04*60</f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-3.5</v>
      </c>
      <c r="D10" s="6" t="n">
        <v>96.5</v>
      </c>
      <c r="F10" s="6" t="s">
        <v>11</v>
      </c>
      <c r="G10" s="6" t="n">
        <v>-1</v>
      </c>
      <c r="H10" s="6" t="n">
        <v>99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130In</v>
      </c>
      <c r="H15" s="3"/>
      <c r="J15" s="1" t="n">
        <v>5</v>
      </c>
      <c r="K15" s="2" t="str">
        <f aca="false">K17&amp;K16</f>
        <v>130Sn</v>
      </c>
      <c r="L15" s="3"/>
      <c r="N15" s="1" t="n">
        <v>8</v>
      </c>
      <c r="O15" s="2" t="str">
        <f aca="false">O17&amp;O16</f>
        <v>130Sb</v>
      </c>
      <c r="P15" s="3"/>
      <c r="R15" s="3"/>
      <c r="S15" s="3" t="str">
        <f aca="false">S17&amp;S16</f>
        <v>130Te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0.29</v>
      </c>
      <c r="H19" s="6" t="n">
        <v>0.02</v>
      </c>
      <c r="J19" s="6" t="s">
        <v>10</v>
      </c>
      <c r="K19" s="6" t="n">
        <f aca="false">3.72*60</f>
        <v>223.2</v>
      </c>
      <c r="L19" s="6" t="n">
        <f aca="false">0.07*60</f>
        <v>4.2</v>
      </c>
      <c r="N19" s="6" t="s">
        <v>10</v>
      </c>
      <c r="O19" s="6" t="n">
        <f aca="false">39.5*60</f>
        <v>2370</v>
      </c>
      <c r="P19" s="6" t="n">
        <f aca="false">0.8*60</f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0.93</v>
      </c>
      <c r="H20" s="6" t="n">
        <v>0.13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129In</v>
      </c>
      <c r="H25" s="3"/>
      <c r="J25" s="1" t="n">
        <v>9</v>
      </c>
      <c r="K25" s="2" t="str">
        <f aca="false">K27&amp;K26</f>
        <v>129Sn</v>
      </c>
      <c r="L25" s="3"/>
      <c r="N25" s="3"/>
      <c r="O25" s="3" t="str">
        <f aca="false">O27&amp;O26</f>
        <v>129Sb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0.611</v>
      </c>
      <c r="H29" s="6" t="n">
        <v>0.005</v>
      </c>
      <c r="J29" s="6" t="s">
        <v>10</v>
      </c>
      <c r="K29" s="6" t="n">
        <f aca="false">2.23*60</f>
        <v>133.8</v>
      </c>
      <c r="L29" s="6" t="n">
        <f aca="false">0.04*60</f>
        <v>2.4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131Cd</v>
      </c>
      <c r="C41" s="11" t="n">
        <v>1</v>
      </c>
      <c r="D41" s="11" t="n">
        <f aca="false">C9</f>
        <v>0.068</v>
      </c>
      <c r="E41" s="11" t="n">
        <f aca="false">D9</f>
        <v>0.003</v>
      </c>
      <c r="F41" s="11" t="n">
        <f aca="false">C10/100</f>
        <v>-0.035</v>
      </c>
      <c r="G41" s="11" t="n">
        <f aca="false">D10/100</f>
        <v>0.965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131In</v>
      </c>
      <c r="C42" s="11" t="n">
        <v>2</v>
      </c>
      <c r="D42" s="11" t="n">
        <f aca="false">G9</f>
        <v>0.28</v>
      </c>
      <c r="E42" s="11" t="n">
        <f aca="false">H9</f>
        <v>0.03</v>
      </c>
      <c r="F42" s="11" t="n">
        <f aca="false">G10/100</f>
        <v>-0.01</v>
      </c>
      <c r="G42" s="11" t="n">
        <f aca="false">H10/100</f>
        <v>0.99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130In</v>
      </c>
      <c r="C43" s="11" t="n">
        <v>3</v>
      </c>
      <c r="D43" s="11" t="n">
        <f aca="false">G19</f>
        <v>0.29</v>
      </c>
      <c r="E43" s="11" t="n">
        <f aca="false">H19</f>
        <v>0.02</v>
      </c>
      <c r="F43" s="11" t="n">
        <f aca="false">G20/100</f>
        <v>0.0093</v>
      </c>
      <c r="G43" s="11" t="n">
        <f aca="false">H20/100</f>
        <v>0.0013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131Sn</v>
      </c>
      <c r="C44" s="11" t="n">
        <v>4</v>
      </c>
      <c r="D44" s="11" t="n">
        <f aca="false">K9</f>
        <v>56</v>
      </c>
      <c r="E44" s="11" t="n">
        <f aca="false">L9</f>
        <v>0.5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130Sn</v>
      </c>
      <c r="C45" s="11" t="n">
        <v>5</v>
      </c>
      <c r="D45" s="11" t="n">
        <f aca="false">K19</f>
        <v>223.2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129In</v>
      </c>
      <c r="C46" s="11" t="n">
        <v>6</v>
      </c>
      <c r="D46" s="11" t="n">
        <f aca="false">G29</f>
        <v>0.611</v>
      </c>
      <c r="E46" s="11" t="n">
        <f aca="false">H29</f>
        <v>0.005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131Sb</v>
      </c>
      <c r="C47" s="11" t="n">
        <v>7</v>
      </c>
      <c r="D47" s="11" t="n">
        <f aca="false">O9</f>
        <v>1380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130Sb</v>
      </c>
      <c r="C48" s="11" t="n">
        <v>8</v>
      </c>
      <c r="D48" s="11" t="n">
        <f aca="false">O19</f>
        <v>2370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129Sn</v>
      </c>
      <c r="C49" s="11" t="n">
        <v>9</v>
      </c>
      <c r="D49" s="11" t="n">
        <f aca="false">K29</f>
        <v>133.8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I57" activeCellId="0" sqref="I57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131Cd</v>
      </c>
      <c r="D5" s="3"/>
      <c r="F5" s="1" t="n">
        <v>2</v>
      </c>
      <c r="G5" s="2" t="str">
        <f aca="false">G7&amp;G6</f>
        <v>131In</v>
      </c>
      <c r="H5" s="3"/>
      <c r="J5" s="4" t="n">
        <v>4</v>
      </c>
      <c r="K5" s="4" t="str">
        <f aca="false">K7&amp;K6</f>
        <v>131Sn</v>
      </c>
      <c r="L5" s="3"/>
      <c r="N5" s="1" t="n">
        <v>7</v>
      </c>
      <c r="O5" s="2" t="str">
        <f aca="false">O7&amp;O6</f>
        <v>131Sb</v>
      </c>
      <c r="P5" s="3"/>
      <c r="R5" s="3"/>
      <c r="S5" s="3" t="str">
        <f aca="false">S7&amp;S6</f>
        <v>131Te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0.068</v>
      </c>
      <c r="D9" s="6" t="n">
        <v>0.003</v>
      </c>
      <c r="F9" s="6" t="s">
        <v>10</v>
      </c>
      <c r="G9" s="6" t="n">
        <v>0.28</v>
      </c>
      <c r="H9" s="6" t="n">
        <v>0.03</v>
      </c>
      <c r="J9" s="6" t="s">
        <v>10</v>
      </c>
      <c r="K9" s="6" t="n">
        <v>56</v>
      </c>
      <c r="L9" s="6" t="n">
        <v>0.5</v>
      </c>
      <c r="N9" s="6" t="s">
        <v>10</v>
      </c>
      <c r="O9" s="6" t="n">
        <v>1381.8</v>
      </c>
      <c r="P9" s="6" t="n"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-1</v>
      </c>
      <c r="H10" s="6" t="n">
        <v>99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130In</v>
      </c>
      <c r="H15" s="3"/>
      <c r="J15" s="1" t="n">
        <v>5</v>
      </c>
      <c r="K15" s="2" t="str">
        <f aca="false">K17&amp;K16</f>
        <v>130Sn</v>
      </c>
      <c r="L15" s="3"/>
      <c r="N15" s="1" t="n">
        <v>8</v>
      </c>
      <c r="O15" s="2" t="str">
        <f aca="false">O17&amp;O16</f>
        <v>130Sb</v>
      </c>
      <c r="P15" s="3"/>
      <c r="R15" s="3"/>
      <c r="S15" s="3" t="str">
        <f aca="false">S17&amp;S16</f>
        <v>130Te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0.29</v>
      </c>
      <c r="H19" s="6" t="n">
        <v>0.02</v>
      </c>
      <c r="J19" s="6" t="s">
        <v>10</v>
      </c>
      <c r="K19" s="6" t="n">
        <f aca="false">3.72*60</f>
        <v>223.2</v>
      </c>
      <c r="L19" s="6" t="n">
        <f aca="false">0.07*60</f>
        <v>4.2</v>
      </c>
      <c r="N19" s="6" t="s">
        <v>10</v>
      </c>
      <c r="O19" s="6" t="n">
        <f aca="false">39.5*60</f>
        <v>2370</v>
      </c>
      <c r="P19" s="6" t="n">
        <f aca="false">0.8*60</f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0.93</v>
      </c>
      <c r="H20" s="6" t="n">
        <v>0.13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129In</v>
      </c>
      <c r="H25" s="3"/>
      <c r="J25" s="1" t="n">
        <v>9</v>
      </c>
      <c r="K25" s="2" t="str">
        <f aca="false">K27&amp;K26</f>
        <v>129Sn</v>
      </c>
      <c r="L25" s="3"/>
      <c r="N25" s="3"/>
      <c r="O25" s="3" t="str">
        <f aca="false">O27&amp;O26</f>
        <v>129Sb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0.611</v>
      </c>
      <c r="H29" s="6" t="n">
        <v>0.005</v>
      </c>
      <c r="J29" s="6" t="s">
        <v>10</v>
      </c>
      <c r="K29" s="6" t="n">
        <f aca="false">2.23*60</f>
        <v>133.8</v>
      </c>
      <c r="L29" s="6" t="n">
        <f aca="false">0.04*60</f>
        <v>2.4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3000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300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25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131Cd</v>
      </c>
      <c r="C41" s="11" t="n">
        <v>1</v>
      </c>
      <c r="D41" s="11" t="n">
        <f aca="false">C9</f>
        <v>0.068</v>
      </c>
      <c r="E41" s="11" t="n">
        <f aca="false">D9</f>
        <v>0.003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131In</v>
      </c>
      <c r="C42" s="11" t="n">
        <v>2</v>
      </c>
      <c r="D42" s="11" t="n">
        <f aca="false">G9</f>
        <v>0.28</v>
      </c>
      <c r="E42" s="11" t="n">
        <f aca="false">H9</f>
        <v>0.03</v>
      </c>
      <c r="F42" s="11" t="n">
        <f aca="false">G10/100</f>
        <v>-0.01</v>
      </c>
      <c r="G42" s="11" t="n">
        <f aca="false">H10/100</f>
        <v>0.99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130In</v>
      </c>
      <c r="C43" s="11" t="n">
        <v>3</v>
      </c>
      <c r="D43" s="11" t="n">
        <f aca="false">G19</f>
        <v>0.29</v>
      </c>
      <c r="E43" s="11" t="n">
        <f aca="false">H19</f>
        <v>0.02</v>
      </c>
      <c r="F43" s="11" t="n">
        <f aca="false">G20/100</f>
        <v>0.0093</v>
      </c>
      <c r="G43" s="11" t="n">
        <f aca="false">H20/100</f>
        <v>0.0013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131Sn</v>
      </c>
      <c r="C44" s="11" t="n">
        <v>4</v>
      </c>
      <c r="D44" s="11" t="n">
        <f aca="false">K9</f>
        <v>56</v>
      </c>
      <c r="E44" s="11" t="n">
        <f aca="false">L9</f>
        <v>0.5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130Sn</v>
      </c>
      <c r="C45" s="11" t="n">
        <v>5</v>
      </c>
      <c r="D45" s="11" t="n">
        <f aca="false">K19</f>
        <v>223.2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129In</v>
      </c>
      <c r="C46" s="11" t="n">
        <v>6</v>
      </c>
      <c r="D46" s="11" t="n">
        <f aca="false">G29</f>
        <v>0.611</v>
      </c>
      <c r="E46" s="11" t="n">
        <f aca="false">H29</f>
        <v>0.005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131Sb</v>
      </c>
      <c r="C47" s="11" t="n">
        <v>7</v>
      </c>
      <c r="D47" s="11" t="n">
        <f aca="false">O9</f>
        <v>1381.8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130Sb</v>
      </c>
      <c r="C48" s="11" t="n">
        <v>8</v>
      </c>
      <c r="D48" s="11" t="n">
        <f aca="false">O19</f>
        <v>2370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129Sn</v>
      </c>
      <c r="C49" s="11" t="n">
        <v>9</v>
      </c>
      <c r="D49" s="11" t="n">
        <f aca="false">K29</f>
        <v>133.8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3000</v>
      </c>
      <c r="D50" s="11" t="n">
        <f aca="false">C35</f>
        <v>0</v>
      </c>
      <c r="E50" s="11" t="n">
        <f aca="false">D35</f>
        <v>10000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300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10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22" activeCellId="0" sqref="E22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132Cd</v>
      </c>
      <c r="D5" s="3"/>
      <c r="F5" s="1" t="n">
        <v>2</v>
      </c>
      <c r="G5" s="2" t="str">
        <f aca="false">G7&amp;G6</f>
        <v>132In</v>
      </c>
      <c r="H5" s="3"/>
      <c r="J5" s="4" t="n">
        <v>4</v>
      </c>
      <c r="K5" s="4" t="str">
        <f aca="false">K7&amp;K6</f>
        <v>132Sn</v>
      </c>
      <c r="L5" s="3"/>
      <c r="N5" s="1" t="n">
        <v>7</v>
      </c>
      <c r="O5" s="2" t="str">
        <f aca="false">O7&amp;O6</f>
        <v>132Sb</v>
      </c>
      <c r="P5" s="3"/>
      <c r="R5" s="3"/>
      <c r="S5" s="3" t="str">
        <f aca="false">S7&amp;S6</f>
        <v>132Te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132</v>
      </c>
      <c r="D7" s="5"/>
      <c r="F7" s="5" t="s">
        <v>8</v>
      </c>
      <c r="G7" s="5" t="n">
        <f aca="false">C7</f>
        <v>132</v>
      </c>
      <c r="H7" s="5"/>
      <c r="J7" s="5" t="s">
        <v>8</v>
      </c>
      <c r="K7" s="5" t="n">
        <f aca="false">G7</f>
        <v>132</v>
      </c>
      <c r="L7" s="5"/>
      <c r="N7" s="5" t="s">
        <v>8</v>
      </c>
      <c r="O7" s="5" t="n">
        <f aca="false">K7</f>
        <v>132</v>
      </c>
      <c r="P7" s="5"/>
      <c r="R7" s="5" t="s">
        <v>8</v>
      </c>
      <c r="S7" s="5" t="n">
        <f aca="false">O7</f>
        <v>132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0.097</v>
      </c>
      <c r="D9" s="6" t="n">
        <v>0.01</v>
      </c>
      <c r="F9" s="6" t="s">
        <v>10</v>
      </c>
      <c r="G9" s="6" t="n">
        <v>0.207</v>
      </c>
      <c r="H9" s="6" t="n">
        <v>0.006</v>
      </c>
      <c r="J9" s="6" t="s">
        <v>10</v>
      </c>
      <c r="K9" s="6" t="n">
        <v>39.7</v>
      </c>
      <c r="L9" s="6" t="n">
        <v>0.8</v>
      </c>
      <c r="N9" s="6" t="s">
        <v>10</v>
      </c>
      <c r="O9" s="6" t="n">
        <v>167.4</v>
      </c>
      <c r="P9" s="6" t="n">
        <v>4.2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6.3</v>
      </c>
      <c r="H10" s="6" t="n">
        <v>0.9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0.097</v>
      </c>
      <c r="D13" s="6" t="n">
        <v>0.01</v>
      </c>
    </row>
    <row r="14" customFormat="false" ht="12.8" hidden="false" customHeight="false" outlineLevel="0" collapsed="false">
      <c r="C14" s="6" t="n">
        <v>60</v>
      </c>
      <c r="D14" s="6" t="n">
        <v>15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131In</v>
      </c>
      <c r="H15" s="3"/>
      <c r="J15" s="1" t="n">
        <v>5</v>
      </c>
      <c r="K15" s="2" t="str">
        <f aca="false">K17&amp;K16</f>
        <v>131Sn</v>
      </c>
      <c r="L15" s="3"/>
      <c r="N15" s="1" t="n">
        <v>8</v>
      </c>
      <c r="O15" s="2" t="str">
        <f aca="false">O17&amp;O16</f>
        <v>131Sb</v>
      </c>
      <c r="P15" s="3"/>
      <c r="R15" s="3"/>
      <c r="S15" s="3" t="str">
        <f aca="false">S17&amp;S16</f>
        <v>131Te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131</v>
      </c>
      <c r="H17" s="5"/>
      <c r="J17" s="5" t="s">
        <v>8</v>
      </c>
      <c r="K17" s="5" t="n">
        <f aca="false">G17</f>
        <v>131</v>
      </c>
      <c r="L17" s="5"/>
      <c r="N17" s="5" t="s">
        <v>8</v>
      </c>
      <c r="O17" s="5" t="n">
        <f aca="false">K17</f>
        <v>131</v>
      </c>
      <c r="P17" s="5"/>
      <c r="R17" s="5" t="s">
        <v>8</v>
      </c>
      <c r="S17" s="5" t="n">
        <f aca="false">O17</f>
        <v>131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0.28</v>
      </c>
      <c r="H19" s="6" t="n">
        <v>0.03</v>
      </c>
      <c r="J19" s="6" t="s">
        <v>10</v>
      </c>
      <c r="K19" s="6" t="n">
        <v>56</v>
      </c>
      <c r="L19" s="6" t="n">
        <v>0.5</v>
      </c>
      <c r="N19" s="6" t="s">
        <v>10</v>
      </c>
      <c r="O19" s="6" t="n">
        <v>1381.8</v>
      </c>
      <c r="P19" s="6" t="n">
        <v>2.4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</v>
      </c>
      <c r="H20" s="6" t="n">
        <v>0.3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130In</v>
      </c>
      <c r="H25" s="3"/>
      <c r="J25" s="1" t="n">
        <v>9</v>
      </c>
      <c r="K25" s="2" t="str">
        <f aca="false">K27&amp;K26</f>
        <v>130Sn</v>
      </c>
      <c r="L25" s="3"/>
      <c r="N25" s="3"/>
      <c r="O25" s="3" t="str">
        <f aca="false">O27&amp;O26</f>
        <v>130Sb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130</v>
      </c>
      <c r="H27" s="5"/>
      <c r="J27" s="5" t="s">
        <v>8</v>
      </c>
      <c r="K27" s="5" t="n">
        <f aca="false">G27</f>
        <v>130</v>
      </c>
      <c r="L27" s="5"/>
      <c r="N27" s="5" t="s">
        <v>8</v>
      </c>
      <c r="O27" s="5" t="n">
        <f aca="false">K27</f>
        <v>130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0.29</v>
      </c>
      <c r="H29" s="6" t="n">
        <v>0.02</v>
      </c>
      <c r="J29" s="6" t="s">
        <v>10</v>
      </c>
      <c r="K29" s="6" t="n">
        <v>223.2</v>
      </c>
      <c r="L29" s="6" t="n">
        <v>4.2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0.93</v>
      </c>
      <c r="H30" s="6" t="n">
        <v>0.13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700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25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132Cd</v>
      </c>
      <c r="C41" s="11" t="n">
        <v>1</v>
      </c>
      <c r="D41" s="11" t="n">
        <f aca="false">C9</f>
        <v>0.097</v>
      </c>
      <c r="E41" s="11" t="n">
        <f aca="false">D9</f>
        <v>0.01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132In</v>
      </c>
      <c r="C42" s="11" t="n">
        <v>2</v>
      </c>
      <c r="D42" s="11" t="n">
        <f aca="false">G9</f>
        <v>0.207</v>
      </c>
      <c r="E42" s="11" t="n">
        <f aca="false">H9</f>
        <v>0.006</v>
      </c>
      <c r="F42" s="11" t="n">
        <f aca="false">G10/100</f>
        <v>0.063</v>
      </c>
      <c r="G42" s="11" t="n">
        <f aca="false">H10/100</f>
        <v>0.009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131In</v>
      </c>
      <c r="C43" s="11" t="n">
        <v>3</v>
      </c>
      <c r="D43" s="11" t="n">
        <f aca="false">G19</f>
        <v>0.28</v>
      </c>
      <c r="E43" s="11" t="n">
        <f aca="false">H19</f>
        <v>0.03</v>
      </c>
      <c r="F43" s="11" t="n">
        <f aca="false">G20/100</f>
        <v>0.02</v>
      </c>
      <c r="G43" s="11" t="n">
        <f aca="false">H20/100</f>
        <v>0.003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132Sn</v>
      </c>
      <c r="C44" s="11" t="n">
        <v>4</v>
      </c>
      <c r="D44" s="11" t="n">
        <f aca="false">K9</f>
        <v>39.7</v>
      </c>
      <c r="E44" s="11" t="n">
        <f aca="false">L9</f>
        <v>0.8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131Sn</v>
      </c>
      <c r="C45" s="11" t="n">
        <v>5</v>
      </c>
      <c r="D45" s="11" t="n">
        <f aca="false">K19</f>
        <v>56</v>
      </c>
      <c r="E45" s="11" t="n">
        <f aca="false">L19</f>
        <v>0.5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130In</v>
      </c>
      <c r="C46" s="11" t="n">
        <v>6</v>
      </c>
      <c r="D46" s="11" t="n">
        <f aca="false">G29</f>
        <v>0.29</v>
      </c>
      <c r="E46" s="11" t="n">
        <f aca="false">H29</f>
        <v>0.02</v>
      </c>
      <c r="F46" s="11" t="n">
        <f aca="false">G30/100</f>
        <v>0.0093</v>
      </c>
      <c r="G46" s="11" t="n">
        <f aca="false">H30/100</f>
        <v>0.0013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132Sb</v>
      </c>
      <c r="C47" s="11" t="n">
        <v>7</v>
      </c>
      <c r="D47" s="11" t="n">
        <f aca="false">O9</f>
        <v>167.4</v>
      </c>
      <c r="E47" s="11" t="n">
        <f aca="false">P9</f>
        <v>4.2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131Sb</v>
      </c>
      <c r="C48" s="11" t="n">
        <v>8</v>
      </c>
      <c r="D48" s="11" t="n">
        <f aca="false">O19</f>
        <v>1381.8</v>
      </c>
      <c r="E48" s="11" t="n">
        <f aca="false">P19</f>
        <v>2.4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130Sn</v>
      </c>
      <c r="C49" s="11" t="n">
        <v>9</v>
      </c>
      <c r="D49" s="11" t="n">
        <f aca="false">K29</f>
        <v>223.2</v>
      </c>
      <c r="E49" s="11" t="n">
        <f aca="false">L29</f>
        <v>4.2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700</v>
      </c>
      <c r="D50" s="11" t="n">
        <f aca="false">C35</f>
        <v>0</v>
      </c>
      <c r="E50" s="11" t="n">
        <f aca="false">D35</f>
        <v>2000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50</v>
      </c>
      <c r="D51" s="11" t="n">
        <f aca="false">C36</f>
        <v>0</v>
      </c>
      <c r="E51" s="11" t="n">
        <f aca="false">D36</f>
        <v>500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132</v>
      </c>
      <c r="V54" s="17"/>
      <c r="W54" s="18"/>
      <c r="X54" s="17" t="n">
        <f aca="false">G7</f>
        <v>132</v>
      </c>
      <c r="Y54" s="17"/>
      <c r="Z54" s="18"/>
      <c r="AA54" s="17" t="n">
        <f aca="false">K7</f>
        <v>132</v>
      </c>
      <c r="AB54" s="17"/>
      <c r="AC54" s="18"/>
      <c r="AD54" s="17" t="n">
        <f aca="false">O7</f>
        <v>132</v>
      </c>
      <c r="AE54" s="17"/>
      <c r="AF54" s="18"/>
      <c r="AG54" s="17" t="n">
        <f aca="false">S7</f>
        <v>132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131</v>
      </c>
      <c r="Y58" s="17"/>
      <c r="Z58" s="18"/>
      <c r="AA58" s="17" t="n">
        <f aca="false">K17</f>
        <v>131</v>
      </c>
      <c r="AB58" s="17"/>
      <c r="AC58" s="18"/>
      <c r="AD58" s="17" t="n">
        <f aca="false">O17</f>
        <v>131</v>
      </c>
      <c r="AE58" s="17"/>
      <c r="AF58" s="18"/>
      <c r="AG58" s="17" t="n">
        <f aca="false">S17</f>
        <v>131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130</v>
      </c>
      <c r="Y62" s="17"/>
      <c r="Z62" s="18"/>
      <c r="AA62" s="17" t="n">
        <f aca="false">K27</f>
        <v>130</v>
      </c>
      <c r="AB62" s="17"/>
      <c r="AC62" s="18"/>
      <c r="AD62" s="17" t="n">
        <f aca="false">O27</f>
        <v>130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129</v>
      </c>
      <c r="AB66" s="17"/>
      <c r="AC66" s="18"/>
      <c r="AD66" s="17" t="n">
        <f aca="false">AD62-1</f>
        <v>129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0" activeCellId="0" sqref="C1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133Cd</v>
      </c>
      <c r="D5" s="3"/>
      <c r="F5" s="1" t="n">
        <v>2</v>
      </c>
      <c r="G5" s="2" t="str">
        <f aca="false">G7&amp;G6</f>
        <v>133In</v>
      </c>
      <c r="H5" s="3"/>
      <c r="J5" s="4" t="n">
        <v>4</v>
      </c>
      <c r="K5" s="4" t="str">
        <f aca="false">K7&amp;K6</f>
        <v>133Sn</v>
      </c>
      <c r="L5" s="3"/>
      <c r="N5" s="1" t="n">
        <v>7</v>
      </c>
      <c r="O5" s="2" t="str">
        <f aca="false">O7&amp;O6</f>
        <v>133Sb</v>
      </c>
      <c r="P5" s="3"/>
      <c r="R5" s="3"/>
      <c r="S5" s="3" t="str">
        <f aca="false">S7&amp;S6</f>
        <v>133Te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0.057</v>
      </c>
      <c r="D9" s="6" t="n">
        <v>0.01</v>
      </c>
      <c r="F9" s="6" t="s">
        <v>10</v>
      </c>
      <c r="G9" s="6" t="n">
        <v>0.165</v>
      </c>
      <c r="H9" s="6" t="n">
        <v>0.003</v>
      </c>
      <c r="J9" s="6" t="s">
        <v>10</v>
      </c>
      <c r="K9" s="6" t="n">
        <v>1.46</v>
      </c>
      <c r="L9" s="6" t="n">
        <v>0.03</v>
      </c>
      <c r="N9" s="6" t="s">
        <v>10</v>
      </c>
      <c r="O9" s="6" t="n">
        <v>140.4</v>
      </c>
      <c r="P9" s="6" t="n">
        <v>3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85</v>
      </c>
      <c r="H10" s="6" t="n">
        <v>10</v>
      </c>
      <c r="J10" s="6" t="s">
        <v>11</v>
      </c>
      <c r="K10" s="6" t="n">
        <v>0.0294</v>
      </c>
      <c r="L10" s="6" t="n">
        <v>0.0024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0.057</v>
      </c>
      <c r="D13" s="6" t="n">
        <v>0.01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132In</v>
      </c>
      <c r="H15" s="3"/>
      <c r="J15" s="1" t="n">
        <v>5</v>
      </c>
      <c r="K15" s="2" t="str">
        <f aca="false">K17&amp;K16</f>
        <v>132Sn</v>
      </c>
      <c r="L15" s="3"/>
      <c r="N15" s="1" t="n">
        <v>8</v>
      </c>
      <c r="O15" s="2" t="str">
        <f aca="false">O17&amp;O16</f>
        <v>132Sb</v>
      </c>
      <c r="P15" s="3"/>
      <c r="R15" s="3"/>
      <c r="S15" s="3" t="str">
        <f aca="false">S17&amp;S16</f>
        <v>132Te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0.207</v>
      </c>
      <c r="H19" s="6" t="n">
        <v>0.006</v>
      </c>
      <c r="J19" s="6" t="s">
        <v>10</v>
      </c>
      <c r="K19" s="6" t="n">
        <v>39.7</v>
      </c>
      <c r="L19" s="6" t="n">
        <v>0.8</v>
      </c>
      <c r="N19" s="6" t="s">
        <v>10</v>
      </c>
      <c r="O19" s="6" t="n">
        <v>167.4</v>
      </c>
      <c r="P19" s="6" t="n">
        <v>4.2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6.3</v>
      </c>
      <c r="H20" s="6" t="n">
        <v>0.9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131In</v>
      </c>
      <c r="H25" s="3"/>
      <c r="J25" s="1" t="n">
        <v>9</v>
      </c>
      <c r="K25" s="2" t="str">
        <f aca="false">K27&amp;K26</f>
        <v>131Sn</v>
      </c>
      <c r="L25" s="3"/>
      <c r="N25" s="3"/>
      <c r="O25" s="3" t="str">
        <f aca="false">O27&amp;O26</f>
        <v>131Sb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0.28</v>
      </c>
      <c r="H29" s="6" t="n">
        <v>0.03</v>
      </c>
      <c r="J29" s="6" t="s">
        <v>10</v>
      </c>
      <c r="K29" s="6" t="n">
        <v>56</v>
      </c>
      <c r="L29" s="6" t="n">
        <v>0.5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2</v>
      </c>
      <c r="H30" s="6" t="n">
        <v>0.3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100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5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25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133Cd</v>
      </c>
      <c r="C41" s="11" t="n">
        <v>1</v>
      </c>
      <c r="D41" s="11" t="n">
        <f aca="false">C9</f>
        <v>0.057</v>
      </c>
      <c r="E41" s="11" t="n">
        <f aca="false">D9</f>
        <v>0.01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133In</v>
      </c>
      <c r="C42" s="11" t="n">
        <v>2</v>
      </c>
      <c r="D42" s="11" t="n">
        <f aca="false">G9</f>
        <v>0.165</v>
      </c>
      <c r="E42" s="11" t="n">
        <f aca="false">H9</f>
        <v>0.003</v>
      </c>
      <c r="F42" s="11" t="n">
        <f aca="false">G10/100</f>
        <v>0.85</v>
      </c>
      <c r="G42" s="11" t="n">
        <f aca="false">H10/100</f>
        <v>0.1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132In</v>
      </c>
      <c r="C43" s="11" t="n">
        <v>3</v>
      </c>
      <c r="D43" s="11" t="n">
        <f aca="false">G19</f>
        <v>0.207</v>
      </c>
      <c r="E43" s="11" t="n">
        <f aca="false">H19</f>
        <v>0.006</v>
      </c>
      <c r="F43" s="11" t="n">
        <f aca="false">G20/100</f>
        <v>0.063</v>
      </c>
      <c r="G43" s="11" t="n">
        <f aca="false">H20/100</f>
        <v>0.009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133Sn</v>
      </c>
      <c r="C44" s="11" t="n">
        <v>4</v>
      </c>
      <c r="D44" s="11" t="n">
        <f aca="false">K9</f>
        <v>1.46</v>
      </c>
      <c r="E44" s="11" t="n">
        <f aca="false">L9</f>
        <v>0.03</v>
      </c>
      <c r="F44" s="11" t="n">
        <f aca="false">K10/100</f>
        <v>0.000294</v>
      </c>
      <c r="G44" s="11" t="n">
        <f aca="false">L10/100</f>
        <v>2.4E-005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132Sn</v>
      </c>
      <c r="C45" s="11" t="n">
        <v>5</v>
      </c>
      <c r="D45" s="11" t="n">
        <f aca="false">K19</f>
        <v>39.7</v>
      </c>
      <c r="E45" s="11" t="n">
        <f aca="false">L19</f>
        <v>0.8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131In</v>
      </c>
      <c r="C46" s="11" t="n">
        <v>6</v>
      </c>
      <c r="D46" s="11" t="n">
        <f aca="false">G29</f>
        <v>0.28</v>
      </c>
      <c r="E46" s="11" t="n">
        <f aca="false">H29</f>
        <v>0.03</v>
      </c>
      <c r="F46" s="11" t="n">
        <f aca="false">G30/100</f>
        <v>0.02</v>
      </c>
      <c r="G46" s="11" t="n">
        <f aca="false">H30/100</f>
        <v>0.003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133Sb</v>
      </c>
      <c r="C47" s="11" t="n">
        <v>7</v>
      </c>
      <c r="D47" s="11" t="n">
        <f aca="false">O9</f>
        <v>140.4</v>
      </c>
      <c r="E47" s="11" t="n">
        <f aca="false">P9</f>
        <v>3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132Sb</v>
      </c>
      <c r="C48" s="11" t="n">
        <v>8</v>
      </c>
      <c r="D48" s="11" t="n">
        <f aca="false">O19</f>
        <v>167.4</v>
      </c>
      <c r="E48" s="11" t="n">
        <f aca="false">P19</f>
        <v>4.2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131Sn</v>
      </c>
      <c r="C49" s="11" t="n">
        <v>9</v>
      </c>
      <c r="D49" s="11" t="n">
        <f aca="false">K29</f>
        <v>56</v>
      </c>
      <c r="E49" s="11" t="n">
        <f aca="false">L29</f>
        <v>0.5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100</v>
      </c>
      <c r="D50" s="11" t="n">
        <f aca="false">C35</f>
        <v>0</v>
      </c>
      <c r="E50" s="11" t="n">
        <f aca="false">D35</f>
        <v>500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5</v>
      </c>
      <c r="D51" s="11" t="n">
        <f aca="false">C36</f>
        <v>0</v>
      </c>
      <c r="E51" s="11" t="n">
        <f aca="false">D36</f>
        <v>500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200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133</v>
      </c>
      <c r="V54" s="17"/>
      <c r="W54" s="18"/>
      <c r="X54" s="17" t="n">
        <f aca="false">G7</f>
        <v>133</v>
      </c>
      <c r="Y54" s="17"/>
      <c r="Z54" s="18"/>
      <c r="AA54" s="17" t="n">
        <f aca="false">K7</f>
        <v>133</v>
      </c>
      <c r="AB54" s="17"/>
      <c r="AC54" s="18"/>
      <c r="AD54" s="17" t="n">
        <f aca="false">O7</f>
        <v>133</v>
      </c>
      <c r="AE54" s="17"/>
      <c r="AF54" s="18"/>
      <c r="AG54" s="17" t="n">
        <f aca="false">S7</f>
        <v>133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132</v>
      </c>
      <c r="Y58" s="17"/>
      <c r="Z58" s="18"/>
      <c r="AA58" s="17" t="n">
        <f aca="false">K17</f>
        <v>132</v>
      </c>
      <c r="AB58" s="17"/>
      <c r="AC58" s="18"/>
      <c r="AD58" s="17" t="n">
        <f aca="false">O17</f>
        <v>132</v>
      </c>
      <c r="AE58" s="17"/>
      <c r="AF58" s="18"/>
      <c r="AG58" s="17" t="n">
        <f aca="false">S17</f>
        <v>132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131</v>
      </c>
      <c r="Y62" s="17"/>
      <c r="Z62" s="18"/>
      <c r="AA62" s="17" t="n">
        <f aca="false">K27</f>
        <v>131</v>
      </c>
      <c r="AB62" s="17"/>
      <c r="AC62" s="18"/>
      <c r="AD62" s="17" t="n">
        <f aca="false">O27</f>
        <v>131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130</v>
      </c>
      <c r="AB66" s="17"/>
      <c r="AC66" s="18"/>
      <c r="AD66" s="17" t="n">
        <f aca="false">AD62-1</f>
        <v>130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26</v>
      </c>
      <c r="C1" s="0" t="s">
        <v>27</v>
      </c>
    </row>
    <row r="2" customFormat="false" ht="12.8" hidden="false" customHeight="false" outlineLevel="0" collapsed="false">
      <c r="B2" s="0" t="s">
        <v>28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131In</v>
      </c>
      <c r="D5" s="3"/>
      <c r="F5" s="1" t="n">
        <v>2</v>
      </c>
      <c r="G5" s="2" t="str">
        <f aca="false">G7&amp;G6</f>
        <v>131Sn</v>
      </c>
      <c r="H5" s="3"/>
      <c r="J5" s="4" t="n">
        <v>4</v>
      </c>
      <c r="K5" s="4" t="str">
        <f aca="false">K7&amp;K6</f>
        <v>131Sb</v>
      </c>
      <c r="L5" s="3"/>
      <c r="N5" s="1" t="n">
        <v>7</v>
      </c>
      <c r="O5" s="2" t="str">
        <f aca="false">O7&amp;O6</f>
        <v>131Te</v>
      </c>
      <c r="P5" s="3"/>
      <c r="R5" s="3"/>
      <c r="S5" s="3" t="str">
        <f aca="false">S7&amp;S6</f>
        <v>131I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0.28</v>
      </c>
      <c r="D9" s="6" t="n">
        <v>0.03</v>
      </c>
      <c r="F9" s="6" t="s">
        <v>10</v>
      </c>
      <c r="G9" s="6" t="n">
        <v>56</v>
      </c>
      <c r="H9" s="6" t="n">
        <v>0.5</v>
      </c>
      <c r="J9" s="6" t="s">
        <v>10</v>
      </c>
      <c r="K9" s="6" t="n">
        <v>1381.8</v>
      </c>
      <c r="L9" s="6" t="n">
        <v>2.4</v>
      </c>
      <c r="N9" s="6" t="s">
        <v>10</v>
      </c>
      <c r="O9" s="26" t="n">
        <v>1500</v>
      </c>
      <c r="P9" s="6" t="n">
        <v>6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2</v>
      </c>
      <c r="D10" s="6" t="n">
        <v>0.3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0.28</v>
      </c>
      <c r="D13" s="6" t="n">
        <v>0.03</v>
      </c>
    </row>
    <row r="14" customFormat="false" ht="12.8" hidden="false" customHeight="false" outlineLevel="0" collapsed="false">
      <c r="C14" s="6" t="n">
        <v>2</v>
      </c>
      <c r="D14" s="6" t="n">
        <v>0.3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130Sn</v>
      </c>
      <c r="H15" s="3"/>
      <c r="J15" s="1" t="n">
        <v>5</v>
      </c>
      <c r="K15" s="2" t="str">
        <f aca="false">K17&amp;K16</f>
        <v>130Sb</v>
      </c>
      <c r="L15" s="3"/>
      <c r="N15" s="1" t="n">
        <v>8</v>
      </c>
      <c r="O15" s="2" t="str">
        <f aca="false">O17&amp;O16</f>
        <v>130Te</v>
      </c>
      <c r="P15" s="3"/>
      <c r="R15" s="3"/>
      <c r="S15" s="3" t="str">
        <f aca="false">S17&amp;S16</f>
        <v>130I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223.2</v>
      </c>
      <c r="H19" s="6" t="n">
        <v>4.2</v>
      </c>
      <c r="J19" s="6" t="s">
        <v>10</v>
      </c>
      <c r="K19" s="6" t="n">
        <v>2370</v>
      </c>
      <c r="L19" s="6" t="n">
        <v>48</v>
      </c>
      <c r="N19" s="6" t="s">
        <v>10</v>
      </c>
      <c r="O19" s="6" t="n">
        <v>9999999</v>
      </c>
      <c r="P19" s="6" t="n">
        <v>9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129Sn</v>
      </c>
      <c r="H25" s="3"/>
      <c r="J25" s="1" t="n">
        <v>9</v>
      </c>
      <c r="K25" s="2" t="str">
        <f aca="false">K27&amp;K26</f>
        <v>129Sb</v>
      </c>
      <c r="L25" s="3"/>
      <c r="N25" s="3"/>
      <c r="O25" s="3" t="str">
        <f aca="false">O27&amp;O26</f>
        <v>129Te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133.8</v>
      </c>
      <c r="H29" s="6" t="n">
        <v>2.4</v>
      </c>
      <c r="J29" s="6" t="s">
        <v>10</v>
      </c>
      <c r="K29" s="6" t="n">
        <v>15717.6</v>
      </c>
      <c r="L29" s="6" t="n">
        <v>93.6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550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80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2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131In</v>
      </c>
      <c r="C41" s="11" t="n">
        <v>1</v>
      </c>
      <c r="D41" s="11" t="n">
        <f aca="false">C9</f>
        <v>0.28</v>
      </c>
      <c r="E41" s="11" t="n">
        <f aca="false">D9</f>
        <v>0.03</v>
      </c>
      <c r="F41" s="11" t="n">
        <f aca="false">C10/100</f>
        <v>0.02</v>
      </c>
      <c r="G41" s="11" t="n">
        <f aca="false">D10/100</f>
        <v>0.003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131Sn</v>
      </c>
      <c r="C42" s="11" t="n">
        <v>2</v>
      </c>
      <c r="D42" s="11" t="n">
        <f aca="false">G9</f>
        <v>56</v>
      </c>
      <c r="E42" s="11" t="n">
        <f aca="false">H9</f>
        <v>0.5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130Sn</v>
      </c>
      <c r="C43" s="11" t="n">
        <v>3</v>
      </c>
      <c r="D43" s="11" t="n">
        <f aca="false">G19</f>
        <v>223.2</v>
      </c>
      <c r="E43" s="11" t="n">
        <f aca="false">H19</f>
        <v>4.2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131Sb</v>
      </c>
      <c r="C44" s="11" t="n">
        <v>4</v>
      </c>
      <c r="D44" s="11" t="n">
        <f aca="false">K9</f>
        <v>1381.8</v>
      </c>
      <c r="E44" s="11" t="n">
        <f aca="false">L9</f>
        <v>2.4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130Sb</v>
      </c>
      <c r="C45" s="11" t="n">
        <v>5</v>
      </c>
      <c r="D45" s="11" t="n">
        <f aca="false">K19</f>
        <v>2370</v>
      </c>
      <c r="E45" s="11" t="n">
        <f aca="false">L19</f>
        <v>48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129Sn</v>
      </c>
      <c r="C46" s="11" t="n">
        <v>6</v>
      </c>
      <c r="D46" s="11" t="n">
        <f aca="false">G29</f>
        <v>133.8</v>
      </c>
      <c r="E46" s="11" t="n">
        <f aca="false">H29</f>
        <v>2.4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131Te</v>
      </c>
      <c r="C47" s="11" t="n">
        <v>7</v>
      </c>
      <c r="D47" s="11" t="n">
        <f aca="false">O9</f>
        <v>1500</v>
      </c>
      <c r="E47" s="11" t="n">
        <f aca="false">P9</f>
        <v>6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130Te</v>
      </c>
      <c r="C48" s="11" t="n">
        <v>8</v>
      </c>
      <c r="D48" s="11" t="n">
        <f aca="false">O19</f>
        <v>9999999</v>
      </c>
      <c r="E48" s="11" t="n">
        <f aca="false">P19</f>
        <v>9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129Sb</v>
      </c>
      <c r="C49" s="11" t="n">
        <v>9</v>
      </c>
      <c r="D49" s="11" t="n">
        <f aca="false">K29</f>
        <v>15717.6</v>
      </c>
      <c r="E49" s="11" t="n">
        <f aca="false">L29</f>
        <v>93.6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550</v>
      </c>
      <c r="D50" s="11" t="n">
        <f aca="false">C35</f>
        <v>0</v>
      </c>
      <c r="E50" s="11" t="n">
        <f aca="false">D35</f>
        <v>2000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80</v>
      </c>
      <c r="D51" s="11" t="n">
        <f aca="false">C36</f>
        <v>0</v>
      </c>
      <c r="E51" s="11" t="n">
        <f aca="false">D36</f>
        <v>500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2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2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26</v>
      </c>
      <c r="C1" s="0" t="s">
        <v>27</v>
      </c>
    </row>
    <row r="2" customFormat="false" ht="12.8" hidden="false" customHeight="false" outlineLevel="0" collapsed="false">
      <c r="B2" s="0" t="s">
        <v>28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132In</v>
      </c>
      <c r="D5" s="3"/>
      <c r="F5" s="1" t="n">
        <v>2</v>
      </c>
      <c r="G5" s="2" t="str">
        <f aca="false">G7&amp;G6</f>
        <v>132Sn</v>
      </c>
      <c r="H5" s="3"/>
      <c r="J5" s="4" t="n">
        <v>4</v>
      </c>
      <c r="K5" s="4" t="str">
        <f aca="false">K7&amp;K6</f>
        <v>132Sb</v>
      </c>
      <c r="L5" s="3"/>
      <c r="N5" s="1" t="n">
        <v>7</v>
      </c>
      <c r="O5" s="2" t="str">
        <f aca="false">O7&amp;O6</f>
        <v>132Te</v>
      </c>
      <c r="P5" s="3"/>
      <c r="R5" s="3"/>
      <c r="S5" s="3" t="str">
        <f aca="false">S7&amp;S6</f>
        <v>132I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132</v>
      </c>
      <c r="D7" s="5"/>
      <c r="F7" s="5" t="s">
        <v>8</v>
      </c>
      <c r="G7" s="5" t="n">
        <f aca="false">C7</f>
        <v>132</v>
      </c>
      <c r="H7" s="5"/>
      <c r="J7" s="5" t="s">
        <v>8</v>
      </c>
      <c r="K7" s="5" t="n">
        <f aca="false">G7</f>
        <v>132</v>
      </c>
      <c r="L7" s="5"/>
      <c r="N7" s="5" t="s">
        <v>8</v>
      </c>
      <c r="O7" s="5" t="n">
        <f aca="false">K7</f>
        <v>132</v>
      </c>
      <c r="P7" s="5"/>
      <c r="R7" s="5" t="s">
        <v>8</v>
      </c>
      <c r="S7" s="5" t="n">
        <f aca="false">O7</f>
        <v>132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0.207</v>
      </c>
      <c r="D9" s="6" t="n">
        <v>0.006</v>
      </c>
      <c r="F9" s="6" t="s">
        <v>10</v>
      </c>
      <c r="G9" s="6" t="n">
        <v>39.7</v>
      </c>
      <c r="H9" s="6" t="n">
        <v>0.8</v>
      </c>
      <c r="J9" s="6" t="s">
        <v>10</v>
      </c>
      <c r="K9" s="6" t="n">
        <f aca="false">2.79*60</f>
        <v>167.4</v>
      </c>
      <c r="L9" s="6" t="n">
        <f aca="false">0.07*60</f>
        <v>4.2</v>
      </c>
      <c r="N9" s="6" t="s">
        <v>10</v>
      </c>
      <c r="O9" s="26" t="n">
        <f aca="false">3.204*24*60*60</f>
        <v>276825.6</v>
      </c>
      <c r="P9" s="6" t="n">
        <f aca="false">0.013*24*60*60</f>
        <v>1123.2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6.3</v>
      </c>
      <c r="D10" s="6" t="n">
        <v>0.9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0.207</v>
      </c>
      <c r="D13" s="6" t="n">
        <v>0.006</v>
      </c>
    </row>
    <row r="14" customFormat="false" ht="12.8" hidden="false" customHeight="false" outlineLevel="0" collapsed="false">
      <c r="C14" s="6" t="n">
        <v>6.3</v>
      </c>
      <c r="D14" s="6" t="n">
        <v>0.9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131Sn</v>
      </c>
      <c r="H15" s="3"/>
      <c r="J15" s="1" t="n">
        <v>5</v>
      </c>
      <c r="K15" s="2" t="str">
        <f aca="false">K17&amp;K16</f>
        <v>131Sb</v>
      </c>
      <c r="L15" s="3"/>
      <c r="N15" s="1" t="n">
        <v>8</v>
      </c>
      <c r="O15" s="2" t="str">
        <f aca="false">O17&amp;O16</f>
        <v>131Te</v>
      </c>
      <c r="P15" s="3"/>
      <c r="R15" s="3"/>
      <c r="S15" s="3" t="str">
        <f aca="false">S17&amp;S16</f>
        <v>131I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131</v>
      </c>
      <c r="H17" s="5"/>
      <c r="J17" s="5" t="s">
        <v>8</v>
      </c>
      <c r="K17" s="5" t="n">
        <f aca="false">G17</f>
        <v>131</v>
      </c>
      <c r="L17" s="5"/>
      <c r="N17" s="5" t="s">
        <v>8</v>
      </c>
      <c r="O17" s="5" t="n">
        <f aca="false">K17</f>
        <v>131</v>
      </c>
      <c r="P17" s="5"/>
      <c r="R17" s="5" t="s">
        <v>8</v>
      </c>
      <c r="S17" s="5" t="n">
        <f aca="false">O17</f>
        <v>131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56</v>
      </c>
      <c r="H19" s="6" t="n">
        <v>0.5</v>
      </c>
      <c r="J19" s="6" t="s">
        <v>10</v>
      </c>
      <c r="K19" s="6" t="n">
        <f aca="false">23.03*60</f>
        <v>1381.8</v>
      </c>
      <c r="L19" s="6" t="n">
        <f aca="false">0.04*60</f>
        <v>2.4</v>
      </c>
      <c r="N19" s="6" t="s">
        <v>10</v>
      </c>
      <c r="O19" s="6" t="n">
        <f aca="false">25*60</f>
        <v>1500</v>
      </c>
      <c r="P19" s="6" t="n">
        <f aca="false">0.1*60</f>
        <v>6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130Sn</v>
      </c>
      <c r="H25" s="3"/>
      <c r="J25" s="1" t="n">
        <v>9</v>
      </c>
      <c r="K25" s="2" t="str">
        <f aca="false">K27&amp;K26</f>
        <v>130Sb</v>
      </c>
      <c r="L25" s="3"/>
      <c r="N25" s="3"/>
      <c r="O25" s="3" t="str">
        <f aca="false">O27&amp;O26</f>
        <v>130Te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130</v>
      </c>
      <c r="H27" s="5"/>
      <c r="J27" s="5" t="s">
        <v>8</v>
      </c>
      <c r="K27" s="5" t="n">
        <f aca="false">G27</f>
        <v>130</v>
      </c>
      <c r="L27" s="5"/>
      <c r="N27" s="5" t="s">
        <v>8</v>
      </c>
      <c r="O27" s="5" t="n">
        <f aca="false">K27</f>
        <v>130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223.2</v>
      </c>
      <c r="H29" s="6" t="n">
        <v>4.2</v>
      </c>
      <c r="J29" s="6" t="s">
        <v>10</v>
      </c>
      <c r="K29" s="6" t="n">
        <f aca="false">39.5*60</f>
        <v>2370</v>
      </c>
      <c r="L29" s="6" t="n">
        <f aca="false">0.8*60</f>
        <v>48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220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20</v>
      </c>
      <c r="C36" s="7" t="n">
        <v>0</v>
      </c>
      <c r="D36" s="7" t="n">
        <v>100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132In</v>
      </c>
      <c r="C41" s="11" t="n">
        <v>1</v>
      </c>
      <c r="D41" s="11" t="n">
        <f aca="false">C9</f>
        <v>0.207</v>
      </c>
      <c r="E41" s="11" t="n">
        <f aca="false">D9</f>
        <v>0.006</v>
      </c>
      <c r="F41" s="11" t="n">
        <f aca="false">C10/100</f>
        <v>0.063</v>
      </c>
      <c r="G41" s="11" t="n">
        <f aca="false">D10/100</f>
        <v>0.009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132Sn</v>
      </c>
      <c r="C42" s="11" t="n">
        <v>2</v>
      </c>
      <c r="D42" s="11" t="n">
        <f aca="false">G9</f>
        <v>39.7</v>
      </c>
      <c r="E42" s="11" t="n">
        <f aca="false">H9</f>
        <v>0.8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131Sn</v>
      </c>
      <c r="C43" s="11" t="n">
        <v>3</v>
      </c>
      <c r="D43" s="11" t="n">
        <f aca="false">G19</f>
        <v>56</v>
      </c>
      <c r="E43" s="11" t="n">
        <f aca="false">H19</f>
        <v>0.5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132Sb</v>
      </c>
      <c r="C44" s="11" t="n">
        <v>4</v>
      </c>
      <c r="D44" s="11" t="n">
        <f aca="false">K9</f>
        <v>167.4</v>
      </c>
      <c r="E44" s="11" t="n">
        <f aca="false">L9</f>
        <v>4.2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131Sb</v>
      </c>
      <c r="C45" s="11" t="n">
        <v>5</v>
      </c>
      <c r="D45" s="11" t="n">
        <f aca="false">K19</f>
        <v>1381.8</v>
      </c>
      <c r="E45" s="11" t="n">
        <f aca="false">L19</f>
        <v>2.4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130Sn</v>
      </c>
      <c r="C46" s="11" t="n">
        <v>6</v>
      </c>
      <c r="D46" s="11" t="n">
        <f aca="false">G29</f>
        <v>223.2</v>
      </c>
      <c r="E46" s="11" t="n">
        <f aca="false">H29</f>
        <v>4.2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132Te</v>
      </c>
      <c r="C47" s="11" t="n">
        <v>7</v>
      </c>
      <c r="D47" s="11" t="n">
        <f aca="false">O9</f>
        <v>276825.6</v>
      </c>
      <c r="E47" s="11" t="n">
        <f aca="false">P9</f>
        <v>1123.2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131Te</v>
      </c>
      <c r="C48" s="11" t="n">
        <v>8</v>
      </c>
      <c r="D48" s="11" t="n">
        <f aca="false">O19</f>
        <v>1500</v>
      </c>
      <c r="E48" s="11" t="n">
        <f aca="false">P19</f>
        <v>6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130Sb</v>
      </c>
      <c r="C49" s="11" t="n">
        <v>9</v>
      </c>
      <c r="D49" s="11" t="n">
        <f aca="false">K29</f>
        <v>2370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220</v>
      </c>
      <c r="D50" s="11" t="n">
        <f aca="false">C35</f>
        <v>0</v>
      </c>
      <c r="E50" s="11" t="n">
        <f aca="false">D35</f>
        <v>1000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</v>
      </c>
      <c r="D51" s="11" t="n">
        <f aca="false">C36</f>
        <v>0</v>
      </c>
      <c r="E51" s="11" t="n">
        <f aca="false">D36</f>
        <v>100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1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95" zoomScaleNormal="95" zoomScalePageLayoutView="100" workbookViewId="0">
      <selection pane="topLeft" activeCell="H41" activeCellId="0" sqref="H41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26</v>
      </c>
      <c r="C1" s="0" t="s">
        <v>27</v>
      </c>
    </row>
    <row r="2" customFormat="false" ht="12.8" hidden="false" customHeight="false" outlineLevel="0" collapsed="false">
      <c r="B2" s="0" t="s">
        <v>28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133In</v>
      </c>
      <c r="D5" s="3"/>
      <c r="F5" s="1" t="n">
        <v>2</v>
      </c>
      <c r="G5" s="2" t="str">
        <f aca="false">G7&amp;G6</f>
        <v>133Sn</v>
      </c>
      <c r="H5" s="3"/>
      <c r="J5" s="4" t="n">
        <v>4</v>
      </c>
      <c r="K5" s="4" t="str">
        <f aca="false">K7&amp;K6</f>
        <v>133Sb</v>
      </c>
      <c r="L5" s="3"/>
      <c r="N5" s="1" t="n">
        <v>7</v>
      </c>
      <c r="O5" s="2" t="str">
        <f aca="false">O7&amp;O6</f>
        <v>133Te</v>
      </c>
      <c r="P5" s="3"/>
      <c r="R5" s="3"/>
      <c r="S5" s="3" t="str">
        <f aca="false">S7&amp;S6</f>
        <v>133I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0.165</v>
      </c>
      <c r="D9" s="6" t="n">
        <v>0.003</v>
      </c>
      <c r="F9" s="6" t="s">
        <v>10</v>
      </c>
      <c r="G9" s="6" t="n">
        <v>1.46</v>
      </c>
      <c r="H9" s="6" t="n">
        <v>0.03</v>
      </c>
      <c r="J9" s="6" t="s">
        <v>10</v>
      </c>
      <c r="K9" s="6" t="n">
        <v>140.4</v>
      </c>
      <c r="L9" s="6" t="n">
        <v>3</v>
      </c>
      <c r="N9" s="6" t="s">
        <v>10</v>
      </c>
      <c r="O9" s="26" t="n">
        <v>750</v>
      </c>
      <c r="P9" s="6" t="n">
        <v>18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85</v>
      </c>
      <c r="D10" s="6" t="n">
        <v>10</v>
      </c>
      <c r="F10" s="6" t="s">
        <v>11</v>
      </c>
      <c r="G10" s="6" t="n">
        <v>0.0294</v>
      </c>
      <c r="H10" s="6" t="n">
        <v>0.0024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0.165</v>
      </c>
      <c r="D13" s="6" t="n">
        <v>0.003</v>
      </c>
    </row>
    <row r="14" customFormat="false" ht="12.8" hidden="false" customHeight="false" outlineLevel="0" collapsed="false">
      <c r="C14" s="6" t="n">
        <v>85</v>
      </c>
      <c r="D14" s="6" t="n">
        <v>10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132Sn</v>
      </c>
      <c r="H15" s="3"/>
      <c r="J15" s="1" t="n">
        <v>5</v>
      </c>
      <c r="K15" s="2" t="str">
        <f aca="false">K17&amp;K16</f>
        <v>132Sb</v>
      </c>
      <c r="L15" s="3"/>
      <c r="N15" s="1" t="n">
        <v>8</v>
      </c>
      <c r="O15" s="2" t="str">
        <f aca="false">O17&amp;O16</f>
        <v>132Te</v>
      </c>
      <c r="P15" s="3"/>
      <c r="R15" s="3"/>
      <c r="S15" s="3" t="str">
        <f aca="false">S17&amp;S16</f>
        <v>132I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39.7</v>
      </c>
      <c r="H19" s="6" t="n">
        <v>0.8</v>
      </c>
      <c r="J19" s="6" t="s">
        <v>10</v>
      </c>
      <c r="K19" s="6" t="n">
        <v>167.4</v>
      </c>
      <c r="L19" s="6" t="n">
        <v>4.2</v>
      </c>
      <c r="N19" s="6" t="s">
        <v>10</v>
      </c>
      <c r="O19" s="6" t="n">
        <v>276825.6</v>
      </c>
      <c r="P19" s="6" t="n">
        <v>1123.2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131Sn</v>
      </c>
      <c r="H25" s="3"/>
      <c r="J25" s="1" t="n">
        <v>9</v>
      </c>
      <c r="K25" s="2" t="str">
        <f aca="false">K27&amp;K26</f>
        <v>131Sb</v>
      </c>
      <c r="L25" s="3"/>
      <c r="N25" s="3"/>
      <c r="O25" s="3" t="str">
        <f aca="false">O27&amp;O26</f>
        <v>131Te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56</v>
      </c>
      <c r="H29" s="6" t="n">
        <v>0.5</v>
      </c>
      <c r="J29" s="6" t="s">
        <v>10</v>
      </c>
      <c r="K29" s="6" t="n">
        <v>1381.8</v>
      </c>
      <c r="L29" s="6" t="n">
        <v>2.4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4000</v>
      </c>
      <c r="C35" s="7" t="n">
        <v>0</v>
      </c>
      <c r="D35" s="7" t="n">
        <v>20000</v>
      </c>
    </row>
    <row r="36" customFormat="false" ht="12.8" hidden="false" customHeight="false" outlineLevel="0" collapsed="false">
      <c r="A36" s="8" t="s">
        <v>17</v>
      </c>
      <c r="B36" s="7" t="n">
        <v>500</v>
      </c>
      <c r="C36" s="7" t="n">
        <v>0</v>
      </c>
      <c r="D36" s="7" t="n">
        <v>2000</v>
      </c>
    </row>
    <row r="37" customFormat="false" ht="12.8" hidden="false" customHeight="false" outlineLevel="0" collapsed="false">
      <c r="A37" s="8" t="s">
        <v>18</v>
      </c>
      <c r="B37" s="7" t="n">
        <v>20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29</v>
      </c>
      <c r="C40" s="27" t="s">
        <v>30</v>
      </c>
      <c r="D40" s="27" t="s">
        <v>31</v>
      </c>
      <c r="E40" s="28" t="s">
        <v>32</v>
      </c>
      <c r="F40" s="27" t="s">
        <v>33</v>
      </c>
      <c r="G40" s="28" t="s">
        <v>34</v>
      </c>
      <c r="H40" s="27" t="s">
        <v>35</v>
      </c>
      <c r="I40" s="28" t="s">
        <v>36</v>
      </c>
      <c r="J40" s="29" t="s">
        <v>37</v>
      </c>
      <c r="K40" s="27" t="s">
        <v>38</v>
      </c>
      <c r="L40" s="27" t="s">
        <v>39</v>
      </c>
      <c r="M40" s="29" t="s">
        <v>40</v>
      </c>
      <c r="N40" s="29" t="s">
        <v>41</v>
      </c>
      <c r="O40" s="29" t="s">
        <v>42</v>
      </c>
      <c r="P40" s="29" t="s">
        <v>43</v>
      </c>
      <c r="Q40" s="29" t="s">
        <v>44</v>
      </c>
      <c r="R40" s="29" t="s">
        <v>45</v>
      </c>
    </row>
    <row r="41" customFormat="false" ht="12.8" hidden="false" customHeight="false" outlineLevel="0" collapsed="false">
      <c r="B41" s="10" t="str">
        <f aca="false">C5</f>
        <v>133In</v>
      </c>
      <c r="C41" s="11" t="n">
        <v>1</v>
      </c>
      <c r="D41" s="11" t="n">
        <f aca="false">C9</f>
        <v>0.165</v>
      </c>
      <c r="E41" s="11" t="n">
        <f aca="false">D9</f>
        <v>0.003</v>
      </c>
      <c r="F41" s="11" t="n">
        <f aca="false">C10/100</f>
        <v>0.85</v>
      </c>
      <c r="G41" s="11" t="n">
        <f aca="false">D10/100</f>
        <v>0.1</v>
      </c>
      <c r="H41" s="11" t="n">
        <v>0.2</v>
      </c>
      <c r="I41" s="11" t="n">
        <f aca="false">D11/100</f>
        <v>0</v>
      </c>
      <c r="J41" s="12" t="n">
        <v>0</v>
      </c>
      <c r="K41" s="12" t="n">
        <f aca="false">D41/10</f>
        <v>0.0165</v>
      </c>
      <c r="L41" s="12" t="n">
        <f aca="false">D41*10</f>
        <v>1.65</v>
      </c>
      <c r="M41" s="12" t="n">
        <v>0</v>
      </c>
      <c r="N41" s="12" t="n">
        <v>0.7</v>
      </c>
      <c r="O41" s="12" t="n">
        <v>1</v>
      </c>
      <c r="P41" s="12" t="n">
        <v>0</v>
      </c>
      <c r="Q41" s="12" t="n">
        <v>0</v>
      </c>
      <c r="R41" s="12" t="n">
        <v>0.3</v>
      </c>
    </row>
    <row r="42" customFormat="false" ht="12.8" hidden="false" customHeight="false" outlineLevel="0" collapsed="false">
      <c r="B42" s="10" t="str">
        <f aca="false">G5</f>
        <v>133Sn</v>
      </c>
      <c r="C42" s="11" t="n">
        <v>2</v>
      </c>
      <c r="D42" s="11" t="n">
        <f aca="false">G9</f>
        <v>1.46</v>
      </c>
      <c r="E42" s="11" t="n">
        <f aca="false">H9</f>
        <v>0.03</v>
      </c>
      <c r="F42" s="11" t="n">
        <f aca="false">G10/100</f>
        <v>0.000294</v>
      </c>
      <c r="G42" s="11" t="n">
        <f aca="false">H10/100</f>
        <v>2.4E-005</v>
      </c>
      <c r="H42" s="11" t="n">
        <f aca="false">G11/100</f>
        <v>0</v>
      </c>
      <c r="I42" s="11" t="n">
        <f aca="false">H11/100</f>
        <v>0</v>
      </c>
      <c r="J42" s="12" t="n">
        <v>1</v>
      </c>
      <c r="K42" s="12" t="n">
        <f aca="false">D42/10</f>
        <v>0.146</v>
      </c>
      <c r="L42" s="12" t="n">
        <f aca="false">D42*10</f>
        <v>14.6</v>
      </c>
      <c r="M42" s="12" t="n">
        <v>1</v>
      </c>
      <c r="N42" s="12" t="n">
        <v>0</v>
      </c>
      <c r="O42" s="12" t="n">
        <v>1</v>
      </c>
      <c r="P42" s="12" t="n">
        <v>1</v>
      </c>
      <c r="Q42" s="12" t="n">
        <v>0</v>
      </c>
      <c r="R42" s="12" t="n">
        <v>1</v>
      </c>
    </row>
    <row r="43" customFormat="false" ht="12.8" hidden="false" customHeight="false" outlineLevel="0" collapsed="false">
      <c r="B43" s="10" t="str">
        <f aca="false">G15</f>
        <v>132Sn</v>
      </c>
      <c r="C43" s="11" t="n">
        <v>3</v>
      </c>
      <c r="D43" s="11" t="n">
        <f aca="false">G19</f>
        <v>39.7</v>
      </c>
      <c r="E43" s="11" t="n">
        <f aca="false">H19</f>
        <v>0.8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  <c r="J43" s="12" t="n">
        <v>1</v>
      </c>
      <c r="K43" s="12" t="n">
        <f aca="false">D43/10</f>
        <v>3.97</v>
      </c>
      <c r="L43" s="12" t="n">
        <f aca="false">D43*10</f>
        <v>397</v>
      </c>
      <c r="M43" s="12" t="n">
        <v>1</v>
      </c>
      <c r="N43" s="12" t="n">
        <v>0</v>
      </c>
      <c r="O43" s="12" t="n">
        <v>1</v>
      </c>
      <c r="P43" s="12" t="n">
        <v>1</v>
      </c>
      <c r="Q43" s="12" t="n">
        <v>0</v>
      </c>
      <c r="R43" s="12" t="n">
        <v>1</v>
      </c>
    </row>
    <row r="44" customFormat="false" ht="12.8" hidden="false" customHeight="false" outlineLevel="0" collapsed="false">
      <c r="B44" s="10" t="str">
        <f aca="false">K5</f>
        <v>133Sb</v>
      </c>
      <c r="C44" s="11" t="n">
        <v>4</v>
      </c>
      <c r="D44" s="11" t="n">
        <f aca="false">K9</f>
        <v>140.4</v>
      </c>
      <c r="E44" s="11" t="n">
        <f aca="false">L9</f>
        <v>3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  <c r="J44" s="12" t="n">
        <v>1</v>
      </c>
      <c r="K44" s="12" t="n">
        <f aca="false">D44/10</f>
        <v>14.04</v>
      </c>
      <c r="L44" s="12" t="n">
        <f aca="false">D44*10</f>
        <v>1404</v>
      </c>
      <c r="M44" s="12" t="n">
        <v>1</v>
      </c>
      <c r="N44" s="12" t="n">
        <v>0</v>
      </c>
      <c r="O44" s="12" t="n">
        <v>1</v>
      </c>
      <c r="P44" s="12" t="n">
        <v>1</v>
      </c>
      <c r="Q44" s="12" t="n">
        <v>0</v>
      </c>
      <c r="R44" s="12" t="n">
        <v>1</v>
      </c>
    </row>
    <row r="45" customFormat="false" ht="12.8" hidden="false" customHeight="false" outlineLevel="0" collapsed="false">
      <c r="B45" s="10" t="str">
        <f aca="false">K15</f>
        <v>132Sb</v>
      </c>
      <c r="C45" s="11" t="n">
        <v>5</v>
      </c>
      <c r="D45" s="11" t="n">
        <f aca="false">K19</f>
        <v>167.4</v>
      </c>
      <c r="E45" s="11" t="n">
        <f aca="false">L19</f>
        <v>4.2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  <c r="J45" s="12" t="n">
        <v>1</v>
      </c>
      <c r="K45" s="12" t="n">
        <f aca="false">D45/10</f>
        <v>16.74</v>
      </c>
      <c r="L45" s="12" t="n">
        <f aca="false">D45*10</f>
        <v>1674</v>
      </c>
      <c r="M45" s="12" t="n">
        <v>1</v>
      </c>
      <c r="N45" s="12" t="n">
        <v>0</v>
      </c>
      <c r="O45" s="12" t="n">
        <v>1</v>
      </c>
      <c r="P45" s="12" t="n">
        <v>1</v>
      </c>
      <c r="Q45" s="12" t="n">
        <v>0</v>
      </c>
      <c r="R45" s="12" t="n">
        <v>1</v>
      </c>
    </row>
    <row r="46" customFormat="false" ht="12.8" hidden="false" customHeight="false" outlineLevel="0" collapsed="false">
      <c r="B46" s="10" t="str">
        <f aca="false">G25</f>
        <v>131Sn</v>
      </c>
      <c r="C46" s="11" t="n">
        <v>6</v>
      </c>
      <c r="D46" s="11" t="n">
        <f aca="false">G29</f>
        <v>56</v>
      </c>
      <c r="E46" s="11" t="n">
        <f aca="false">H29</f>
        <v>0.5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  <c r="J46" s="12" t="n">
        <v>1</v>
      </c>
      <c r="K46" s="12" t="n">
        <f aca="false">D46/10</f>
        <v>5.6</v>
      </c>
      <c r="L46" s="12" t="n">
        <f aca="false">D46*10</f>
        <v>560</v>
      </c>
      <c r="M46" s="12" t="n">
        <v>1</v>
      </c>
      <c r="N46" s="12" t="n">
        <v>0</v>
      </c>
      <c r="O46" s="12" t="n">
        <v>1</v>
      </c>
      <c r="P46" s="12" t="n">
        <v>1</v>
      </c>
      <c r="Q46" s="12" t="n">
        <v>0</v>
      </c>
      <c r="R46" s="12" t="n">
        <v>1</v>
      </c>
    </row>
    <row r="47" customFormat="false" ht="12.8" hidden="false" customHeight="false" outlineLevel="0" collapsed="false">
      <c r="B47" s="10" t="str">
        <f aca="false">O5</f>
        <v>133Te</v>
      </c>
      <c r="C47" s="11" t="n">
        <v>7</v>
      </c>
      <c r="D47" s="11" t="n">
        <f aca="false">O9</f>
        <v>750</v>
      </c>
      <c r="E47" s="11" t="n">
        <f aca="false">P9</f>
        <v>18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  <c r="J47" s="12" t="n">
        <v>1</v>
      </c>
      <c r="K47" s="12" t="n">
        <f aca="false">D47/10</f>
        <v>75</v>
      </c>
      <c r="L47" s="12" t="n">
        <f aca="false">D47*10</f>
        <v>7500</v>
      </c>
      <c r="M47" s="12" t="n">
        <v>1</v>
      </c>
      <c r="N47" s="12" t="n">
        <v>0</v>
      </c>
      <c r="O47" s="12" t="n">
        <v>1</v>
      </c>
      <c r="P47" s="12" t="n">
        <v>1</v>
      </c>
      <c r="Q47" s="12" t="n">
        <v>0</v>
      </c>
      <c r="R47" s="12" t="n">
        <v>1</v>
      </c>
    </row>
    <row r="48" customFormat="false" ht="12.8" hidden="false" customHeight="false" outlineLevel="0" collapsed="false">
      <c r="B48" s="10" t="str">
        <f aca="false">O15</f>
        <v>132Te</v>
      </c>
      <c r="C48" s="11" t="n">
        <v>8</v>
      </c>
      <c r="D48" s="11" t="n">
        <f aca="false">O19</f>
        <v>276825.6</v>
      </c>
      <c r="E48" s="11" t="n">
        <f aca="false">P19</f>
        <v>1123.2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  <c r="J48" s="12" t="n">
        <v>1</v>
      </c>
      <c r="K48" s="12" t="n">
        <f aca="false">D48/10</f>
        <v>27682.56</v>
      </c>
      <c r="L48" s="12" t="n">
        <f aca="false">D48*10</f>
        <v>2768256</v>
      </c>
      <c r="M48" s="12" t="n">
        <v>1</v>
      </c>
      <c r="N48" s="12" t="n">
        <v>0</v>
      </c>
      <c r="O48" s="12" t="n">
        <v>1</v>
      </c>
      <c r="P48" s="12" t="n">
        <v>1</v>
      </c>
      <c r="Q48" s="12" t="n">
        <v>0</v>
      </c>
      <c r="R48" s="12" t="n">
        <v>1</v>
      </c>
    </row>
    <row r="49" customFormat="false" ht="12.8" hidden="false" customHeight="false" outlineLevel="0" collapsed="false">
      <c r="B49" s="10" t="str">
        <f aca="false">K25</f>
        <v>131Sb</v>
      </c>
      <c r="C49" s="11" t="n">
        <v>9</v>
      </c>
      <c r="D49" s="11" t="n">
        <f aca="false">K29</f>
        <v>1381.8</v>
      </c>
      <c r="E49" s="11" t="n">
        <f aca="false">L29</f>
        <v>2.4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  <c r="J49" s="12" t="n">
        <v>1</v>
      </c>
      <c r="K49" s="12" t="n">
        <f aca="false">D49/10</f>
        <v>138.18</v>
      </c>
      <c r="L49" s="12" t="n">
        <f aca="false">D49*10</f>
        <v>13818</v>
      </c>
      <c r="M49" s="12" t="n">
        <v>1</v>
      </c>
      <c r="N49" s="12" t="n">
        <v>0</v>
      </c>
      <c r="O49" s="12" t="n">
        <v>1</v>
      </c>
      <c r="P49" s="12" t="n">
        <v>1</v>
      </c>
      <c r="Q49" s="12" t="n">
        <v>0</v>
      </c>
      <c r="R49" s="12" t="n">
        <v>1</v>
      </c>
    </row>
    <row r="50" customFormat="false" ht="12.8" hidden="false" customHeight="false" outlineLevel="0" collapsed="false">
      <c r="C50" s="30"/>
      <c r="D50" s="30"/>
      <c r="E50" s="30"/>
      <c r="F50" s="30"/>
      <c r="G50" s="30"/>
      <c r="H50" s="30"/>
      <c r="I50" s="30"/>
    </row>
    <row r="51" customFormat="false" ht="12.8" hidden="false" customHeight="false" outlineLevel="0" collapsed="false">
      <c r="C51" s="30"/>
      <c r="D51" s="30"/>
      <c r="E51" s="30"/>
      <c r="F51" s="30"/>
      <c r="G51" s="30"/>
      <c r="H51" s="30"/>
      <c r="I51" s="3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2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N56" activeCellId="0" sqref="N56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26</v>
      </c>
      <c r="C1" s="0" t="s">
        <v>27</v>
      </c>
    </row>
    <row r="2" customFormat="false" ht="12.8" hidden="false" customHeight="false" outlineLevel="0" collapsed="false">
      <c r="B2" s="0" t="s">
        <v>28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134In</v>
      </c>
      <c r="D5" s="3"/>
      <c r="F5" s="1" t="n">
        <v>2</v>
      </c>
      <c r="G5" s="2" t="str">
        <f aca="false">G7&amp;G6</f>
        <v>134Sn</v>
      </c>
      <c r="H5" s="3"/>
      <c r="J5" s="4" t="n">
        <v>4</v>
      </c>
      <c r="K5" s="4" t="str">
        <f aca="false">K7&amp;K6</f>
        <v>134Sb</v>
      </c>
      <c r="L5" s="3"/>
      <c r="N5" s="1" t="n">
        <v>7</v>
      </c>
      <c r="O5" s="2" t="str">
        <f aca="false">O7&amp;O6</f>
        <v>134Te</v>
      </c>
      <c r="P5" s="3"/>
      <c r="R5" s="3"/>
      <c r="S5" s="3" t="str">
        <f aca="false">S7&amp;S6</f>
        <v>134I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134</v>
      </c>
      <c r="D7" s="5"/>
      <c r="F7" s="5" t="s">
        <v>8</v>
      </c>
      <c r="G7" s="5" t="n">
        <f aca="false">C7</f>
        <v>134</v>
      </c>
      <c r="H7" s="5"/>
      <c r="J7" s="5" t="s">
        <v>8</v>
      </c>
      <c r="K7" s="5" t="n">
        <f aca="false">G7</f>
        <v>134</v>
      </c>
      <c r="L7" s="5"/>
      <c r="N7" s="5" t="s">
        <v>8</v>
      </c>
      <c r="O7" s="5" t="n">
        <f aca="false">K7</f>
        <v>134</v>
      </c>
      <c r="P7" s="5"/>
      <c r="R7" s="5" t="s">
        <v>8</v>
      </c>
      <c r="S7" s="5" t="n">
        <f aca="false">O7</f>
        <v>134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0.14</v>
      </c>
      <c r="D9" s="6" t="n">
        <v>0.004</v>
      </c>
      <c r="F9" s="6" t="s">
        <v>10</v>
      </c>
      <c r="G9" s="6" t="n">
        <v>1.05</v>
      </c>
      <c r="H9" s="6" t="n">
        <v>0.011</v>
      </c>
      <c r="J9" s="6" t="s">
        <v>10</v>
      </c>
      <c r="K9" s="6" t="n">
        <v>0.78</v>
      </c>
      <c r="L9" s="6" t="n">
        <v>0.06</v>
      </c>
      <c r="N9" s="6" t="s">
        <v>10</v>
      </c>
      <c r="O9" s="26" t="n">
        <v>2508</v>
      </c>
      <c r="P9" s="6" t="n">
        <v>48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17</v>
      </c>
      <c r="H10" s="6" t="n">
        <v>13</v>
      </c>
      <c r="J10" s="6" t="s">
        <v>11</v>
      </c>
      <c r="K10" s="6" t="n">
        <v>0</v>
      </c>
      <c r="L10" s="6" t="n">
        <v>0</v>
      </c>
      <c r="N10" s="6" t="s">
        <v>11</v>
      </c>
      <c r="O10" s="6"/>
      <c r="P10" s="6"/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/>
      <c r="P11" s="6"/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0.14</v>
      </c>
      <c r="D13" s="6" t="n">
        <v>0.004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133Sn</v>
      </c>
      <c r="H15" s="3"/>
      <c r="J15" s="1" t="n">
        <v>5</v>
      </c>
      <c r="K15" s="2" t="str">
        <f aca="false">K17&amp;K16</f>
        <v>133Sb</v>
      </c>
      <c r="L15" s="3"/>
      <c r="N15" s="1" t="n">
        <v>8</v>
      </c>
      <c r="O15" s="2" t="str">
        <f aca="false">O17&amp;O16</f>
        <v>133Te</v>
      </c>
      <c r="P15" s="3"/>
      <c r="R15" s="3"/>
      <c r="S15" s="3" t="str">
        <f aca="false">S17&amp;S16</f>
        <v>133I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133</v>
      </c>
      <c r="H17" s="5"/>
      <c r="J17" s="5" t="s">
        <v>8</v>
      </c>
      <c r="K17" s="5" t="n">
        <f aca="false">G17</f>
        <v>133</v>
      </c>
      <c r="L17" s="5"/>
      <c r="N17" s="5" t="s">
        <v>8</v>
      </c>
      <c r="O17" s="5" t="n">
        <f aca="false">K17</f>
        <v>133</v>
      </c>
      <c r="P17" s="5"/>
      <c r="R17" s="5" t="s">
        <v>8</v>
      </c>
      <c r="S17" s="5" t="n">
        <f aca="false">O17</f>
        <v>133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1.46</v>
      </c>
      <c r="H19" s="6" t="n">
        <v>0.03</v>
      </c>
      <c r="J19" s="6" t="s">
        <v>10</v>
      </c>
      <c r="K19" s="6" t="n">
        <v>140.4</v>
      </c>
      <c r="L19" s="6" t="n">
        <v>3</v>
      </c>
      <c r="N19" s="6" t="s">
        <v>10</v>
      </c>
      <c r="O19" s="6" t="n">
        <v>750</v>
      </c>
      <c r="P19" s="6" t="n">
        <v>18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0.0294</v>
      </c>
      <c r="H20" s="6" t="n">
        <v>0.0024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132Sn</v>
      </c>
      <c r="H25" s="3"/>
      <c r="J25" s="1" t="n">
        <v>9</v>
      </c>
      <c r="K25" s="2" t="str">
        <f aca="false">K27&amp;K26</f>
        <v>132Sb</v>
      </c>
      <c r="L25" s="3"/>
      <c r="N25" s="3"/>
      <c r="O25" s="3" t="str">
        <f aca="false">O27&amp;O26</f>
        <v>132Te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132</v>
      </c>
      <c r="H27" s="5"/>
      <c r="J27" s="5" t="s">
        <v>8</v>
      </c>
      <c r="K27" s="5" t="n">
        <f aca="false">G27</f>
        <v>132</v>
      </c>
      <c r="L27" s="5"/>
      <c r="N27" s="5" t="s">
        <v>8</v>
      </c>
      <c r="O27" s="5" t="n">
        <f aca="false">K27</f>
        <v>132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39.7</v>
      </c>
      <c r="H29" s="6" t="n">
        <v>0.8</v>
      </c>
      <c r="J29" s="6" t="s">
        <v>10</v>
      </c>
      <c r="K29" s="6" t="n">
        <v>167.4</v>
      </c>
      <c r="L29" s="6" t="n">
        <v>4.2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2000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/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134In</v>
      </c>
      <c r="C41" s="11" t="n">
        <v>1</v>
      </c>
      <c r="D41" s="11" t="n">
        <f aca="false">C9</f>
        <v>0.14</v>
      </c>
      <c r="E41" s="11" t="n">
        <f aca="false">D9</f>
        <v>0.004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134Sn</v>
      </c>
      <c r="C42" s="11" t="n">
        <v>2</v>
      </c>
      <c r="D42" s="11" t="n">
        <f aca="false">G9</f>
        <v>1.05</v>
      </c>
      <c r="E42" s="11" t="n">
        <f aca="false">H9</f>
        <v>0.011</v>
      </c>
      <c r="F42" s="11" t="n">
        <f aca="false">G10/100</f>
        <v>0.17</v>
      </c>
      <c r="G42" s="11" t="n">
        <f aca="false">H10/100</f>
        <v>0.13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133Sn</v>
      </c>
      <c r="C43" s="11" t="n">
        <v>3</v>
      </c>
      <c r="D43" s="11" t="n">
        <f aca="false">G19</f>
        <v>1.46</v>
      </c>
      <c r="E43" s="11" t="n">
        <f aca="false">H19</f>
        <v>0.03</v>
      </c>
      <c r="F43" s="11" t="n">
        <f aca="false">G20/100</f>
        <v>0.000294</v>
      </c>
      <c r="G43" s="11" t="n">
        <f aca="false">H20/100</f>
        <v>2.4E-005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134Sb</v>
      </c>
      <c r="C44" s="11" t="n">
        <v>4</v>
      </c>
      <c r="D44" s="11" t="n">
        <f aca="false">K9</f>
        <v>0.78</v>
      </c>
      <c r="E44" s="11" t="n">
        <f aca="false">L9</f>
        <v>0.06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133Sb</v>
      </c>
      <c r="C45" s="11" t="n">
        <v>5</v>
      </c>
      <c r="D45" s="11" t="n">
        <f aca="false">K19</f>
        <v>140.4</v>
      </c>
      <c r="E45" s="11" t="n">
        <f aca="false">L19</f>
        <v>3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132Sn</v>
      </c>
      <c r="C46" s="11" t="n">
        <v>6</v>
      </c>
      <c r="D46" s="11" t="n">
        <f aca="false">G29</f>
        <v>39.7</v>
      </c>
      <c r="E46" s="11" t="n">
        <f aca="false">H29</f>
        <v>0.8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134Te</v>
      </c>
      <c r="C47" s="11" t="n">
        <v>7</v>
      </c>
      <c r="D47" s="11" t="n">
        <f aca="false">O9</f>
        <v>2508</v>
      </c>
      <c r="E47" s="11" t="n">
        <f aca="false">P9</f>
        <v>48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133Te</v>
      </c>
      <c r="C48" s="11" t="n">
        <v>8</v>
      </c>
      <c r="D48" s="11" t="n">
        <f aca="false">O19</f>
        <v>750</v>
      </c>
      <c r="E48" s="11" t="n">
        <f aca="false">P19</f>
        <v>18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132Sb</v>
      </c>
      <c r="C49" s="11" t="n">
        <v>9</v>
      </c>
      <c r="D49" s="11" t="n">
        <f aca="false">K29</f>
        <v>167.4</v>
      </c>
      <c r="E49" s="11" t="n">
        <f aca="false">L29</f>
        <v>4.2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2000</v>
      </c>
      <c r="D50" s="11" t="n">
        <f aca="false">C35</f>
        <v>0</v>
      </c>
      <c r="E50" s="11" t="n">
        <f aca="false">D35</f>
        <v>10000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10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5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N22" activeCellId="0" sqref="N22"/>
    </sheetView>
  </sheetViews>
  <sheetFormatPr defaultRowHeight="12.8"/>
  <cols>
    <col collapsed="false" hidden="false" max="1" min="1" style="0" width="14.8469387755102"/>
    <col collapsed="false" hidden="false" max="2" min="2" style="0" width="13.2295918367347"/>
    <col collapsed="false" hidden="false" max="1025" min="3" style="0" width="8.36734693877551"/>
  </cols>
  <sheetData>
    <row r="1" customFormat="false" ht="12.8" hidden="false" customHeight="false" outlineLevel="0" collapsed="false">
      <c r="B1" s="0" t="s">
        <v>26</v>
      </c>
      <c r="C1" s="0" t="s">
        <v>27</v>
      </c>
    </row>
    <row r="2" customFormat="false" ht="12.8" hidden="false" customHeight="false" outlineLevel="0" collapsed="false">
      <c r="B2" s="0" t="s">
        <v>28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135In</v>
      </c>
      <c r="D5" s="3"/>
      <c r="F5" s="1" t="n">
        <v>2</v>
      </c>
      <c r="G5" s="2" t="str">
        <f aca="false">G7&amp;G6</f>
        <v>135Sn</v>
      </c>
      <c r="H5" s="3"/>
      <c r="J5" s="4" t="n">
        <v>4</v>
      </c>
      <c r="K5" s="4" t="str">
        <f aca="false">K7&amp;K6</f>
        <v>135Sb</v>
      </c>
      <c r="L5" s="3"/>
      <c r="N5" s="1" t="n">
        <v>7</v>
      </c>
      <c r="O5" s="2" t="str">
        <f aca="false">O7&amp;O6</f>
        <v>135Te</v>
      </c>
      <c r="P5" s="3"/>
      <c r="R5" s="3"/>
      <c r="S5" s="3" t="str">
        <f aca="false">S7&amp;S6</f>
        <v>135I</v>
      </c>
      <c r="T5" s="3"/>
    </row>
    <row r="6" customFormat="false" ht="12.8" hidden="false" customHeight="false" outlineLevel="0" collapsed="false">
      <c r="B6" s="5" t="s">
        <v>2</v>
      </c>
      <c r="C6" s="5" t="s">
        <v>4</v>
      </c>
      <c r="D6" s="5"/>
      <c r="F6" s="5" t="s">
        <v>2</v>
      </c>
      <c r="G6" s="5" t="s">
        <v>5</v>
      </c>
      <c r="H6" s="5"/>
      <c r="J6" s="5" t="s">
        <v>2</v>
      </c>
      <c r="K6" s="5" t="s">
        <v>6</v>
      </c>
      <c r="L6" s="5"/>
      <c r="N6" s="5" t="s">
        <v>2</v>
      </c>
      <c r="O6" s="5" t="s">
        <v>7</v>
      </c>
      <c r="P6" s="5"/>
      <c r="R6" s="5" t="s">
        <v>2</v>
      </c>
      <c r="S6" s="5" t="s">
        <v>23</v>
      </c>
      <c r="T6" s="5"/>
    </row>
    <row r="7" customFormat="false" ht="12.8" hidden="false" customHeight="false" outlineLevel="0" collapsed="false">
      <c r="B7" s="5" t="s">
        <v>8</v>
      </c>
      <c r="C7" s="5" t="n">
        <v>135</v>
      </c>
      <c r="D7" s="5"/>
      <c r="F7" s="5" t="s">
        <v>8</v>
      </c>
      <c r="G7" s="5" t="n">
        <f aca="false">C7</f>
        <v>135</v>
      </c>
      <c r="H7" s="5"/>
      <c r="J7" s="5" t="s">
        <v>8</v>
      </c>
      <c r="K7" s="5" t="n">
        <f aca="false">G7</f>
        <v>135</v>
      </c>
      <c r="L7" s="5"/>
      <c r="N7" s="5" t="s">
        <v>8</v>
      </c>
      <c r="O7" s="5" t="n">
        <f aca="false">K7</f>
        <v>135</v>
      </c>
      <c r="P7" s="5"/>
      <c r="R7" s="5" t="s">
        <v>8</v>
      </c>
      <c r="S7" s="5" t="n">
        <f aca="false">O7</f>
        <v>135</v>
      </c>
      <c r="T7" s="5"/>
    </row>
    <row r="8" customFormat="false" ht="12.8" hidden="false" customHeight="false" outlineLevel="0" collapsed="false">
      <c r="B8" s="5" t="s">
        <v>9</v>
      </c>
      <c r="C8" s="5" t="n">
        <v>49</v>
      </c>
      <c r="D8" s="5"/>
      <c r="F8" s="5" t="s">
        <v>9</v>
      </c>
      <c r="G8" s="5" t="n">
        <f aca="false">C8+1</f>
        <v>50</v>
      </c>
      <c r="H8" s="5"/>
      <c r="J8" s="5" t="s">
        <v>9</v>
      </c>
      <c r="K8" s="5" t="n">
        <f aca="false">G8+1</f>
        <v>51</v>
      </c>
      <c r="L8" s="5"/>
      <c r="N8" s="5" t="s">
        <v>9</v>
      </c>
      <c r="O8" s="5" t="n">
        <f aca="false">K8+1</f>
        <v>52</v>
      </c>
      <c r="P8" s="5"/>
      <c r="R8" s="5" t="s">
        <v>9</v>
      </c>
      <c r="S8" s="5" t="n">
        <f aca="false">O8+1</f>
        <v>53</v>
      </c>
      <c r="T8" s="5"/>
    </row>
    <row r="9" customFormat="false" ht="12.8" hidden="false" customHeight="false" outlineLevel="0" collapsed="false">
      <c r="B9" s="6" t="s">
        <v>10</v>
      </c>
      <c r="C9" s="6" t="n">
        <v>0.101</v>
      </c>
      <c r="D9" s="6" t="n">
        <v>0.005</v>
      </c>
      <c r="F9" s="6" t="s">
        <v>10</v>
      </c>
      <c r="G9" s="6" t="n">
        <v>0.515</v>
      </c>
      <c r="H9" s="6" t="n">
        <v>0.005</v>
      </c>
      <c r="J9" s="6" t="s">
        <v>10</v>
      </c>
      <c r="K9" s="6" t="n">
        <v>1.679</v>
      </c>
      <c r="L9" s="6" t="n">
        <v>0.015</v>
      </c>
      <c r="N9" s="6" t="s">
        <v>10</v>
      </c>
      <c r="O9" s="26" t="n">
        <v>19</v>
      </c>
      <c r="P9" s="6" t="n">
        <v>0.2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21</v>
      </c>
      <c r="H10" s="6" t="n">
        <v>3</v>
      </c>
      <c r="J10" s="6" t="s">
        <v>11</v>
      </c>
      <c r="K10" s="6" t="n">
        <v>22</v>
      </c>
      <c r="L10" s="6" t="n">
        <v>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0.101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134Sn</v>
      </c>
      <c r="H15" s="3"/>
      <c r="J15" s="1" t="n">
        <v>5</v>
      </c>
      <c r="K15" s="2" t="str">
        <f aca="false">K17&amp;K16</f>
        <v>134Sb</v>
      </c>
      <c r="L15" s="3"/>
      <c r="N15" s="1" t="n">
        <v>8</v>
      </c>
      <c r="O15" s="2" t="str">
        <f aca="false">O17&amp;O16</f>
        <v>134Te</v>
      </c>
      <c r="P15" s="3"/>
      <c r="R15" s="3"/>
      <c r="S15" s="3" t="str">
        <f aca="false">S17&amp;S16</f>
        <v>134I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Sn</v>
      </c>
      <c r="H16" s="5"/>
      <c r="J16" s="5" t="s">
        <v>2</v>
      </c>
      <c r="K16" s="5" t="str">
        <f aca="false">K6</f>
        <v>Sb</v>
      </c>
      <c r="L16" s="5"/>
      <c r="N16" s="5" t="s">
        <v>2</v>
      </c>
      <c r="O16" s="5" t="str">
        <f aca="false">O6</f>
        <v>Te</v>
      </c>
      <c r="P16" s="5"/>
      <c r="R16" s="5" t="s">
        <v>2</v>
      </c>
      <c r="S16" s="5" t="str">
        <f aca="false">S6</f>
        <v>I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134</v>
      </c>
      <c r="H17" s="5"/>
      <c r="J17" s="5" t="s">
        <v>8</v>
      </c>
      <c r="K17" s="5" t="n">
        <f aca="false">G17</f>
        <v>134</v>
      </c>
      <c r="L17" s="5"/>
      <c r="N17" s="5" t="s">
        <v>8</v>
      </c>
      <c r="O17" s="5" t="n">
        <f aca="false">K17</f>
        <v>134</v>
      </c>
      <c r="P17" s="5"/>
      <c r="R17" s="5" t="s">
        <v>8</v>
      </c>
      <c r="S17" s="5" t="n">
        <f aca="false">O17</f>
        <v>134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50</v>
      </c>
      <c r="H18" s="5"/>
      <c r="J18" s="5" t="s">
        <v>9</v>
      </c>
      <c r="K18" s="5" t="n">
        <f aca="false">G18+1</f>
        <v>51</v>
      </c>
      <c r="L18" s="5"/>
      <c r="N18" s="5" t="s">
        <v>9</v>
      </c>
      <c r="O18" s="5" t="n">
        <f aca="false">K18+1</f>
        <v>52</v>
      </c>
      <c r="P18" s="5"/>
      <c r="R18" s="5" t="s">
        <v>9</v>
      </c>
      <c r="S18" s="5" t="n">
        <f aca="false">S8</f>
        <v>53</v>
      </c>
      <c r="T18" s="5"/>
    </row>
    <row r="19" customFormat="false" ht="12.8" hidden="false" customHeight="false" outlineLevel="0" collapsed="false">
      <c r="F19" s="6" t="s">
        <v>10</v>
      </c>
      <c r="G19" s="6" t="n">
        <v>1.05</v>
      </c>
      <c r="H19" s="6" t="n">
        <v>0.011</v>
      </c>
      <c r="J19" s="6" t="s">
        <v>10</v>
      </c>
      <c r="K19" s="6" t="n">
        <v>0.78</v>
      </c>
      <c r="L19" s="6" t="n">
        <v>0.06</v>
      </c>
      <c r="N19" s="6" t="s">
        <v>10</v>
      </c>
      <c r="O19" s="6" t="n">
        <v>2508</v>
      </c>
      <c r="P19" s="6" t="n">
        <v>48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17</v>
      </c>
      <c r="H20" s="6" t="n">
        <v>13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133Sn</v>
      </c>
      <c r="H25" s="3"/>
      <c r="J25" s="1" t="n">
        <v>9</v>
      </c>
      <c r="K25" s="2" t="str">
        <f aca="false">K27&amp;K26</f>
        <v>133Sb</v>
      </c>
      <c r="L25" s="3"/>
      <c r="N25" s="3"/>
      <c r="O25" s="3" t="str">
        <f aca="false">O27&amp;O26</f>
        <v>133Te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Sn</v>
      </c>
      <c r="H26" s="5"/>
      <c r="J26" s="5" t="s">
        <v>2</v>
      </c>
      <c r="K26" s="5" t="str">
        <f aca="false">K16</f>
        <v>Sb</v>
      </c>
      <c r="L26" s="5"/>
      <c r="N26" s="5" t="s">
        <v>2</v>
      </c>
      <c r="O26" s="5" t="str">
        <f aca="false">O16</f>
        <v>Te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133</v>
      </c>
      <c r="H27" s="5"/>
      <c r="J27" s="5" t="s">
        <v>8</v>
      </c>
      <c r="K27" s="5" t="n">
        <f aca="false">G27</f>
        <v>133</v>
      </c>
      <c r="L27" s="5"/>
      <c r="N27" s="5" t="s">
        <v>8</v>
      </c>
      <c r="O27" s="5" t="n">
        <f aca="false">K27</f>
        <v>133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50</v>
      </c>
      <c r="H28" s="5"/>
      <c r="J28" s="5" t="s">
        <v>9</v>
      </c>
      <c r="K28" s="5" t="n">
        <f aca="false">G28+1</f>
        <v>51</v>
      </c>
      <c r="L28" s="5"/>
      <c r="N28" s="5" t="s">
        <v>9</v>
      </c>
      <c r="O28" s="5" t="n">
        <f aca="false">K28+1</f>
        <v>52</v>
      </c>
      <c r="P28" s="5"/>
    </row>
    <row r="29" customFormat="false" ht="12.8" hidden="false" customHeight="false" outlineLevel="0" collapsed="false">
      <c r="F29" s="6" t="s">
        <v>10</v>
      </c>
      <c r="G29" s="6" t="n">
        <v>1.46</v>
      </c>
      <c r="H29" s="6" t="n">
        <v>0.03</v>
      </c>
      <c r="J29" s="6" t="s">
        <v>10</v>
      </c>
      <c r="K29" s="6" t="n">
        <v>140.4</v>
      </c>
      <c r="L29" s="6" t="n">
        <v>3</v>
      </c>
      <c r="N29" s="6" t="s">
        <v>10</v>
      </c>
      <c r="O29" s="6" t="n">
        <v>99999999</v>
      </c>
      <c r="P29" s="6" t="n">
        <v>9</v>
      </c>
    </row>
    <row r="30" customFormat="false" ht="12.8" hidden="false" customHeight="false" outlineLevel="0" collapsed="false">
      <c r="F30" s="6" t="s">
        <v>11</v>
      </c>
      <c r="G30" s="6" t="n">
        <v>0.0294</v>
      </c>
      <c r="H30" s="6" t="n">
        <v>0.0024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420</v>
      </c>
      <c r="C35" s="7" t="n">
        <v>0</v>
      </c>
      <c r="D35" s="7" t="n">
        <v>2000</v>
      </c>
    </row>
    <row r="36" customFormat="false" ht="12.8" hidden="false" customHeight="false" outlineLevel="0" collapsed="false">
      <c r="A36" s="8" t="s">
        <v>17</v>
      </c>
      <c r="B36" s="7" t="n">
        <v>25</v>
      </c>
      <c r="C36" s="7" t="n">
        <v>0</v>
      </c>
      <c r="D36" s="7" t="n">
        <v>300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11</v>
      </c>
      <c r="G40" s="10" t="s">
        <v>21</v>
      </c>
      <c r="H40" s="9" t="s">
        <v>12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135In</v>
      </c>
      <c r="C41" s="11" t="n">
        <v>1</v>
      </c>
      <c r="D41" s="11" t="n">
        <f aca="false">C9</f>
        <v>0.101</v>
      </c>
      <c r="E41" s="11" t="n">
        <f aca="false">D9</f>
        <v>0.005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135Sn</v>
      </c>
      <c r="C42" s="11" t="n">
        <v>2</v>
      </c>
      <c r="D42" s="11" t="n">
        <f aca="false">G9</f>
        <v>0.515</v>
      </c>
      <c r="E42" s="11" t="n">
        <f aca="false">H9</f>
        <v>0.005</v>
      </c>
      <c r="F42" s="11" t="n">
        <f aca="false">G10/100</f>
        <v>0.21</v>
      </c>
      <c r="G42" s="11" t="n">
        <f aca="false">H10/100</f>
        <v>0.03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134Sn</v>
      </c>
      <c r="C43" s="11" t="n">
        <v>3</v>
      </c>
      <c r="D43" s="11" t="n">
        <f aca="false">G19</f>
        <v>1.05</v>
      </c>
      <c r="E43" s="11" t="n">
        <f aca="false">H19</f>
        <v>0.011</v>
      </c>
      <c r="F43" s="11" t="n">
        <f aca="false">G20/100</f>
        <v>0.17</v>
      </c>
      <c r="G43" s="11" t="n">
        <f aca="false">H20/100</f>
        <v>0.13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135Sb</v>
      </c>
      <c r="C44" s="11" t="n">
        <v>4</v>
      </c>
      <c r="D44" s="11" t="n">
        <f aca="false">K9</f>
        <v>1.679</v>
      </c>
      <c r="E44" s="11" t="n">
        <f aca="false">L9</f>
        <v>0.015</v>
      </c>
      <c r="F44" s="11" t="n">
        <f aca="false">K10/100</f>
        <v>0.22</v>
      </c>
      <c r="G44" s="11" t="n">
        <f aca="false">L10/100</f>
        <v>0.03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134Sb</v>
      </c>
      <c r="C45" s="11" t="n">
        <v>5</v>
      </c>
      <c r="D45" s="11" t="n">
        <f aca="false">K19</f>
        <v>0.78</v>
      </c>
      <c r="E45" s="11" t="n">
        <f aca="false">L19</f>
        <v>0.06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133Sn</v>
      </c>
      <c r="C46" s="11" t="n">
        <v>6</v>
      </c>
      <c r="D46" s="11" t="n">
        <f aca="false">G29</f>
        <v>1.46</v>
      </c>
      <c r="E46" s="11" t="n">
        <f aca="false">H29</f>
        <v>0.03</v>
      </c>
      <c r="F46" s="11" t="n">
        <f aca="false">G30/100</f>
        <v>0.000294</v>
      </c>
      <c r="G46" s="11" t="n">
        <f aca="false">H30/100</f>
        <v>2.4E-005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135Te</v>
      </c>
      <c r="C47" s="11" t="n">
        <v>7</v>
      </c>
      <c r="D47" s="11" t="n">
        <f aca="false">O9</f>
        <v>19</v>
      </c>
      <c r="E47" s="11" t="n">
        <f aca="false">P9</f>
        <v>0.2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134Te</v>
      </c>
      <c r="C48" s="11" t="n">
        <v>8</v>
      </c>
      <c r="D48" s="11" t="n">
        <f aca="false">O19</f>
        <v>2508</v>
      </c>
      <c r="E48" s="11" t="n">
        <f aca="false">P19</f>
        <v>48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133Sb</v>
      </c>
      <c r="C49" s="11" t="n">
        <v>9</v>
      </c>
      <c r="D49" s="11" t="n">
        <f aca="false">K29</f>
        <v>140.4</v>
      </c>
      <c r="E49" s="11" t="n">
        <f aca="false">L29</f>
        <v>3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420</v>
      </c>
      <c r="D50" s="11" t="n">
        <f aca="false">C35</f>
        <v>0</v>
      </c>
      <c r="E50" s="11" t="n">
        <f aca="false">D35</f>
        <v>2000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25</v>
      </c>
      <c r="D51" s="11" t="n">
        <f aca="false">C36</f>
        <v>0</v>
      </c>
      <c r="E51" s="11" t="n">
        <f aca="false">D36</f>
        <v>300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J1" colorId="64" zoomScale="95" zoomScaleNormal="95" zoomScalePageLayoutView="100" workbookViewId="0">
      <selection pane="topLeft" activeCell="K10" activeCellId="0" sqref="K1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126Ag</v>
      </c>
      <c r="D5" s="3"/>
      <c r="F5" s="1" t="n">
        <v>2</v>
      </c>
      <c r="G5" s="2" t="str">
        <f aca="false">G7&amp;G6</f>
        <v>126Cd</v>
      </c>
      <c r="H5" s="3"/>
      <c r="J5" s="4" t="n">
        <v>4</v>
      </c>
      <c r="K5" s="4" t="str">
        <f aca="false">K7&amp;K6</f>
        <v>126In</v>
      </c>
      <c r="L5" s="3"/>
      <c r="N5" s="1" t="n">
        <v>7</v>
      </c>
      <c r="O5" s="2" t="str">
        <f aca="false">O7&amp;O6</f>
        <v>126Sn</v>
      </c>
      <c r="P5" s="3"/>
      <c r="R5" s="3"/>
      <c r="S5" s="3" t="str">
        <f aca="false">S7&amp;S6</f>
        <v>126Sb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126</v>
      </c>
      <c r="D7" s="5"/>
      <c r="F7" s="5" t="s">
        <v>8</v>
      </c>
      <c r="G7" s="5" t="n">
        <f aca="false">C7</f>
        <v>126</v>
      </c>
      <c r="H7" s="5"/>
      <c r="J7" s="5" t="s">
        <v>8</v>
      </c>
      <c r="K7" s="5" t="n">
        <f aca="false">G7</f>
        <v>126</v>
      </c>
      <c r="L7" s="5"/>
      <c r="N7" s="5" t="s">
        <v>8</v>
      </c>
      <c r="O7" s="5" t="n">
        <f aca="false">K7</f>
        <v>126</v>
      </c>
      <c r="P7" s="5"/>
      <c r="R7" s="5" t="s">
        <v>8</v>
      </c>
      <c r="S7" s="5" t="n">
        <f aca="false">O7</f>
        <v>126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-28</v>
      </c>
      <c r="D10" s="6" t="n">
        <v>72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125Cd</v>
      </c>
      <c r="H15" s="3"/>
      <c r="J15" s="1" t="n">
        <v>5</v>
      </c>
      <c r="K15" s="2" t="str">
        <f aca="false">K17&amp;K16</f>
        <v>125In</v>
      </c>
      <c r="L15" s="3"/>
      <c r="N15" s="1" t="n">
        <v>8</v>
      </c>
      <c r="O15" s="2" t="str">
        <f aca="false">O17&amp;O16</f>
        <v>125Sn</v>
      </c>
      <c r="P15" s="3"/>
      <c r="R15" s="3"/>
      <c r="S15" s="3" t="str">
        <f aca="false">S17&amp;S16</f>
        <v>125Sb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125</v>
      </c>
      <c r="H17" s="5"/>
      <c r="J17" s="5" t="s">
        <v>8</v>
      </c>
      <c r="K17" s="5" t="n">
        <f aca="false">G17</f>
        <v>125</v>
      </c>
      <c r="L17" s="5"/>
      <c r="N17" s="5" t="s">
        <v>8</v>
      </c>
      <c r="O17" s="5" t="n">
        <f aca="false">K17</f>
        <v>125</v>
      </c>
      <c r="P17" s="5"/>
      <c r="R17" s="5" t="s">
        <v>8</v>
      </c>
      <c r="S17" s="5" t="n">
        <f aca="false">O17</f>
        <v>125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f aca="false">6.58*60*60</f>
        <v>23688</v>
      </c>
      <c r="P19" s="6" t="n">
        <f aca="false">0.03*60*60</f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124Cd</v>
      </c>
      <c r="H25" s="3"/>
      <c r="J25" s="1" t="n">
        <v>9</v>
      </c>
      <c r="K25" s="2" t="str">
        <f aca="false">K27&amp;K26</f>
        <v>124In</v>
      </c>
      <c r="L25" s="3"/>
      <c r="N25" s="3"/>
      <c r="O25" s="3" t="str">
        <f aca="false">O27&amp;O26</f>
        <v>124Sn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124</v>
      </c>
      <c r="H27" s="5"/>
      <c r="J27" s="5" t="s">
        <v>8</v>
      </c>
      <c r="K27" s="5" t="n">
        <f aca="false">G27</f>
        <v>124</v>
      </c>
      <c r="L27" s="5"/>
      <c r="N27" s="5" t="s">
        <v>8</v>
      </c>
      <c r="O27" s="5" t="n">
        <f aca="false">K27</f>
        <v>124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f aca="false">41.8*60</f>
        <v>2508</v>
      </c>
      <c r="L29" s="6" t="n">
        <f aca="false">0.8*60</f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126Ag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-0.28</v>
      </c>
      <c r="G41" s="11" t="n">
        <f aca="false">D10/100</f>
        <v>0.72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126Cd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125Cd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126In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125In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124Cd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126Sn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125Sn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124In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126</v>
      </c>
      <c r="V54" s="17"/>
      <c r="W54" s="18"/>
      <c r="X54" s="17" t="n">
        <f aca="false">G7</f>
        <v>126</v>
      </c>
      <c r="Y54" s="17"/>
      <c r="Z54" s="18"/>
      <c r="AA54" s="17" t="n">
        <f aca="false">K7</f>
        <v>126</v>
      </c>
      <c r="AB54" s="17"/>
      <c r="AC54" s="18"/>
      <c r="AD54" s="17" t="n">
        <f aca="false">O7</f>
        <v>126</v>
      </c>
      <c r="AE54" s="17"/>
      <c r="AF54" s="18"/>
      <c r="AG54" s="17" t="n">
        <f aca="false">S7</f>
        <v>126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125</v>
      </c>
      <c r="Y58" s="17"/>
      <c r="Z58" s="18"/>
      <c r="AA58" s="17" t="n">
        <f aca="false">K17</f>
        <v>125</v>
      </c>
      <c r="AB58" s="17"/>
      <c r="AC58" s="18"/>
      <c r="AD58" s="17" t="n">
        <f aca="false">O17</f>
        <v>125</v>
      </c>
      <c r="AE58" s="17"/>
      <c r="AF58" s="18"/>
      <c r="AG58" s="17" t="n">
        <f aca="false">S17</f>
        <v>125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124</v>
      </c>
      <c r="Y62" s="17"/>
      <c r="Z62" s="18"/>
      <c r="AA62" s="17" t="n">
        <f aca="false">K27</f>
        <v>124</v>
      </c>
      <c r="AB62" s="17"/>
      <c r="AC62" s="18"/>
      <c r="AD62" s="17" t="n">
        <f aca="false">O27</f>
        <v>124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123</v>
      </c>
      <c r="AB66" s="17"/>
      <c r="AC66" s="18"/>
      <c r="AD66" s="17" t="n">
        <f aca="false">AD62-1</f>
        <v>123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95" zoomScaleNormal="95" zoomScalePageLayoutView="100" workbookViewId="0">
      <selection pane="topLeft" activeCell="G19" activeCellId="0" sqref="G19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129Ag</v>
      </c>
      <c r="D5" s="3"/>
      <c r="F5" s="1" t="n">
        <v>2</v>
      </c>
      <c r="G5" s="2" t="str">
        <f aca="false">G7&amp;G6</f>
        <v>129Cd</v>
      </c>
      <c r="H5" s="3"/>
      <c r="J5" s="4" t="n">
        <v>4</v>
      </c>
      <c r="K5" s="4" t="str">
        <f aca="false">K7&amp;K6</f>
        <v>129In</v>
      </c>
      <c r="L5" s="3"/>
      <c r="N5" s="1" t="n">
        <v>7</v>
      </c>
      <c r="O5" s="2" t="str">
        <f aca="false">O7&amp;O6</f>
        <v>129Sn</v>
      </c>
      <c r="P5" s="3"/>
      <c r="R5" s="3"/>
      <c r="S5" s="3" t="str">
        <f aca="false">S7&amp;S6</f>
        <v>129Sb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129</v>
      </c>
      <c r="D7" s="5"/>
      <c r="F7" s="5" t="s">
        <v>8</v>
      </c>
      <c r="G7" s="5" t="n">
        <f aca="false">C7</f>
        <v>129</v>
      </c>
      <c r="H7" s="5"/>
      <c r="J7" s="5" t="s">
        <v>8</v>
      </c>
      <c r="K7" s="5" t="n">
        <f aca="false">G7</f>
        <v>129</v>
      </c>
      <c r="L7" s="5"/>
      <c r="N7" s="5" t="s">
        <v>8</v>
      </c>
      <c r="O7" s="5" t="n">
        <f aca="false">K7</f>
        <v>129</v>
      </c>
      <c r="P7" s="5"/>
      <c r="R7" s="5" t="s">
        <v>8</v>
      </c>
      <c r="S7" s="5" t="n">
        <f aca="false">O7</f>
        <v>129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0.046</v>
      </c>
      <c r="D9" s="6" t="n">
        <v>0.009</v>
      </c>
      <c r="F9" s="6" t="s">
        <v>10</v>
      </c>
      <c r="G9" s="6" t="n">
        <v>0.154</v>
      </c>
      <c r="H9" s="6" t="n">
        <v>0.002</v>
      </c>
      <c r="J9" s="6" t="s">
        <v>10</v>
      </c>
      <c r="K9" s="6" t="n">
        <v>0.611</v>
      </c>
      <c r="L9" s="6" t="n">
        <v>0.005</v>
      </c>
      <c r="N9" s="6" t="s">
        <v>10</v>
      </c>
      <c r="O9" s="6" t="n">
        <v>133.8</v>
      </c>
      <c r="P9" s="6" t="n">
        <v>2.4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-50</v>
      </c>
      <c r="H10" s="6" t="n">
        <v>50</v>
      </c>
      <c r="J10" s="6" t="s">
        <v>11</v>
      </c>
      <c r="K10" s="6" t="n">
        <v>0.23</v>
      </c>
      <c r="L10" s="6" t="n">
        <v>0.07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0.046</v>
      </c>
      <c r="D13" s="6" t="n">
        <v>0.009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128Cd</v>
      </c>
      <c r="H15" s="3"/>
      <c r="J15" s="1" t="n">
        <v>5</v>
      </c>
      <c r="K15" s="2" t="str">
        <f aca="false">K17&amp;K16</f>
        <v>128In</v>
      </c>
      <c r="L15" s="3"/>
      <c r="N15" s="1" t="n">
        <v>8</v>
      </c>
      <c r="O15" s="2" t="str">
        <f aca="false">O17&amp;O16</f>
        <v>128Sn</v>
      </c>
      <c r="P15" s="3"/>
      <c r="R15" s="3"/>
      <c r="S15" s="3" t="str">
        <f aca="false">S17&amp;S16</f>
        <v>128Sb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128</v>
      </c>
      <c r="H17" s="5"/>
      <c r="J17" s="5" t="s">
        <v>8</v>
      </c>
      <c r="K17" s="5" t="n">
        <f aca="false">G17</f>
        <v>128</v>
      </c>
      <c r="L17" s="5"/>
      <c r="N17" s="5" t="s">
        <v>8</v>
      </c>
      <c r="O17" s="5" t="n">
        <f aca="false">K17</f>
        <v>128</v>
      </c>
      <c r="P17" s="5"/>
      <c r="R17" s="5" t="s">
        <v>8</v>
      </c>
      <c r="S17" s="5" t="n">
        <f aca="false">O17</f>
        <v>128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0.28</v>
      </c>
      <c r="H19" s="6" t="n">
        <v>0.04</v>
      </c>
      <c r="J19" s="6" t="s">
        <v>10</v>
      </c>
      <c r="K19" s="6" t="n">
        <v>0.84</v>
      </c>
      <c r="L19" s="6" t="n">
        <v>0.06</v>
      </c>
      <c r="N19" s="6" t="s">
        <v>10</v>
      </c>
      <c r="O19" s="6" t="n">
        <v>3544.2</v>
      </c>
      <c r="P19" s="6" t="n">
        <v>8.4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0</v>
      </c>
      <c r="J20" s="6" t="s">
        <v>11</v>
      </c>
      <c r="K20" s="6" t="n">
        <v>0.046</v>
      </c>
      <c r="L20" s="6" t="n">
        <v>0.046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127Cd</v>
      </c>
      <c r="H25" s="3"/>
      <c r="J25" s="1" t="n">
        <v>9</v>
      </c>
      <c r="K25" s="2" t="str">
        <f aca="false">K27&amp;K26</f>
        <v>127In</v>
      </c>
      <c r="L25" s="3"/>
      <c r="N25" s="3"/>
      <c r="O25" s="3" t="str">
        <f aca="false">O27&amp;O26</f>
        <v>127Sn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127</v>
      </c>
      <c r="H27" s="5"/>
      <c r="J27" s="5" t="s">
        <v>8</v>
      </c>
      <c r="K27" s="5" t="n">
        <f aca="false">G27</f>
        <v>127</v>
      </c>
      <c r="L27" s="5"/>
      <c r="N27" s="5" t="s">
        <v>8</v>
      </c>
      <c r="O27" s="5" t="n">
        <f aca="false">K27</f>
        <v>127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0.37</v>
      </c>
      <c r="H29" s="6" t="n">
        <v>0.07</v>
      </c>
      <c r="J29" s="6" t="s">
        <v>10</v>
      </c>
      <c r="K29" s="6" t="n">
        <v>1.09</v>
      </c>
      <c r="L29" s="6" t="n">
        <v>0.01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0.03</v>
      </c>
      <c r="L30" s="6" t="n">
        <v>0.03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129Ag</v>
      </c>
      <c r="C41" s="11" t="n">
        <v>1</v>
      </c>
      <c r="D41" s="11" t="n">
        <f aca="false">C9</f>
        <v>0.046</v>
      </c>
      <c r="E41" s="11" t="n">
        <f aca="false">D9</f>
        <v>0.009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129Cd</v>
      </c>
      <c r="C42" s="11" t="n">
        <v>2</v>
      </c>
      <c r="D42" s="11" t="n">
        <f aca="false">G9</f>
        <v>0.154</v>
      </c>
      <c r="E42" s="11" t="n">
        <f aca="false">H9</f>
        <v>0.002</v>
      </c>
      <c r="F42" s="11" t="n">
        <f aca="false">G10/100</f>
        <v>-0.5</v>
      </c>
      <c r="G42" s="11" t="n">
        <f aca="false">H10/100</f>
        <v>0.5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128Cd</v>
      </c>
      <c r="C43" s="11" t="n">
        <v>3</v>
      </c>
      <c r="D43" s="11" t="n">
        <f aca="false">G19</f>
        <v>0.28</v>
      </c>
      <c r="E43" s="11" t="n">
        <f aca="false">H19</f>
        <v>0.04</v>
      </c>
      <c r="F43" s="11" t="n">
        <f aca="false">G20/100</f>
        <v>0</v>
      </c>
      <c r="G43" s="11" t="n">
        <f aca="false">H20/100</f>
        <v>0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129In</v>
      </c>
      <c r="C44" s="11" t="n">
        <v>4</v>
      </c>
      <c r="D44" s="11" t="n">
        <f aca="false">K9</f>
        <v>0.611</v>
      </c>
      <c r="E44" s="11" t="n">
        <f aca="false">L9</f>
        <v>0.005</v>
      </c>
      <c r="F44" s="11" t="n">
        <f aca="false">K10/100</f>
        <v>0.0023</v>
      </c>
      <c r="G44" s="11" t="n">
        <f aca="false">L10/100</f>
        <v>0.0007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128In</v>
      </c>
      <c r="C45" s="11" t="n">
        <v>5</v>
      </c>
      <c r="D45" s="11" t="n">
        <f aca="false">K19</f>
        <v>0.84</v>
      </c>
      <c r="E45" s="11" t="n">
        <f aca="false">L19</f>
        <v>0.06</v>
      </c>
      <c r="F45" s="11" t="n">
        <f aca="false">K20/100</f>
        <v>0.00046</v>
      </c>
      <c r="G45" s="11" t="n">
        <f aca="false">L20/100</f>
        <v>0.00046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127Cd</v>
      </c>
      <c r="C46" s="11" t="n">
        <v>6</v>
      </c>
      <c r="D46" s="11" t="n">
        <f aca="false">G29</f>
        <v>0.37</v>
      </c>
      <c r="E46" s="11" t="n">
        <f aca="false">H29</f>
        <v>0.07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129Sn</v>
      </c>
      <c r="C47" s="11" t="n">
        <v>7</v>
      </c>
      <c r="D47" s="11" t="n">
        <f aca="false">O9</f>
        <v>133.8</v>
      </c>
      <c r="E47" s="11" t="n">
        <f aca="false">P9</f>
        <v>2.4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128Sn</v>
      </c>
      <c r="C48" s="11" t="n">
        <v>8</v>
      </c>
      <c r="D48" s="11" t="n">
        <f aca="false">O19</f>
        <v>3544.2</v>
      </c>
      <c r="E48" s="11" t="n">
        <f aca="false">P19</f>
        <v>8.4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127In</v>
      </c>
      <c r="C49" s="11" t="n">
        <v>9</v>
      </c>
      <c r="D49" s="11" t="n">
        <f aca="false">K29</f>
        <v>1.09</v>
      </c>
      <c r="E49" s="11" t="n">
        <f aca="false">L29</f>
        <v>0.01</v>
      </c>
      <c r="F49" s="11" t="n">
        <f aca="false">K30/100</f>
        <v>0.0003</v>
      </c>
      <c r="G49" s="11" t="n">
        <f aca="false">L30/100</f>
        <v>0.0003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50</v>
      </c>
      <c r="D51" s="11" t="n">
        <f aca="false">C36</f>
        <v>0</v>
      </c>
      <c r="E51" s="11" t="n">
        <f aca="false">D36</f>
        <v>500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129</v>
      </c>
      <c r="V54" s="17"/>
      <c r="W54" s="18"/>
      <c r="X54" s="17" t="n">
        <f aca="false">G7</f>
        <v>129</v>
      </c>
      <c r="Y54" s="17"/>
      <c r="Z54" s="18"/>
      <c r="AA54" s="17" t="n">
        <f aca="false">K7</f>
        <v>129</v>
      </c>
      <c r="AB54" s="17"/>
      <c r="AC54" s="18"/>
      <c r="AD54" s="17" t="n">
        <f aca="false">O7</f>
        <v>129</v>
      </c>
      <c r="AE54" s="17"/>
      <c r="AF54" s="18"/>
      <c r="AG54" s="17" t="n">
        <f aca="false">S7</f>
        <v>129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128</v>
      </c>
      <c r="Y58" s="17"/>
      <c r="Z58" s="18"/>
      <c r="AA58" s="17" t="n">
        <f aca="false">K17</f>
        <v>128</v>
      </c>
      <c r="AB58" s="17"/>
      <c r="AC58" s="18"/>
      <c r="AD58" s="17" t="n">
        <f aca="false">O17</f>
        <v>128</v>
      </c>
      <c r="AE58" s="17"/>
      <c r="AF58" s="18"/>
      <c r="AG58" s="17" t="n">
        <f aca="false">S17</f>
        <v>128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127</v>
      </c>
      <c r="Y62" s="17"/>
      <c r="Z62" s="18"/>
      <c r="AA62" s="17" t="n">
        <f aca="false">K27</f>
        <v>127</v>
      </c>
      <c r="AB62" s="17"/>
      <c r="AC62" s="18"/>
      <c r="AD62" s="17" t="n">
        <f aca="false">O27</f>
        <v>127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126</v>
      </c>
      <c r="AB66" s="17"/>
      <c r="AC66" s="18"/>
      <c r="AD66" s="17" t="n">
        <f aca="false">AD62-1</f>
        <v>126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0" activeCellId="0" sqref="D1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133Sn</v>
      </c>
      <c r="D5" s="3"/>
      <c r="F5" s="1" t="n">
        <v>2</v>
      </c>
      <c r="G5" s="2" t="str">
        <f aca="false">G7&amp;G6</f>
        <v>133Sb</v>
      </c>
      <c r="H5" s="3"/>
      <c r="J5" s="4" t="n">
        <v>4</v>
      </c>
      <c r="K5" s="4" t="str">
        <f aca="false">K7&amp;K6</f>
        <v>133Te</v>
      </c>
      <c r="L5" s="3"/>
      <c r="N5" s="1" t="n">
        <v>7</v>
      </c>
      <c r="O5" s="2" t="str">
        <f aca="false">O7&amp;O6</f>
        <v>133I</v>
      </c>
      <c r="P5" s="3"/>
      <c r="R5" s="3"/>
      <c r="S5" s="3" t="str">
        <f aca="false">S7&amp;S6</f>
        <v>133Xe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133</v>
      </c>
      <c r="D7" s="5"/>
      <c r="F7" s="5" t="s">
        <v>8</v>
      </c>
      <c r="G7" s="5" t="n">
        <f aca="false">C7</f>
        <v>133</v>
      </c>
      <c r="H7" s="5"/>
      <c r="J7" s="5" t="s">
        <v>8</v>
      </c>
      <c r="K7" s="5" t="n">
        <f aca="false">G7</f>
        <v>133</v>
      </c>
      <c r="L7" s="5"/>
      <c r="N7" s="5" t="s">
        <v>8</v>
      </c>
      <c r="O7" s="5" t="n">
        <f aca="false">K7</f>
        <v>133</v>
      </c>
      <c r="P7" s="5"/>
      <c r="R7" s="5" t="s">
        <v>8</v>
      </c>
      <c r="S7" s="5" t="n">
        <f aca="false">O7</f>
        <v>133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1.46</v>
      </c>
      <c r="D9" s="6" t="n">
        <v>0.03</v>
      </c>
      <c r="F9" s="6" t="s">
        <v>10</v>
      </c>
      <c r="G9" s="6" t="n">
        <v>140.4</v>
      </c>
      <c r="H9" s="6" t="n">
        <v>3</v>
      </c>
      <c r="J9" s="6" t="s">
        <v>10</v>
      </c>
      <c r="K9" s="6" t="n">
        <v>750</v>
      </c>
      <c r="L9" s="6" t="n">
        <v>18</v>
      </c>
      <c r="N9" s="6" t="s">
        <v>10</v>
      </c>
      <c r="O9" s="6" t="n">
        <v>74988</v>
      </c>
      <c r="P9" s="6" t="n">
        <v>288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-0.0294</v>
      </c>
      <c r="D10" s="6" t="n">
        <f aca="false">C10+100</f>
        <v>99.9706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1.46</v>
      </c>
      <c r="D13" s="6" t="n">
        <v>0.03</v>
      </c>
    </row>
    <row r="14" customFormat="false" ht="12.8" hidden="false" customHeight="false" outlineLevel="0" collapsed="false">
      <c r="C14" s="6" t="n">
        <v>0.0294</v>
      </c>
      <c r="D14" s="6" t="n">
        <v>0.0024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132Sb</v>
      </c>
      <c r="H15" s="3"/>
      <c r="J15" s="1" t="n">
        <v>5</v>
      </c>
      <c r="K15" s="2" t="str">
        <f aca="false">K17&amp;K16</f>
        <v>132Te</v>
      </c>
      <c r="L15" s="3"/>
      <c r="N15" s="1" t="n">
        <v>8</v>
      </c>
      <c r="O15" s="2" t="str">
        <f aca="false">O17&amp;O16</f>
        <v>132I</v>
      </c>
      <c r="P15" s="3"/>
      <c r="R15" s="3"/>
      <c r="S15" s="3" t="str">
        <f aca="false">S17&amp;S16</f>
        <v>132Xe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132</v>
      </c>
      <c r="H17" s="5"/>
      <c r="J17" s="5" t="s">
        <v>8</v>
      </c>
      <c r="K17" s="5" t="n">
        <f aca="false">G17</f>
        <v>132</v>
      </c>
      <c r="L17" s="5"/>
      <c r="N17" s="5" t="s">
        <v>8</v>
      </c>
      <c r="O17" s="5" t="n">
        <f aca="false">K17</f>
        <v>132</v>
      </c>
      <c r="P17" s="5"/>
      <c r="R17" s="5" t="s">
        <v>8</v>
      </c>
      <c r="S17" s="5" t="n">
        <f aca="false">O17</f>
        <v>132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167.4</v>
      </c>
      <c r="H19" s="6" t="n">
        <v>4.2</v>
      </c>
      <c r="J19" s="6" t="s">
        <v>10</v>
      </c>
      <c r="K19" s="6" t="n">
        <v>276825.6</v>
      </c>
      <c r="L19" s="6" t="n">
        <v>1123.2</v>
      </c>
      <c r="N19" s="6" t="s">
        <v>10</v>
      </c>
      <c r="O19" s="6" t="n">
        <v>8262</v>
      </c>
      <c r="P19" s="6" t="n">
        <v>46.8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131Sb</v>
      </c>
      <c r="H25" s="3"/>
      <c r="J25" s="1" t="n">
        <v>9</v>
      </c>
      <c r="K25" s="2" t="str">
        <f aca="false">K27&amp;K26</f>
        <v>131Te</v>
      </c>
      <c r="L25" s="3"/>
      <c r="N25" s="3"/>
      <c r="O25" s="3" t="str">
        <f aca="false">O27&amp;O26</f>
        <v>131I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131</v>
      </c>
      <c r="H27" s="5"/>
      <c r="J27" s="5" t="s">
        <v>8</v>
      </c>
      <c r="K27" s="5" t="n">
        <f aca="false">G27</f>
        <v>131</v>
      </c>
      <c r="L27" s="5"/>
      <c r="N27" s="5" t="s">
        <v>8</v>
      </c>
      <c r="O27" s="5" t="n">
        <f aca="false">K27</f>
        <v>131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1381.8</v>
      </c>
      <c r="H29" s="6" t="n">
        <v>2.4</v>
      </c>
      <c r="J29" s="6" t="s">
        <v>10</v>
      </c>
      <c r="K29" s="6" t="n">
        <v>1500</v>
      </c>
      <c r="L29" s="6" t="n">
        <v>6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1100-140</f>
        <v>960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133Sn</v>
      </c>
      <c r="C41" s="11" t="n">
        <v>1</v>
      </c>
      <c r="D41" s="11" t="n">
        <f aca="false">C9</f>
        <v>1.46</v>
      </c>
      <c r="E41" s="11" t="n">
        <f aca="false">D9</f>
        <v>0.03</v>
      </c>
      <c r="F41" s="11" t="n">
        <f aca="false">C10/100</f>
        <v>-0.000294</v>
      </c>
      <c r="G41" s="11" t="n">
        <f aca="false">D10/100</f>
        <v>0.999706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133Sb</v>
      </c>
      <c r="C42" s="11" t="n">
        <v>2</v>
      </c>
      <c r="D42" s="11" t="n">
        <f aca="false">G9</f>
        <v>140.4</v>
      </c>
      <c r="E42" s="11" t="n">
        <f aca="false">H9</f>
        <v>3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132Sb</v>
      </c>
      <c r="C43" s="11" t="n">
        <v>3</v>
      </c>
      <c r="D43" s="11" t="n">
        <f aca="false">G19</f>
        <v>167.4</v>
      </c>
      <c r="E43" s="11" t="n">
        <f aca="false">H19</f>
        <v>4.2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133Te</v>
      </c>
      <c r="C44" s="11" t="n">
        <v>4</v>
      </c>
      <c r="D44" s="11" t="n">
        <f aca="false">K9</f>
        <v>750</v>
      </c>
      <c r="E44" s="11" t="n">
        <f aca="false">L9</f>
        <v>18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132Te</v>
      </c>
      <c r="C45" s="11" t="n">
        <v>5</v>
      </c>
      <c r="D45" s="11" t="n">
        <f aca="false">K19</f>
        <v>276825.6</v>
      </c>
      <c r="E45" s="11" t="n">
        <f aca="false">L19</f>
        <v>1123.2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131Sb</v>
      </c>
      <c r="C46" s="11" t="n">
        <v>6</v>
      </c>
      <c r="D46" s="11" t="n">
        <f aca="false">G29</f>
        <v>1381.8</v>
      </c>
      <c r="E46" s="11" t="n">
        <f aca="false">H29</f>
        <v>2.4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133I</v>
      </c>
      <c r="C47" s="11" t="n">
        <v>7</v>
      </c>
      <c r="D47" s="11" t="n">
        <f aca="false">O9</f>
        <v>74988</v>
      </c>
      <c r="E47" s="11" t="n">
        <f aca="false">P9</f>
        <v>288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132I</v>
      </c>
      <c r="C48" s="11" t="n">
        <v>8</v>
      </c>
      <c r="D48" s="11" t="n">
        <f aca="false">O19</f>
        <v>8262</v>
      </c>
      <c r="E48" s="11" t="n">
        <f aca="false">P19</f>
        <v>46.8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131Te</v>
      </c>
      <c r="C49" s="11" t="n">
        <v>9</v>
      </c>
      <c r="D49" s="11" t="n">
        <f aca="false">K29</f>
        <v>1500</v>
      </c>
      <c r="E49" s="11" t="n">
        <f aca="false">L29</f>
        <v>6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960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133</v>
      </c>
      <c r="V54" s="17"/>
      <c r="W54" s="18"/>
      <c r="X54" s="17" t="n">
        <f aca="false">G7</f>
        <v>133</v>
      </c>
      <c r="Y54" s="17"/>
      <c r="Z54" s="18"/>
      <c r="AA54" s="17" t="n">
        <f aca="false">K7</f>
        <v>133</v>
      </c>
      <c r="AB54" s="17"/>
      <c r="AC54" s="18"/>
      <c r="AD54" s="17" t="n">
        <f aca="false">O7</f>
        <v>133</v>
      </c>
      <c r="AE54" s="17"/>
      <c r="AF54" s="18"/>
      <c r="AG54" s="17" t="n">
        <f aca="false">S7</f>
        <v>133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132</v>
      </c>
      <c r="Y58" s="17"/>
      <c r="Z58" s="18"/>
      <c r="AA58" s="17" t="n">
        <f aca="false">K17</f>
        <v>132</v>
      </c>
      <c r="AB58" s="17"/>
      <c r="AC58" s="18"/>
      <c r="AD58" s="17" t="n">
        <f aca="false">O17</f>
        <v>132</v>
      </c>
      <c r="AE58" s="17"/>
      <c r="AF58" s="18"/>
      <c r="AG58" s="17" t="n">
        <f aca="false">S17</f>
        <v>132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131</v>
      </c>
      <c r="Y62" s="17"/>
      <c r="Z62" s="18"/>
      <c r="AA62" s="17" t="n">
        <f aca="false">K27</f>
        <v>131</v>
      </c>
      <c r="AB62" s="17"/>
      <c r="AC62" s="18"/>
      <c r="AD62" s="17" t="n">
        <f aca="false">O27</f>
        <v>131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130</v>
      </c>
      <c r="AB66" s="17"/>
      <c r="AC66" s="18"/>
      <c r="AD66" s="17" t="n">
        <f aca="false">AD62-1</f>
        <v>130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35" activeCellId="0" sqref="B35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130Ag</v>
      </c>
      <c r="D5" s="3"/>
      <c r="F5" s="1" t="n">
        <v>2</v>
      </c>
      <c r="G5" s="2" t="str">
        <f aca="false">G7&amp;G6</f>
        <v>130Cd</v>
      </c>
      <c r="H5" s="3"/>
      <c r="J5" s="4" t="n">
        <v>4</v>
      </c>
      <c r="K5" s="4" t="str">
        <f aca="false">K7&amp;K6</f>
        <v>130In</v>
      </c>
      <c r="L5" s="3"/>
      <c r="N5" s="1" t="n">
        <v>7</v>
      </c>
      <c r="O5" s="2" t="str">
        <f aca="false">O7&amp;O6</f>
        <v>130Sn</v>
      </c>
      <c r="P5" s="3"/>
      <c r="R5" s="3"/>
      <c r="S5" s="3" t="str">
        <f aca="false">S7&amp;S6</f>
        <v>130Sb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130</v>
      </c>
      <c r="D7" s="5"/>
      <c r="F7" s="5" t="s">
        <v>8</v>
      </c>
      <c r="G7" s="5" t="n">
        <f aca="false">C7</f>
        <v>130</v>
      </c>
      <c r="H7" s="5"/>
      <c r="J7" s="5" t="s">
        <v>8</v>
      </c>
      <c r="K7" s="5" t="n">
        <f aca="false">G7</f>
        <v>130</v>
      </c>
      <c r="L7" s="5"/>
      <c r="N7" s="5" t="s">
        <v>8</v>
      </c>
      <c r="O7" s="5" t="n">
        <f aca="false">K7</f>
        <v>130</v>
      </c>
      <c r="P7" s="5"/>
      <c r="R7" s="5" t="s">
        <v>8</v>
      </c>
      <c r="S7" s="5" t="n">
        <f aca="false">O7</f>
        <v>130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0.042</v>
      </c>
      <c r="D9" s="6" t="n">
        <v>0.005</v>
      </c>
      <c r="F9" s="6" t="s">
        <v>10</v>
      </c>
      <c r="G9" s="6" t="n">
        <v>0.162</v>
      </c>
      <c r="H9" s="6" t="n">
        <v>0.007</v>
      </c>
      <c r="J9" s="6" t="s">
        <v>10</v>
      </c>
      <c r="K9" s="6" t="n">
        <v>0.29</v>
      </c>
      <c r="L9" s="6" t="n">
        <v>0.02</v>
      </c>
      <c r="N9" s="6" t="s">
        <v>10</v>
      </c>
      <c r="O9" s="6" t="n">
        <v>223.2</v>
      </c>
      <c r="P9" s="6" t="n">
        <v>4.2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3.5</v>
      </c>
      <c r="H10" s="6" t="n">
        <v>1</v>
      </c>
      <c r="J10" s="6" t="s">
        <v>11</v>
      </c>
      <c r="K10" s="6" t="n">
        <v>0.93</v>
      </c>
      <c r="L10" s="6" t="n">
        <v>0.13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0.042</v>
      </c>
      <c r="D13" s="6" t="n">
        <v>0.005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129Cd</v>
      </c>
      <c r="H15" s="3"/>
      <c r="J15" s="1" t="n">
        <v>5</v>
      </c>
      <c r="K15" s="2" t="str">
        <f aca="false">K17&amp;K16</f>
        <v>129In</v>
      </c>
      <c r="L15" s="3"/>
      <c r="N15" s="1" t="n">
        <v>8</v>
      </c>
      <c r="O15" s="2" t="str">
        <f aca="false">O17&amp;O16</f>
        <v>129Sn</v>
      </c>
      <c r="P15" s="3"/>
      <c r="R15" s="3"/>
      <c r="S15" s="3" t="str">
        <f aca="false">S17&amp;S16</f>
        <v>129Sb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129</v>
      </c>
      <c r="H17" s="5"/>
      <c r="J17" s="5" t="s">
        <v>8</v>
      </c>
      <c r="K17" s="5" t="n">
        <f aca="false">G17</f>
        <v>129</v>
      </c>
      <c r="L17" s="5"/>
      <c r="N17" s="5" t="s">
        <v>8</v>
      </c>
      <c r="O17" s="5" t="n">
        <f aca="false">K17</f>
        <v>129</v>
      </c>
      <c r="P17" s="5"/>
      <c r="R17" s="5" t="s">
        <v>8</v>
      </c>
      <c r="S17" s="5" t="n">
        <f aca="false">O17</f>
        <v>129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0.154</v>
      </c>
      <c r="H19" s="6" t="n">
        <v>0.002</v>
      </c>
      <c r="J19" s="6" t="s">
        <v>10</v>
      </c>
      <c r="K19" s="6" t="n">
        <v>0.611</v>
      </c>
      <c r="L19" s="6" t="n">
        <v>0.005</v>
      </c>
      <c r="N19" s="6" t="s">
        <v>10</v>
      </c>
      <c r="O19" s="6" t="n">
        <v>133.8</v>
      </c>
      <c r="P19" s="6" t="n">
        <v>2.4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-50</v>
      </c>
      <c r="H20" s="6" t="n">
        <v>50</v>
      </c>
      <c r="J20" s="6" t="s">
        <v>11</v>
      </c>
      <c r="K20" s="6" t="n">
        <v>0.23</v>
      </c>
      <c r="L20" s="6" t="n">
        <v>0.07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128Cd</v>
      </c>
      <c r="H25" s="3"/>
      <c r="J25" s="1" t="n">
        <v>9</v>
      </c>
      <c r="K25" s="2" t="str">
        <f aca="false">K27&amp;K26</f>
        <v>128In</v>
      </c>
      <c r="L25" s="3"/>
      <c r="N25" s="3"/>
      <c r="O25" s="3" t="str">
        <f aca="false">O27&amp;O26</f>
        <v>128Sn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128</v>
      </c>
      <c r="H27" s="5"/>
      <c r="J27" s="5" t="s">
        <v>8</v>
      </c>
      <c r="K27" s="5" t="n">
        <f aca="false">G27</f>
        <v>128</v>
      </c>
      <c r="L27" s="5"/>
      <c r="N27" s="5" t="s">
        <v>8</v>
      </c>
      <c r="O27" s="5" t="n">
        <f aca="false">K27</f>
        <v>128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0.28</v>
      </c>
      <c r="H29" s="6" t="n">
        <v>0.04</v>
      </c>
      <c r="J29" s="6" t="s">
        <v>10</v>
      </c>
      <c r="K29" s="6" t="n">
        <v>0.84</v>
      </c>
      <c r="L29" s="6" t="n">
        <v>0.06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0.046</v>
      </c>
      <c r="L30" s="6" t="n">
        <v>0.046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120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10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130Ag</v>
      </c>
      <c r="C41" s="11" t="n">
        <v>1</v>
      </c>
      <c r="D41" s="11" t="n">
        <f aca="false">C9</f>
        <v>0.042</v>
      </c>
      <c r="E41" s="11" t="n">
        <f aca="false">D9</f>
        <v>0.005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130Cd</v>
      </c>
      <c r="C42" s="11" t="n">
        <v>2</v>
      </c>
      <c r="D42" s="11" t="n">
        <f aca="false">G9</f>
        <v>0.162</v>
      </c>
      <c r="E42" s="11" t="n">
        <f aca="false">H9</f>
        <v>0.007</v>
      </c>
      <c r="F42" s="11" t="n">
        <f aca="false">G10/100</f>
        <v>0.035</v>
      </c>
      <c r="G42" s="11" t="n">
        <f aca="false">H10/100</f>
        <v>0.01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129Cd</v>
      </c>
      <c r="C43" s="11" t="n">
        <v>3</v>
      </c>
      <c r="D43" s="11" t="n">
        <f aca="false">G19</f>
        <v>0.154</v>
      </c>
      <c r="E43" s="11" t="n">
        <f aca="false">H19</f>
        <v>0.002</v>
      </c>
      <c r="F43" s="11" t="n">
        <f aca="false">G20/100</f>
        <v>-0.5</v>
      </c>
      <c r="G43" s="11" t="n">
        <f aca="false">H20/100</f>
        <v>0.5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130In</v>
      </c>
      <c r="C44" s="11" t="n">
        <v>4</v>
      </c>
      <c r="D44" s="11" t="n">
        <f aca="false">K9</f>
        <v>0.29</v>
      </c>
      <c r="E44" s="11" t="n">
        <f aca="false">L9</f>
        <v>0.02</v>
      </c>
      <c r="F44" s="11" t="n">
        <f aca="false">K10/100</f>
        <v>0.0093</v>
      </c>
      <c r="G44" s="11" t="n">
        <f aca="false">L10/100</f>
        <v>0.0013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129In</v>
      </c>
      <c r="C45" s="11" t="n">
        <v>5</v>
      </c>
      <c r="D45" s="11" t="n">
        <f aca="false">K19</f>
        <v>0.611</v>
      </c>
      <c r="E45" s="11" t="n">
        <f aca="false">L19</f>
        <v>0.005</v>
      </c>
      <c r="F45" s="11" t="n">
        <f aca="false">K20/100</f>
        <v>0.0023</v>
      </c>
      <c r="G45" s="11" t="n">
        <f aca="false">L20/100</f>
        <v>0.0007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128Cd</v>
      </c>
      <c r="C46" s="11" t="n">
        <v>6</v>
      </c>
      <c r="D46" s="11" t="n">
        <f aca="false">G29</f>
        <v>0.28</v>
      </c>
      <c r="E46" s="11" t="n">
        <f aca="false">H29</f>
        <v>0.04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130Sn</v>
      </c>
      <c r="C47" s="11" t="n">
        <v>7</v>
      </c>
      <c r="D47" s="11" t="n">
        <f aca="false">O9</f>
        <v>223.2</v>
      </c>
      <c r="E47" s="11" t="n">
        <f aca="false">P9</f>
        <v>4.2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129Sn</v>
      </c>
      <c r="C48" s="11" t="n">
        <v>8</v>
      </c>
      <c r="D48" s="11" t="n">
        <f aca="false">O19</f>
        <v>133.8</v>
      </c>
      <c r="E48" s="11" t="n">
        <f aca="false">P19</f>
        <v>2.4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128In</v>
      </c>
      <c r="C49" s="11" t="n">
        <v>9</v>
      </c>
      <c r="D49" s="11" t="n">
        <f aca="false">K29</f>
        <v>0.84</v>
      </c>
      <c r="E49" s="11" t="n">
        <f aca="false">L29</f>
        <v>0.06</v>
      </c>
      <c r="F49" s="11" t="n">
        <f aca="false">K30/100</f>
        <v>0.00046</v>
      </c>
      <c r="G49" s="11" t="n">
        <f aca="false">L30/100</f>
        <v>0.00046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120</v>
      </c>
      <c r="D50" s="11" t="n">
        <f aca="false">C35</f>
        <v>0</v>
      </c>
      <c r="E50" s="11" t="n">
        <f aca="false">D35</f>
        <v>500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130</v>
      </c>
      <c r="V54" s="17"/>
      <c r="W54" s="18"/>
      <c r="X54" s="17" t="n">
        <f aca="false">G7</f>
        <v>130</v>
      </c>
      <c r="Y54" s="17"/>
      <c r="Z54" s="18"/>
      <c r="AA54" s="17" t="n">
        <f aca="false">K7</f>
        <v>130</v>
      </c>
      <c r="AB54" s="17"/>
      <c r="AC54" s="18"/>
      <c r="AD54" s="17" t="n">
        <f aca="false">O7</f>
        <v>130</v>
      </c>
      <c r="AE54" s="17"/>
      <c r="AF54" s="18"/>
      <c r="AG54" s="17" t="n">
        <f aca="false">S7</f>
        <v>130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129</v>
      </c>
      <c r="Y58" s="17"/>
      <c r="Z58" s="18"/>
      <c r="AA58" s="17" t="n">
        <f aca="false">K17</f>
        <v>129</v>
      </c>
      <c r="AB58" s="17"/>
      <c r="AC58" s="18"/>
      <c r="AD58" s="17" t="n">
        <f aca="false">O17</f>
        <v>129</v>
      </c>
      <c r="AE58" s="17"/>
      <c r="AF58" s="18"/>
      <c r="AG58" s="17" t="n">
        <f aca="false">S17</f>
        <v>129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128</v>
      </c>
      <c r="Y62" s="17"/>
      <c r="Z62" s="18"/>
      <c r="AA62" s="17" t="n">
        <f aca="false">K27</f>
        <v>128</v>
      </c>
      <c r="AB62" s="17"/>
      <c r="AC62" s="18"/>
      <c r="AD62" s="17" t="n">
        <f aca="false">O27</f>
        <v>128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127</v>
      </c>
      <c r="AB66" s="17"/>
      <c r="AC66" s="18"/>
      <c r="AD66" s="17" t="n">
        <f aca="false">AD62-1</f>
        <v>127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95" zoomScaleNormal="95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131Ag</v>
      </c>
      <c r="D5" s="3"/>
      <c r="F5" s="1" t="n">
        <v>2</v>
      </c>
      <c r="G5" s="2" t="str">
        <f aca="false">G7&amp;G6</f>
        <v>131Cd</v>
      </c>
      <c r="H5" s="3"/>
      <c r="J5" s="4" t="n">
        <v>4</v>
      </c>
      <c r="K5" s="4" t="str">
        <f aca="false">K7&amp;K6</f>
        <v>131In</v>
      </c>
      <c r="L5" s="3"/>
      <c r="N5" s="1" t="n">
        <v>7</v>
      </c>
      <c r="O5" s="2" t="str">
        <f aca="false">O7&amp;O6</f>
        <v>131Sn</v>
      </c>
      <c r="P5" s="3"/>
      <c r="R5" s="3"/>
      <c r="S5" s="3" t="str">
        <f aca="false">S7&amp;S6</f>
        <v>131Sb</v>
      </c>
      <c r="T5" s="3"/>
    </row>
    <row r="6" customFormat="false" ht="12.8" hidden="false" customHeight="false" outlineLevel="0" collapsed="false">
      <c r="B6" s="5" t="s">
        <v>2</v>
      </c>
      <c r="C6" s="5" t="s">
        <v>46</v>
      </c>
      <c r="D6" s="5"/>
      <c r="F6" s="5" t="s">
        <v>2</v>
      </c>
      <c r="G6" s="5" t="s">
        <v>3</v>
      </c>
      <c r="H6" s="5"/>
      <c r="J6" s="5" t="s">
        <v>2</v>
      </c>
      <c r="K6" s="5" t="s">
        <v>4</v>
      </c>
      <c r="L6" s="5"/>
      <c r="N6" s="5" t="s">
        <v>2</v>
      </c>
      <c r="O6" s="5" t="s">
        <v>5</v>
      </c>
      <c r="P6" s="5"/>
      <c r="R6" s="5" t="s">
        <v>2</v>
      </c>
      <c r="S6" s="5" t="s">
        <v>6</v>
      </c>
      <c r="T6" s="5"/>
    </row>
    <row r="7" customFormat="false" ht="12.8" hidden="false" customHeight="false" outlineLevel="0" collapsed="false">
      <c r="B7" s="5" t="s">
        <v>8</v>
      </c>
      <c r="C7" s="5" t="n">
        <v>131</v>
      </c>
      <c r="D7" s="5"/>
      <c r="F7" s="5" t="s">
        <v>8</v>
      </c>
      <c r="G7" s="5" t="n">
        <f aca="false">C7</f>
        <v>131</v>
      </c>
      <c r="H7" s="5"/>
      <c r="J7" s="5" t="s">
        <v>8</v>
      </c>
      <c r="K7" s="5" t="n">
        <f aca="false">G7</f>
        <v>131</v>
      </c>
      <c r="L7" s="5"/>
      <c r="N7" s="5" t="s">
        <v>8</v>
      </c>
      <c r="O7" s="5" t="n">
        <f aca="false">K7</f>
        <v>131</v>
      </c>
      <c r="P7" s="5"/>
      <c r="R7" s="5" t="s">
        <v>8</v>
      </c>
      <c r="S7" s="5" t="n">
        <f aca="false">O7</f>
        <v>131</v>
      </c>
      <c r="T7" s="5"/>
    </row>
    <row r="8" customFormat="false" ht="12.8" hidden="false" customHeight="false" outlineLevel="0" collapsed="false">
      <c r="B8" s="5" t="s">
        <v>9</v>
      </c>
      <c r="C8" s="5" t="n">
        <v>47</v>
      </c>
      <c r="D8" s="5"/>
      <c r="F8" s="5" t="s">
        <v>9</v>
      </c>
      <c r="G8" s="5" t="n">
        <f aca="false">C8+1</f>
        <v>48</v>
      </c>
      <c r="H8" s="5"/>
      <c r="J8" s="5" t="s">
        <v>9</v>
      </c>
      <c r="K8" s="5" t="n">
        <f aca="false">G8+1</f>
        <v>49</v>
      </c>
      <c r="L8" s="5"/>
      <c r="N8" s="5" t="s">
        <v>9</v>
      </c>
      <c r="O8" s="5" t="n">
        <f aca="false">K8+1</f>
        <v>50</v>
      </c>
      <c r="P8" s="5"/>
      <c r="R8" s="5" t="s">
        <v>9</v>
      </c>
      <c r="S8" s="5" t="n">
        <f aca="false">O8+1</f>
        <v>51</v>
      </c>
      <c r="T8" s="5"/>
    </row>
    <row r="9" customFormat="false" ht="12.8" hidden="false" customHeight="false" outlineLevel="0" collapsed="false">
      <c r="B9" s="6" t="s">
        <v>10</v>
      </c>
      <c r="C9" s="6" t="n">
        <v>0.035</v>
      </c>
      <c r="D9" s="6" t="n">
        <v>0.008</v>
      </c>
      <c r="F9" s="6" t="s">
        <v>10</v>
      </c>
      <c r="G9" s="31" t="n">
        <v>0.068</v>
      </c>
      <c r="H9" s="31" t="n">
        <v>0.003</v>
      </c>
      <c r="J9" s="6" t="s">
        <v>10</v>
      </c>
      <c r="K9" s="6" t="n">
        <v>0.28</v>
      </c>
      <c r="L9" s="6" t="n">
        <v>0.03</v>
      </c>
      <c r="N9" s="6" t="s">
        <v>10</v>
      </c>
      <c r="O9" s="6" t="n">
        <v>56</v>
      </c>
      <c r="P9" s="6" t="n">
        <v>0.5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31" t="n">
        <v>3.5</v>
      </c>
      <c r="H10" s="31" t="n">
        <v>1</v>
      </c>
      <c r="J10" s="6" t="s">
        <v>11</v>
      </c>
      <c r="K10" s="6" t="n">
        <v>2</v>
      </c>
      <c r="L10" s="6" t="n">
        <v>0.3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0.035</v>
      </c>
      <c r="D13" s="6" t="n">
        <v>0.008</v>
      </c>
    </row>
    <row r="14" customFormat="false" ht="12.8" hidden="false" customHeight="false" outlineLevel="0" collapsed="false">
      <c r="C14" s="6" t="n">
        <v>-50</v>
      </c>
      <c r="D14" s="6" t="n">
        <v>50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130Cd</v>
      </c>
      <c r="H15" s="3"/>
      <c r="J15" s="1" t="n">
        <v>5</v>
      </c>
      <c r="K15" s="2" t="str">
        <f aca="false">K17&amp;K16</f>
        <v>130In</v>
      </c>
      <c r="L15" s="3"/>
      <c r="N15" s="1" t="n">
        <v>8</v>
      </c>
      <c r="O15" s="2" t="str">
        <f aca="false">O17&amp;O16</f>
        <v>130Sn</v>
      </c>
      <c r="P15" s="3"/>
      <c r="R15" s="3"/>
      <c r="S15" s="3" t="str">
        <f aca="false">S17&amp;S16</f>
        <v>130Sb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Cd</v>
      </c>
      <c r="H16" s="5"/>
      <c r="J16" s="5" t="s">
        <v>2</v>
      </c>
      <c r="K16" s="5" t="str">
        <f aca="false">K6</f>
        <v>In</v>
      </c>
      <c r="L16" s="5"/>
      <c r="N16" s="5" t="s">
        <v>2</v>
      </c>
      <c r="O16" s="5" t="str">
        <f aca="false">O6</f>
        <v>Sn</v>
      </c>
      <c r="P16" s="5"/>
      <c r="R16" s="5" t="s">
        <v>2</v>
      </c>
      <c r="S16" s="5" t="str">
        <f aca="false">S6</f>
        <v>Sb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130</v>
      </c>
      <c r="H17" s="5"/>
      <c r="J17" s="5" t="s">
        <v>8</v>
      </c>
      <c r="K17" s="5" t="n">
        <f aca="false">G17</f>
        <v>130</v>
      </c>
      <c r="L17" s="5"/>
      <c r="N17" s="5" t="s">
        <v>8</v>
      </c>
      <c r="O17" s="5" t="n">
        <f aca="false">K17</f>
        <v>130</v>
      </c>
      <c r="P17" s="5"/>
      <c r="R17" s="5" t="s">
        <v>8</v>
      </c>
      <c r="S17" s="5" t="n">
        <f aca="false">O17</f>
        <v>130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48</v>
      </c>
      <c r="H18" s="5"/>
      <c r="J18" s="5" t="s">
        <v>9</v>
      </c>
      <c r="K18" s="5" t="n">
        <f aca="false">G18+1</f>
        <v>49</v>
      </c>
      <c r="L18" s="5"/>
      <c r="N18" s="5" t="s">
        <v>9</v>
      </c>
      <c r="O18" s="5" t="n">
        <f aca="false">K18+1</f>
        <v>50</v>
      </c>
      <c r="P18" s="5"/>
      <c r="R18" s="5" t="s">
        <v>9</v>
      </c>
      <c r="S18" s="5" t="n">
        <f aca="false">S8</f>
        <v>51</v>
      </c>
      <c r="T18" s="5"/>
    </row>
    <row r="19" customFormat="false" ht="12.8" hidden="false" customHeight="false" outlineLevel="0" collapsed="false">
      <c r="F19" s="6" t="s">
        <v>10</v>
      </c>
      <c r="G19" s="6" t="n">
        <v>0.162</v>
      </c>
      <c r="H19" s="6" t="n">
        <v>0.007</v>
      </c>
      <c r="J19" s="6" t="s">
        <v>10</v>
      </c>
      <c r="K19" s="6" t="n">
        <v>0.29</v>
      </c>
      <c r="L19" s="6" t="n">
        <v>0.02</v>
      </c>
      <c r="N19" s="6" t="s">
        <v>10</v>
      </c>
      <c r="O19" s="6" t="n">
        <v>223.2</v>
      </c>
      <c r="P19" s="6" t="n">
        <v>4.2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3.5</v>
      </c>
      <c r="H20" s="6" t="n">
        <v>1</v>
      </c>
      <c r="J20" s="6" t="s">
        <v>11</v>
      </c>
      <c r="K20" s="6" t="n">
        <v>0.93</v>
      </c>
      <c r="L20" s="6" t="n">
        <v>0.13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129Cd</v>
      </c>
      <c r="H25" s="3"/>
      <c r="J25" s="1" t="n">
        <v>9</v>
      </c>
      <c r="K25" s="2" t="str">
        <f aca="false">K27&amp;K26</f>
        <v>129In</v>
      </c>
      <c r="L25" s="3"/>
      <c r="N25" s="3"/>
      <c r="O25" s="3" t="str">
        <f aca="false">O27&amp;O26</f>
        <v>129Sn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Cd</v>
      </c>
      <c r="H26" s="5"/>
      <c r="J26" s="5" t="s">
        <v>2</v>
      </c>
      <c r="K26" s="5" t="str">
        <f aca="false">K16</f>
        <v>In</v>
      </c>
      <c r="L26" s="5"/>
      <c r="N26" s="5" t="s">
        <v>2</v>
      </c>
      <c r="O26" s="5" t="str">
        <f aca="false">O16</f>
        <v>Sn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129</v>
      </c>
      <c r="H27" s="5"/>
      <c r="J27" s="5" t="s">
        <v>8</v>
      </c>
      <c r="K27" s="5" t="n">
        <f aca="false">G27</f>
        <v>129</v>
      </c>
      <c r="L27" s="5"/>
      <c r="N27" s="5" t="s">
        <v>8</v>
      </c>
      <c r="O27" s="5" t="n">
        <f aca="false">K27</f>
        <v>129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48</v>
      </c>
      <c r="H28" s="5"/>
      <c r="J28" s="5" t="s">
        <v>9</v>
      </c>
      <c r="K28" s="5" t="n">
        <f aca="false">G28+1</f>
        <v>49</v>
      </c>
      <c r="L28" s="5"/>
      <c r="N28" s="5" t="s">
        <v>9</v>
      </c>
      <c r="O28" s="5" t="n">
        <f aca="false">K28+1</f>
        <v>50</v>
      </c>
      <c r="P28" s="5"/>
    </row>
    <row r="29" customFormat="false" ht="12.8" hidden="false" customHeight="false" outlineLevel="0" collapsed="false">
      <c r="F29" s="6" t="s">
        <v>10</v>
      </c>
      <c r="G29" s="6" t="n">
        <v>0.154</v>
      </c>
      <c r="H29" s="6" t="n">
        <v>0.002</v>
      </c>
      <c r="J29" s="6" t="s">
        <v>10</v>
      </c>
      <c r="K29" s="6" t="n">
        <v>0.611</v>
      </c>
      <c r="L29" s="6" t="n">
        <v>0.005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-50</v>
      </c>
      <c r="H30" s="6" t="n">
        <v>50</v>
      </c>
      <c r="J30" s="6" t="s">
        <v>11</v>
      </c>
      <c r="K30" s="6" t="n">
        <v>0.23</v>
      </c>
      <c r="L30" s="6" t="n">
        <v>0.07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120</v>
      </c>
      <c r="C35" s="7" t="n">
        <v>0</v>
      </c>
      <c r="D35" s="7" t="n">
        <v>500</v>
      </c>
    </row>
    <row r="36" customFormat="false" ht="12.8" hidden="false" customHeight="false" outlineLevel="0" collapsed="false">
      <c r="A36" s="8" t="s">
        <v>17</v>
      </c>
      <c r="B36" s="7" t="n">
        <v>10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131Ag</v>
      </c>
      <c r="C41" s="11" t="n">
        <v>1</v>
      </c>
      <c r="D41" s="11" t="n">
        <f aca="false">C9</f>
        <v>0.035</v>
      </c>
      <c r="E41" s="11" t="n">
        <f aca="false">D9</f>
        <v>0.008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131Cd</v>
      </c>
      <c r="C42" s="11" t="n">
        <v>2</v>
      </c>
      <c r="D42" s="11" t="n">
        <f aca="false">G9</f>
        <v>0.068</v>
      </c>
      <c r="E42" s="11" t="n">
        <f aca="false">H9</f>
        <v>0.003</v>
      </c>
      <c r="F42" s="11" t="n">
        <f aca="false">G10/100</f>
        <v>0.035</v>
      </c>
      <c r="G42" s="11" t="n">
        <f aca="false">H10/100</f>
        <v>0.01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130Cd</v>
      </c>
      <c r="C43" s="11" t="n">
        <v>3</v>
      </c>
      <c r="D43" s="11" t="n">
        <f aca="false">G19</f>
        <v>0.162</v>
      </c>
      <c r="E43" s="11" t="n">
        <f aca="false">H19</f>
        <v>0.007</v>
      </c>
      <c r="F43" s="11" t="n">
        <f aca="false">G20/100</f>
        <v>0.035</v>
      </c>
      <c r="G43" s="11" t="n">
        <f aca="false">H20/100</f>
        <v>0.01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131In</v>
      </c>
      <c r="C44" s="11" t="n">
        <v>4</v>
      </c>
      <c r="D44" s="11" t="n">
        <f aca="false">K9</f>
        <v>0.28</v>
      </c>
      <c r="E44" s="11" t="n">
        <f aca="false">L9</f>
        <v>0.03</v>
      </c>
      <c r="F44" s="11" t="n">
        <f aca="false">K10/100</f>
        <v>0.02</v>
      </c>
      <c r="G44" s="11" t="n">
        <f aca="false">L10/100</f>
        <v>0.003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130In</v>
      </c>
      <c r="C45" s="11" t="n">
        <v>5</v>
      </c>
      <c r="D45" s="11" t="n">
        <f aca="false">K19</f>
        <v>0.29</v>
      </c>
      <c r="E45" s="11" t="n">
        <f aca="false">L19</f>
        <v>0.02</v>
      </c>
      <c r="F45" s="11" t="n">
        <f aca="false">K20/100</f>
        <v>0.0093</v>
      </c>
      <c r="G45" s="11" t="n">
        <f aca="false">L20/100</f>
        <v>0.0013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129Cd</v>
      </c>
      <c r="C46" s="11" t="n">
        <v>6</v>
      </c>
      <c r="D46" s="11" t="n">
        <f aca="false">G29</f>
        <v>0.154</v>
      </c>
      <c r="E46" s="11" t="n">
        <f aca="false">H29</f>
        <v>0.002</v>
      </c>
      <c r="F46" s="11" t="n">
        <f aca="false">G30/100</f>
        <v>-0.5</v>
      </c>
      <c r="G46" s="11" t="n">
        <f aca="false">H30/100</f>
        <v>0.5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131Sn</v>
      </c>
      <c r="C47" s="11" t="n">
        <v>7</v>
      </c>
      <c r="D47" s="11" t="n">
        <f aca="false">O9</f>
        <v>56</v>
      </c>
      <c r="E47" s="11" t="n">
        <f aca="false">P9</f>
        <v>0.5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130Sn</v>
      </c>
      <c r="C48" s="11" t="n">
        <v>8</v>
      </c>
      <c r="D48" s="11" t="n">
        <f aca="false">O19</f>
        <v>223.2</v>
      </c>
      <c r="E48" s="11" t="n">
        <f aca="false">P19</f>
        <v>4.2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129In</v>
      </c>
      <c r="C49" s="11" t="n">
        <v>9</v>
      </c>
      <c r="D49" s="11" t="n">
        <f aca="false">K29</f>
        <v>0.611</v>
      </c>
      <c r="E49" s="11" t="n">
        <f aca="false">L29</f>
        <v>0.005</v>
      </c>
      <c r="F49" s="11" t="n">
        <f aca="false">K30/100</f>
        <v>0.0023</v>
      </c>
      <c r="G49" s="11" t="n">
        <f aca="false">L30/100</f>
        <v>0.0007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120</v>
      </c>
      <c r="D50" s="11" t="n">
        <f aca="false">C35</f>
        <v>0</v>
      </c>
      <c r="E50" s="11" t="n">
        <f aca="false">D35</f>
        <v>500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131</v>
      </c>
      <c r="V54" s="17"/>
      <c r="W54" s="18"/>
      <c r="X54" s="17" t="n">
        <f aca="false">G7</f>
        <v>131</v>
      </c>
      <c r="Y54" s="17"/>
      <c r="Z54" s="18"/>
      <c r="AA54" s="17" t="n">
        <f aca="false">K7</f>
        <v>131</v>
      </c>
      <c r="AB54" s="17"/>
      <c r="AC54" s="18"/>
      <c r="AD54" s="17" t="n">
        <f aca="false">O7</f>
        <v>131</v>
      </c>
      <c r="AE54" s="17"/>
      <c r="AF54" s="18"/>
      <c r="AG54" s="17" t="n">
        <f aca="false">S7</f>
        <v>131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Ag</v>
      </c>
      <c r="W55" s="22"/>
      <c r="X55" s="20"/>
      <c r="Y55" s="21" t="str">
        <f aca="false">G6</f>
        <v>Cd</v>
      </c>
      <c r="Z55" s="22"/>
      <c r="AA55" s="20"/>
      <c r="AB55" s="21" t="str">
        <f aca="false">K6</f>
        <v>In</v>
      </c>
      <c r="AC55" s="22"/>
      <c r="AD55" s="20"/>
      <c r="AE55" s="21" t="str">
        <f aca="false">O6</f>
        <v>Sn</v>
      </c>
      <c r="AF55" s="22"/>
      <c r="AG55" s="20"/>
      <c r="AH55" s="21" t="str">
        <f aca="false">S6</f>
        <v>Sb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130</v>
      </c>
      <c r="Y58" s="17"/>
      <c r="Z58" s="18"/>
      <c r="AA58" s="17" t="n">
        <f aca="false">K17</f>
        <v>130</v>
      </c>
      <c r="AB58" s="17"/>
      <c r="AC58" s="18"/>
      <c r="AD58" s="17" t="n">
        <f aca="false">O17</f>
        <v>130</v>
      </c>
      <c r="AE58" s="17"/>
      <c r="AF58" s="18"/>
      <c r="AG58" s="17" t="n">
        <f aca="false">S17</f>
        <v>130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Cd</v>
      </c>
      <c r="Z59" s="22"/>
      <c r="AA59" s="20"/>
      <c r="AB59" s="21" t="str">
        <f aca="false">K16</f>
        <v>In</v>
      </c>
      <c r="AC59" s="22"/>
      <c r="AD59" s="20"/>
      <c r="AE59" s="21" t="str">
        <f aca="false">O16</f>
        <v>Sn</v>
      </c>
      <c r="AF59" s="22"/>
      <c r="AG59" s="20"/>
      <c r="AH59" s="21" t="str">
        <f aca="false">S16</f>
        <v>Sb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129</v>
      </c>
      <c r="Y62" s="17"/>
      <c r="Z62" s="18"/>
      <c r="AA62" s="17" t="n">
        <f aca="false">K27</f>
        <v>129</v>
      </c>
      <c r="AB62" s="17"/>
      <c r="AC62" s="18"/>
      <c r="AD62" s="17" t="n">
        <f aca="false">O27</f>
        <v>129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Cd</v>
      </c>
      <c r="Z63" s="22"/>
      <c r="AA63" s="20"/>
      <c r="AB63" s="21" t="str">
        <f aca="false">K26</f>
        <v>In</v>
      </c>
      <c r="AC63" s="22"/>
      <c r="AD63" s="20"/>
      <c r="AE63" s="21" t="str">
        <f aca="false">O26</f>
        <v>Sn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128</v>
      </c>
      <c r="AB66" s="17"/>
      <c r="AC66" s="18"/>
      <c r="AD66" s="17" t="n">
        <f aca="false">AD62-1</f>
        <v>128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In</v>
      </c>
      <c r="AC67" s="22"/>
      <c r="AD67" s="20"/>
      <c r="AE67" s="21" t="str">
        <f aca="false">AE63</f>
        <v>Sn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J19" activeCellId="0" sqref="J19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134Sn</v>
      </c>
      <c r="D5" s="3"/>
      <c r="F5" s="1" t="n">
        <v>2</v>
      </c>
      <c r="G5" s="2" t="str">
        <f aca="false">G7&amp;G6</f>
        <v>134Sb</v>
      </c>
      <c r="H5" s="3"/>
      <c r="J5" s="4" t="n">
        <v>4</v>
      </c>
      <c r="K5" s="4" t="str">
        <f aca="false">K7&amp;K6</f>
        <v>134Te</v>
      </c>
      <c r="L5" s="3"/>
      <c r="N5" s="1" t="n">
        <v>7</v>
      </c>
      <c r="O5" s="2" t="str">
        <f aca="false">O7&amp;O6</f>
        <v>134I</v>
      </c>
      <c r="P5" s="3"/>
      <c r="R5" s="3"/>
      <c r="S5" s="3" t="str">
        <f aca="false">S7&amp;S6</f>
        <v>134Xe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134</v>
      </c>
      <c r="D7" s="5"/>
      <c r="F7" s="5" t="s">
        <v>8</v>
      </c>
      <c r="G7" s="5" t="n">
        <f aca="false">C7</f>
        <v>134</v>
      </c>
      <c r="H7" s="5"/>
      <c r="J7" s="5" t="s">
        <v>8</v>
      </c>
      <c r="K7" s="5" t="n">
        <f aca="false">G7</f>
        <v>134</v>
      </c>
      <c r="L7" s="5"/>
      <c r="N7" s="5" t="s">
        <v>8</v>
      </c>
      <c r="O7" s="5" t="n">
        <f aca="false">K7</f>
        <v>134</v>
      </c>
      <c r="P7" s="5"/>
      <c r="R7" s="5" t="s">
        <v>8</v>
      </c>
      <c r="S7" s="5" t="n">
        <f aca="false">O7</f>
        <v>134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1.05</v>
      </c>
      <c r="D9" s="6" t="n">
        <v>0.011</v>
      </c>
      <c r="F9" s="6" t="s">
        <v>10</v>
      </c>
      <c r="G9" s="6" t="n">
        <v>0.78</v>
      </c>
      <c r="H9" s="6" t="n">
        <v>0.06</v>
      </c>
      <c r="J9" s="6" t="s">
        <v>10</v>
      </c>
      <c r="K9" s="6" t="n">
        <v>2508</v>
      </c>
      <c r="L9" s="6" t="n">
        <v>48</v>
      </c>
      <c r="N9" s="6" t="s">
        <v>10</v>
      </c>
      <c r="O9" s="6" t="n">
        <v>3150</v>
      </c>
      <c r="P9" s="6" t="n">
        <v>12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f aca="false">100+C10</f>
        <v>50</v>
      </c>
      <c r="F10" s="6" t="s">
        <v>11</v>
      </c>
      <c r="G10" s="6" t="n">
        <v>0</v>
      </c>
      <c r="H10" s="6" t="n">
        <v>0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1.05</v>
      </c>
      <c r="D13" s="6" t="n">
        <v>0.011</v>
      </c>
    </row>
    <row r="14" customFormat="false" ht="12.8" hidden="false" customHeight="false" outlineLevel="0" collapsed="false">
      <c r="C14" s="6" t="n">
        <v>17</v>
      </c>
      <c r="D14" s="6" t="n">
        <v>13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133Sb</v>
      </c>
      <c r="H15" s="3"/>
      <c r="J15" s="1" t="n">
        <v>5</v>
      </c>
      <c r="K15" s="2" t="str">
        <f aca="false">K17&amp;K16</f>
        <v>133Te</v>
      </c>
      <c r="L15" s="3"/>
      <c r="N15" s="1" t="n">
        <v>8</v>
      </c>
      <c r="O15" s="2" t="str">
        <f aca="false">O17&amp;O16</f>
        <v>133I</v>
      </c>
      <c r="P15" s="3"/>
      <c r="R15" s="3"/>
      <c r="S15" s="3" t="str">
        <f aca="false">S17&amp;S16</f>
        <v>133Xe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133</v>
      </c>
      <c r="H17" s="5"/>
      <c r="J17" s="5" t="s">
        <v>8</v>
      </c>
      <c r="K17" s="5" t="n">
        <f aca="false">G17</f>
        <v>133</v>
      </c>
      <c r="L17" s="5"/>
      <c r="N17" s="5" t="s">
        <v>8</v>
      </c>
      <c r="O17" s="5" t="n">
        <f aca="false">K17</f>
        <v>133</v>
      </c>
      <c r="P17" s="5"/>
      <c r="R17" s="5" t="s">
        <v>8</v>
      </c>
      <c r="S17" s="5" t="n">
        <f aca="false">O17</f>
        <v>133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140.4</v>
      </c>
      <c r="H19" s="6" t="n">
        <v>3</v>
      </c>
      <c r="J19" s="6" t="s">
        <v>10</v>
      </c>
      <c r="K19" s="6" t="n">
        <v>750</v>
      </c>
      <c r="L19" s="6" t="n">
        <v>18</v>
      </c>
      <c r="N19" s="6" t="s">
        <v>10</v>
      </c>
      <c r="O19" s="6" t="n">
        <v>74988</v>
      </c>
      <c r="P19" s="6" t="n">
        <v>288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132Sb</v>
      </c>
      <c r="H25" s="3"/>
      <c r="J25" s="1" t="n">
        <v>9</v>
      </c>
      <c r="K25" s="2" t="str">
        <f aca="false">K27&amp;K26</f>
        <v>132Te</v>
      </c>
      <c r="L25" s="3"/>
      <c r="N25" s="3"/>
      <c r="O25" s="3" t="str">
        <f aca="false">O27&amp;O26</f>
        <v>132I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132</v>
      </c>
      <c r="H27" s="5"/>
      <c r="J27" s="5" t="s">
        <v>8</v>
      </c>
      <c r="K27" s="5" t="n">
        <f aca="false">G27</f>
        <v>132</v>
      </c>
      <c r="L27" s="5"/>
      <c r="N27" s="5" t="s">
        <v>8</v>
      </c>
      <c r="O27" s="5" t="n">
        <f aca="false">K27</f>
        <v>132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167.4</v>
      </c>
      <c r="H29" s="6" t="n">
        <v>4.2</v>
      </c>
      <c r="J29" s="6" t="s">
        <v>10</v>
      </c>
      <c r="K29" s="6" t="n">
        <v>276825.6</v>
      </c>
      <c r="L29" s="6" t="n">
        <v>1123.2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450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100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10</v>
      </c>
      <c r="C37" s="7" t="n">
        <v>0</v>
      </c>
      <c r="D37" s="7" t="n">
        <v>50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134Sn</v>
      </c>
      <c r="C41" s="11" t="n">
        <v>1</v>
      </c>
      <c r="D41" s="11" t="n">
        <f aca="false">C9</f>
        <v>1.05</v>
      </c>
      <c r="E41" s="11" t="n">
        <f aca="false">D9</f>
        <v>0.011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134Sb</v>
      </c>
      <c r="C42" s="11" t="n">
        <v>2</v>
      </c>
      <c r="D42" s="11" t="n">
        <f aca="false">G9</f>
        <v>0.78</v>
      </c>
      <c r="E42" s="11" t="n">
        <f aca="false">H9</f>
        <v>0.06</v>
      </c>
      <c r="F42" s="11" t="n">
        <f aca="false">G10/100</f>
        <v>0</v>
      </c>
      <c r="G42" s="11" t="n">
        <f aca="false">H10/100</f>
        <v>0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133Sb</v>
      </c>
      <c r="C43" s="11" t="n">
        <v>3</v>
      </c>
      <c r="D43" s="11" t="n">
        <f aca="false">G19</f>
        <v>140.4</v>
      </c>
      <c r="E43" s="11" t="n">
        <f aca="false">H19</f>
        <v>3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134Te</v>
      </c>
      <c r="C44" s="11" t="n">
        <v>4</v>
      </c>
      <c r="D44" s="11" t="n">
        <f aca="false">K9</f>
        <v>2508</v>
      </c>
      <c r="E44" s="11" t="n">
        <f aca="false">L9</f>
        <v>48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133Te</v>
      </c>
      <c r="C45" s="11" t="n">
        <v>5</v>
      </c>
      <c r="D45" s="11" t="n">
        <f aca="false">K19</f>
        <v>750</v>
      </c>
      <c r="E45" s="11" t="n">
        <f aca="false">L19</f>
        <v>18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132Sb</v>
      </c>
      <c r="C46" s="11" t="n">
        <v>6</v>
      </c>
      <c r="D46" s="11" t="n">
        <f aca="false">G29</f>
        <v>167.4</v>
      </c>
      <c r="E46" s="11" t="n">
        <f aca="false">H29</f>
        <v>4.2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134I</v>
      </c>
      <c r="C47" s="11" t="n">
        <v>7</v>
      </c>
      <c r="D47" s="11" t="n">
        <f aca="false">O9</f>
        <v>3150</v>
      </c>
      <c r="E47" s="11" t="n">
        <f aca="false">P9</f>
        <v>12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133I</v>
      </c>
      <c r="C48" s="11" t="n">
        <v>8</v>
      </c>
      <c r="D48" s="11" t="n">
        <f aca="false">O19</f>
        <v>74988</v>
      </c>
      <c r="E48" s="11" t="n">
        <f aca="false">P19</f>
        <v>288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132Te</v>
      </c>
      <c r="C49" s="11" t="n">
        <v>9</v>
      </c>
      <c r="D49" s="11" t="n">
        <f aca="false">K29</f>
        <v>276825.6</v>
      </c>
      <c r="E49" s="11" t="n">
        <f aca="false">L29</f>
        <v>1123.2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450</v>
      </c>
      <c r="D50" s="11" t="n">
        <f aca="false">C35</f>
        <v>0</v>
      </c>
      <c r="E50" s="11" t="n">
        <f aca="false">D35</f>
        <v>1000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10</v>
      </c>
      <c r="D52" s="12" t="n">
        <f aca="false">C37</f>
        <v>0</v>
      </c>
      <c r="E52" s="12" t="n">
        <f aca="false">D37</f>
        <v>50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134</v>
      </c>
      <c r="V54" s="17"/>
      <c r="W54" s="18"/>
      <c r="X54" s="17" t="n">
        <f aca="false">G7</f>
        <v>134</v>
      </c>
      <c r="Y54" s="17"/>
      <c r="Z54" s="18"/>
      <c r="AA54" s="17" t="n">
        <f aca="false">K7</f>
        <v>134</v>
      </c>
      <c r="AB54" s="17"/>
      <c r="AC54" s="18"/>
      <c r="AD54" s="17" t="n">
        <f aca="false">O7</f>
        <v>134</v>
      </c>
      <c r="AE54" s="17"/>
      <c r="AF54" s="18"/>
      <c r="AG54" s="17" t="n">
        <f aca="false">S7</f>
        <v>134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133</v>
      </c>
      <c r="Y58" s="17"/>
      <c r="Z58" s="18"/>
      <c r="AA58" s="17" t="n">
        <f aca="false">K17</f>
        <v>133</v>
      </c>
      <c r="AB58" s="17"/>
      <c r="AC58" s="18"/>
      <c r="AD58" s="17" t="n">
        <f aca="false">O17</f>
        <v>133</v>
      </c>
      <c r="AE58" s="17"/>
      <c r="AF58" s="18"/>
      <c r="AG58" s="17" t="n">
        <f aca="false">S17</f>
        <v>133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132</v>
      </c>
      <c r="Y62" s="17"/>
      <c r="Z62" s="18"/>
      <c r="AA62" s="17" t="n">
        <f aca="false">K27</f>
        <v>132</v>
      </c>
      <c r="AB62" s="17"/>
      <c r="AC62" s="18"/>
      <c r="AD62" s="17" t="n">
        <f aca="false">O27</f>
        <v>132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131</v>
      </c>
      <c r="AB66" s="17"/>
      <c r="AC66" s="18"/>
      <c r="AD66" s="17" t="n">
        <f aca="false">AD62-1</f>
        <v>131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E46" activeCellId="0" sqref="E46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135Sn</v>
      </c>
      <c r="D5" s="3"/>
      <c r="F5" s="1" t="n">
        <v>2</v>
      </c>
      <c r="G5" s="2" t="str">
        <f aca="false">G7&amp;G6</f>
        <v>135Sb</v>
      </c>
      <c r="H5" s="3"/>
      <c r="J5" s="4" t="n">
        <v>4</v>
      </c>
      <c r="K5" s="4" t="str">
        <f aca="false">K7&amp;K6</f>
        <v>135Te</v>
      </c>
      <c r="L5" s="3"/>
      <c r="N5" s="1" t="n">
        <v>7</v>
      </c>
      <c r="O5" s="2" t="str">
        <f aca="false">O7&amp;O6</f>
        <v>135I</v>
      </c>
      <c r="P5" s="3"/>
      <c r="R5" s="3"/>
      <c r="S5" s="3" t="str">
        <f aca="false">S7&amp;S6</f>
        <v>135Xe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135</v>
      </c>
      <c r="D7" s="5"/>
      <c r="F7" s="5" t="s">
        <v>8</v>
      </c>
      <c r="G7" s="5" t="n">
        <f aca="false">C7</f>
        <v>135</v>
      </c>
      <c r="H7" s="5"/>
      <c r="J7" s="5" t="s">
        <v>8</v>
      </c>
      <c r="K7" s="5" t="n">
        <f aca="false">G7</f>
        <v>135</v>
      </c>
      <c r="L7" s="5"/>
      <c r="N7" s="5" t="s">
        <v>8</v>
      </c>
      <c r="O7" s="5" t="n">
        <f aca="false">K7</f>
        <v>135</v>
      </c>
      <c r="P7" s="5"/>
      <c r="R7" s="5" t="s">
        <v>8</v>
      </c>
      <c r="S7" s="5" t="n">
        <f aca="false">O7</f>
        <v>135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0.515</v>
      </c>
      <c r="D9" s="6" t="n">
        <v>0.005</v>
      </c>
      <c r="F9" s="6" t="s">
        <v>10</v>
      </c>
      <c r="G9" s="6" t="n">
        <v>1.679</v>
      </c>
      <c r="H9" s="6" t="n">
        <v>0.015</v>
      </c>
      <c r="J9" s="6" t="s">
        <v>10</v>
      </c>
      <c r="K9" s="6" t="n">
        <v>19</v>
      </c>
      <c r="L9" s="6" t="n">
        <v>0.2</v>
      </c>
      <c r="N9" s="6" t="s">
        <v>10</v>
      </c>
      <c r="O9" s="6" t="n">
        <v>23688</v>
      </c>
      <c r="P9" s="6" t="n">
        <v>108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22</v>
      </c>
      <c r="H10" s="6" t="n">
        <v>3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0.515</v>
      </c>
      <c r="D13" s="6" t="n">
        <v>0.005</v>
      </c>
    </row>
    <row r="14" customFormat="false" ht="12.8" hidden="false" customHeight="false" outlineLevel="0" collapsed="false">
      <c r="C14" s="6" t="n">
        <v>21</v>
      </c>
      <c r="D14" s="6" t="n">
        <v>3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134Sb</v>
      </c>
      <c r="H15" s="3"/>
      <c r="J15" s="1" t="n">
        <v>5</v>
      </c>
      <c r="K15" s="2" t="str">
        <f aca="false">K17&amp;K16</f>
        <v>134Te</v>
      </c>
      <c r="L15" s="3"/>
      <c r="N15" s="1" t="n">
        <v>8</v>
      </c>
      <c r="O15" s="2" t="str">
        <f aca="false">O17&amp;O16</f>
        <v>134I</v>
      </c>
      <c r="P15" s="3"/>
      <c r="R15" s="3"/>
      <c r="S15" s="3" t="str">
        <f aca="false">S17&amp;S16</f>
        <v>134Xe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134</v>
      </c>
      <c r="H17" s="5"/>
      <c r="J17" s="5" t="s">
        <v>8</v>
      </c>
      <c r="K17" s="5" t="n">
        <f aca="false">G17</f>
        <v>134</v>
      </c>
      <c r="L17" s="5"/>
      <c r="N17" s="5" t="s">
        <v>8</v>
      </c>
      <c r="O17" s="5" t="n">
        <f aca="false">K17</f>
        <v>134</v>
      </c>
      <c r="P17" s="5"/>
      <c r="R17" s="5" t="s">
        <v>8</v>
      </c>
      <c r="S17" s="5" t="n">
        <f aca="false">O17</f>
        <v>134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0.78</v>
      </c>
      <c r="H19" s="6" t="n">
        <v>0.06</v>
      </c>
      <c r="J19" s="6" t="s">
        <v>10</v>
      </c>
      <c r="K19" s="6" t="n">
        <v>2508</v>
      </c>
      <c r="L19" s="6" t="n">
        <v>48</v>
      </c>
      <c r="N19" s="6" t="s">
        <v>10</v>
      </c>
      <c r="O19" s="6" t="n">
        <v>3150</v>
      </c>
      <c r="P19" s="6" t="n">
        <v>12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133Sb</v>
      </c>
      <c r="H25" s="3"/>
      <c r="J25" s="1" t="n">
        <v>9</v>
      </c>
      <c r="K25" s="2" t="str">
        <f aca="false">K27&amp;K26</f>
        <v>133Te</v>
      </c>
      <c r="L25" s="3"/>
      <c r="N25" s="3"/>
      <c r="O25" s="3" t="str">
        <f aca="false">O27&amp;O26</f>
        <v>133I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133</v>
      </c>
      <c r="H27" s="5"/>
      <c r="J27" s="5" t="s">
        <v>8</v>
      </c>
      <c r="K27" s="5" t="n">
        <f aca="false">G27</f>
        <v>133</v>
      </c>
      <c r="L27" s="5"/>
      <c r="N27" s="5" t="s">
        <v>8</v>
      </c>
      <c r="O27" s="5" t="n">
        <f aca="false">K27</f>
        <v>133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140.4</v>
      </c>
      <c r="H29" s="6" t="n">
        <v>3</v>
      </c>
      <c r="J29" s="6" t="s">
        <v>10</v>
      </c>
      <c r="K29" s="6" t="n">
        <v>750</v>
      </c>
      <c r="L29" s="6" t="n">
        <v>18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300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50</v>
      </c>
      <c r="C36" s="7" t="n">
        <v>0</v>
      </c>
      <c r="D36" s="7" t="n">
        <v>200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50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135Sn</v>
      </c>
      <c r="C41" s="11" t="n">
        <v>1</v>
      </c>
      <c r="D41" s="11" t="n">
        <f aca="false">C9</f>
        <v>0.515</v>
      </c>
      <c r="E41" s="11" t="n">
        <f aca="false">D9</f>
        <v>0.005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135Sb</v>
      </c>
      <c r="C42" s="11" t="n">
        <v>2</v>
      </c>
      <c r="D42" s="11" t="n">
        <f aca="false">G9</f>
        <v>1.679</v>
      </c>
      <c r="E42" s="11" t="n">
        <f aca="false">H9</f>
        <v>0.015</v>
      </c>
      <c r="F42" s="11" t="n">
        <f aca="false">G10/100</f>
        <v>0.22</v>
      </c>
      <c r="G42" s="11" t="n">
        <f aca="false">H10/100</f>
        <v>0.03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134Sb</v>
      </c>
      <c r="C43" s="11" t="n">
        <v>3</v>
      </c>
      <c r="D43" s="11" t="n">
        <f aca="false">G19</f>
        <v>0.78</v>
      </c>
      <c r="E43" s="11" t="n">
        <f aca="false">H19</f>
        <v>0.06</v>
      </c>
      <c r="F43" s="11" t="n">
        <f aca="false">G20/100</f>
        <v>0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135Te</v>
      </c>
      <c r="C44" s="11" t="n">
        <v>4</v>
      </c>
      <c r="D44" s="11" t="n">
        <f aca="false">K9</f>
        <v>19</v>
      </c>
      <c r="E44" s="11" t="n">
        <f aca="false">L9</f>
        <v>0.2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134Te</v>
      </c>
      <c r="C45" s="11" t="n">
        <v>5</v>
      </c>
      <c r="D45" s="11" t="n">
        <f aca="false">K19</f>
        <v>2508</v>
      </c>
      <c r="E45" s="11" t="n">
        <f aca="false">L19</f>
        <v>48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133Sb</v>
      </c>
      <c r="C46" s="11" t="n">
        <v>6</v>
      </c>
      <c r="D46" s="11" t="n">
        <f aca="false">G29</f>
        <v>140.4</v>
      </c>
      <c r="E46" s="11" t="n">
        <f aca="false">H29</f>
        <v>3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135I</v>
      </c>
      <c r="C47" s="11" t="n">
        <v>7</v>
      </c>
      <c r="D47" s="11" t="n">
        <f aca="false">O9</f>
        <v>23688</v>
      </c>
      <c r="E47" s="11" t="n">
        <f aca="false">P9</f>
        <v>108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134I</v>
      </c>
      <c r="C48" s="11" t="n">
        <v>8</v>
      </c>
      <c r="D48" s="11" t="n">
        <f aca="false">O19</f>
        <v>3150</v>
      </c>
      <c r="E48" s="11" t="n">
        <f aca="false">P19</f>
        <v>12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133Te</v>
      </c>
      <c r="C49" s="11" t="n">
        <v>9</v>
      </c>
      <c r="D49" s="11" t="n">
        <f aca="false">K29</f>
        <v>750</v>
      </c>
      <c r="E49" s="11" t="n">
        <f aca="false">L29</f>
        <v>18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300</v>
      </c>
      <c r="D50" s="11" t="n">
        <f aca="false">C35</f>
        <v>0</v>
      </c>
      <c r="E50" s="11" t="n">
        <f aca="false">D35</f>
        <v>1000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50</v>
      </c>
      <c r="D51" s="11" t="n">
        <f aca="false">C36</f>
        <v>0</v>
      </c>
      <c r="E51" s="11" t="n">
        <f aca="false">D36</f>
        <v>200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50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135</v>
      </c>
      <c r="V54" s="17"/>
      <c r="W54" s="18"/>
      <c r="X54" s="17" t="n">
        <f aca="false">G7</f>
        <v>135</v>
      </c>
      <c r="Y54" s="17"/>
      <c r="Z54" s="18"/>
      <c r="AA54" s="17" t="n">
        <f aca="false">K7</f>
        <v>135</v>
      </c>
      <c r="AB54" s="17"/>
      <c r="AC54" s="18"/>
      <c r="AD54" s="17" t="n">
        <f aca="false">O7</f>
        <v>135</v>
      </c>
      <c r="AE54" s="17"/>
      <c r="AF54" s="18"/>
      <c r="AG54" s="17" t="n">
        <f aca="false">S7</f>
        <v>135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134</v>
      </c>
      <c r="Y58" s="17"/>
      <c r="Z58" s="18"/>
      <c r="AA58" s="17" t="n">
        <f aca="false">K17</f>
        <v>134</v>
      </c>
      <c r="AB58" s="17"/>
      <c r="AC58" s="18"/>
      <c r="AD58" s="17" t="n">
        <f aca="false">O17</f>
        <v>134</v>
      </c>
      <c r="AE58" s="17"/>
      <c r="AF58" s="18"/>
      <c r="AG58" s="17" t="n">
        <f aca="false">S17</f>
        <v>134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133</v>
      </c>
      <c r="Y62" s="17"/>
      <c r="Z62" s="18"/>
      <c r="AA62" s="17" t="n">
        <f aca="false">K27</f>
        <v>133</v>
      </c>
      <c r="AB62" s="17"/>
      <c r="AC62" s="18"/>
      <c r="AD62" s="17" t="n">
        <f aca="false">O27</f>
        <v>133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132</v>
      </c>
      <c r="AB66" s="17"/>
      <c r="AC66" s="18"/>
      <c r="AD66" s="17" t="n">
        <f aca="false">AD62-1</f>
        <v>132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136Sn</v>
      </c>
      <c r="D5" s="3"/>
      <c r="F5" s="1" t="n">
        <v>2</v>
      </c>
      <c r="G5" s="2" t="str">
        <f aca="false">G7&amp;G6</f>
        <v>136Sb</v>
      </c>
      <c r="H5" s="3"/>
      <c r="J5" s="4" t="n">
        <v>4</v>
      </c>
      <c r="K5" s="4" t="str">
        <f aca="false">K7&amp;K6</f>
        <v>136Te</v>
      </c>
      <c r="L5" s="3"/>
      <c r="N5" s="1" t="n">
        <v>7</v>
      </c>
      <c r="O5" s="2" t="str">
        <f aca="false">O7&amp;O6</f>
        <v>136I</v>
      </c>
      <c r="P5" s="3"/>
      <c r="R5" s="3"/>
      <c r="S5" s="3" t="str">
        <f aca="false">S7&amp;S6</f>
        <v>136Xe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136</v>
      </c>
      <c r="D7" s="5"/>
      <c r="F7" s="5" t="s">
        <v>8</v>
      </c>
      <c r="G7" s="5" t="n">
        <f aca="false">C7</f>
        <v>136</v>
      </c>
      <c r="H7" s="5"/>
      <c r="J7" s="5" t="s">
        <v>8</v>
      </c>
      <c r="K7" s="5" t="n">
        <f aca="false">G7</f>
        <v>136</v>
      </c>
      <c r="L7" s="5"/>
      <c r="N7" s="5" t="s">
        <v>8</v>
      </c>
      <c r="O7" s="5" t="n">
        <f aca="false">K7</f>
        <v>136</v>
      </c>
      <c r="P7" s="5"/>
      <c r="R7" s="5" t="s">
        <v>8</v>
      </c>
      <c r="S7" s="5" t="n">
        <f aca="false">O7</f>
        <v>136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0.29</v>
      </c>
      <c r="D9" s="6" t="n">
        <v>0.02</v>
      </c>
      <c r="F9" s="6" t="s">
        <v>10</v>
      </c>
      <c r="G9" s="6" t="n">
        <v>0.923</v>
      </c>
      <c r="H9" s="6" t="n">
        <v>0.014</v>
      </c>
      <c r="J9" s="6" t="s">
        <v>10</v>
      </c>
      <c r="K9" s="6" t="n">
        <v>17.63</v>
      </c>
      <c r="L9" s="6" t="n">
        <v>0.08</v>
      </c>
      <c r="N9" s="6" t="s">
        <v>10</v>
      </c>
      <c r="O9" s="6" t="n">
        <v>83.4</v>
      </c>
      <c r="P9" s="6" t="n">
        <v>1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16.3</v>
      </c>
      <c r="H10" s="6" t="n">
        <v>3.2</v>
      </c>
      <c r="J10" s="6" t="s">
        <v>11</v>
      </c>
      <c r="K10" s="6" t="n">
        <v>1.31</v>
      </c>
      <c r="L10" s="6" t="n">
        <v>0.05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0.29</v>
      </c>
      <c r="D13" s="6" t="n">
        <v>0.02</v>
      </c>
    </row>
    <row r="14" customFormat="false" ht="12.8" hidden="false" customHeight="false" outlineLevel="0" collapsed="false">
      <c r="C14" s="6" t="n">
        <v>28</v>
      </c>
      <c r="D14" s="6" t="n">
        <v>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135Sb</v>
      </c>
      <c r="H15" s="3"/>
      <c r="J15" s="1" t="n">
        <v>5</v>
      </c>
      <c r="K15" s="2" t="str">
        <f aca="false">K17&amp;K16</f>
        <v>135Te</v>
      </c>
      <c r="L15" s="3"/>
      <c r="N15" s="1" t="n">
        <v>8</v>
      </c>
      <c r="O15" s="2" t="str">
        <f aca="false">O17&amp;O16</f>
        <v>135I</v>
      </c>
      <c r="P15" s="3"/>
      <c r="R15" s="3"/>
      <c r="S15" s="3" t="str">
        <f aca="false">S17&amp;S16</f>
        <v>135Xe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135</v>
      </c>
      <c r="H17" s="5"/>
      <c r="J17" s="5" t="s">
        <v>8</v>
      </c>
      <c r="K17" s="5" t="n">
        <f aca="false">G17</f>
        <v>135</v>
      </c>
      <c r="L17" s="5"/>
      <c r="N17" s="5" t="s">
        <v>8</v>
      </c>
      <c r="O17" s="5" t="n">
        <f aca="false">K17</f>
        <v>135</v>
      </c>
      <c r="P17" s="5"/>
      <c r="R17" s="5" t="s">
        <v>8</v>
      </c>
      <c r="S17" s="5" t="n">
        <f aca="false">O17</f>
        <v>135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1.679</v>
      </c>
      <c r="H19" s="6" t="n">
        <v>0.015</v>
      </c>
      <c r="J19" s="6" t="s">
        <v>10</v>
      </c>
      <c r="K19" s="6" t="n">
        <v>19</v>
      </c>
      <c r="L19" s="6" t="n">
        <v>0.2</v>
      </c>
      <c r="N19" s="6" t="s">
        <v>10</v>
      </c>
      <c r="O19" s="6" t="n">
        <v>23688</v>
      </c>
      <c r="P19" s="6" t="n">
        <v>108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22</v>
      </c>
      <c r="H20" s="6" t="n">
        <v>3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134Sb</v>
      </c>
      <c r="H25" s="3"/>
      <c r="J25" s="1" t="n">
        <v>9</v>
      </c>
      <c r="K25" s="2" t="str">
        <f aca="false">K27&amp;K26</f>
        <v>134Te</v>
      </c>
      <c r="L25" s="3"/>
      <c r="N25" s="3"/>
      <c r="O25" s="3" t="str">
        <f aca="false">O27&amp;O26</f>
        <v>134I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134</v>
      </c>
      <c r="H27" s="5"/>
      <c r="J27" s="5" t="s">
        <v>8</v>
      </c>
      <c r="K27" s="5" t="n">
        <f aca="false">G27</f>
        <v>134</v>
      </c>
      <c r="L27" s="5"/>
      <c r="N27" s="5" t="s">
        <v>8</v>
      </c>
      <c r="O27" s="5" t="n">
        <f aca="false">K27</f>
        <v>134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0.78</v>
      </c>
      <c r="H29" s="6" t="n">
        <v>0.06</v>
      </c>
      <c r="J29" s="6" t="s">
        <v>10</v>
      </c>
      <c r="K29" s="6" t="n">
        <v>2508</v>
      </c>
      <c r="L29" s="6" t="n">
        <v>48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f aca="false">5500-600</f>
        <v>4900</v>
      </c>
      <c r="C35" s="7" t="n">
        <v>0</v>
      </c>
      <c r="D35" s="7" t="n">
        <v>10000</v>
      </c>
    </row>
    <row r="36" customFormat="false" ht="12.8" hidden="false" customHeight="false" outlineLevel="0" collapsed="false">
      <c r="A36" s="8" t="s">
        <v>17</v>
      </c>
      <c r="B36" s="7" t="n">
        <v>600</v>
      </c>
      <c r="C36" s="7" t="n">
        <v>0</v>
      </c>
      <c r="D36" s="7" t="n">
        <v>2000</v>
      </c>
    </row>
    <row r="37" customFormat="false" ht="12.8" hidden="false" customHeight="false" outlineLevel="0" collapsed="false">
      <c r="A37" s="8" t="s">
        <v>18</v>
      </c>
      <c r="B37" s="7" t="n">
        <v>30</v>
      </c>
      <c r="C37" s="7" t="n">
        <v>0</v>
      </c>
      <c r="D37" s="7" t="n">
        <v>200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136Sn</v>
      </c>
      <c r="C41" s="11" t="n">
        <v>1</v>
      </c>
      <c r="D41" s="11" t="n">
        <f aca="false">C9</f>
        <v>0.29</v>
      </c>
      <c r="E41" s="11" t="n">
        <f aca="false">D9</f>
        <v>0.02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136Sb</v>
      </c>
      <c r="C42" s="11" t="n">
        <v>2</v>
      </c>
      <c r="D42" s="11" t="n">
        <f aca="false">G9</f>
        <v>0.923</v>
      </c>
      <c r="E42" s="11" t="n">
        <f aca="false">H9</f>
        <v>0.014</v>
      </c>
      <c r="F42" s="11" t="n">
        <f aca="false">G10/100</f>
        <v>0.163</v>
      </c>
      <c r="G42" s="11" t="n">
        <f aca="false">H10/100</f>
        <v>0.032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135Sb</v>
      </c>
      <c r="C43" s="11" t="n">
        <v>3</v>
      </c>
      <c r="D43" s="11" t="n">
        <f aca="false">G19</f>
        <v>1.679</v>
      </c>
      <c r="E43" s="11" t="n">
        <f aca="false">H19</f>
        <v>0.015</v>
      </c>
      <c r="F43" s="11" t="n">
        <f aca="false">G20/100</f>
        <v>0.22</v>
      </c>
      <c r="G43" s="11" t="n">
        <f aca="false">H20/100</f>
        <v>0.03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136Te</v>
      </c>
      <c r="C44" s="11" t="n">
        <v>4</v>
      </c>
      <c r="D44" s="11" t="n">
        <f aca="false">K9</f>
        <v>17.63</v>
      </c>
      <c r="E44" s="11" t="n">
        <f aca="false">L9</f>
        <v>0.08</v>
      </c>
      <c r="F44" s="11" t="n">
        <f aca="false">K10/100</f>
        <v>0.0131</v>
      </c>
      <c r="G44" s="11" t="n">
        <f aca="false">L10/100</f>
        <v>0.0005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135Te</v>
      </c>
      <c r="C45" s="11" t="n">
        <v>5</v>
      </c>
      <c r="D45" s="11" t="n">
        <f aca="false">K19</f>
        <v>19</v>
      </c>
      <c r="E45" s="11" t="n">
        <f aca="false">L19</f>
        <v>0.2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134Sb</v>
      </c>
      <c r="C46" s="11" t="n">
        <v>6</v>
      </c>
      <c r="D46" s="11" t="n">
        <f aca="false">G29</f>
        <v>0.78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136I</v>
      </c>
      <c r="C47" s="11" t="n">
        <v>7</v>
      </c>
      <c r="D47" s="11" t="n">
        <f aca="false">O9</f>
        <v>83.4</v>
      </c>
      <c r="E47" s="11" t="n">
        <f aca="false">P9</f>
        <v>1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135I</v>
      </c>
      <c r="C48" s="11" t="n">
        <v>8</v>
      </c>
      <c r="D48" s="11" t="n">
        <f aca="false">O19</f>
        <v>23688</v>
      </c>
      <c r="E48" s="11" t="n">
        <f aca="false">P19</f>
        <v>108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134Te</v>
      </c>
      <c r="C49" s="11" t="n">
        <v>9</v>
      </c>
      <c r="D49" s="11" t="n">
        <f aca="false">K29</f>
        <v>2508</v>
      </c>
      <c r="E49" s="11" t="n">
        <f aca="false">L29</f>
        <v>48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4900</v>
      </c>
      <c r="D50" s="11" t="n">
        <f aca="false">C35</f>
        <v>0</v>
      </c>
      <c r="E50" s="11" t="n">
        <f aca="false">D35</f>
        <v>10000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600</v>
      </c>
      <c r="D51" s="11" t="n">
        <f aca="false">C36</f>
        <v>0</v>
      </c>
      <c r="E51" s="11" t="n">
        <f aca="false">D36</f>
        <v>2000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30</v>
      </c>
      <c r="D52" s="12" t="n">
        <f aca="false">C37</f>
        <v>0</v>
      </c>
      <c r="E52" s="12" t="n">
        <f aca="false">D37</f>
        <v>200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136</v>
      </c>
      <c r="V54" s="17"/>
      <c r="W54" s="18"/>
      <c r="X54" s="17" t="n">
        <f aca="false">G7</f>
        <v>136</v>
      </c>
      <c r="Y54" s="17"/>
      <c r="Z54" s="18"/>
      <c r="AA54" s="17" t="n">
        <f aca="false">K7</f>
        <v>136</v>
      </c>
      <c r="AB54" s="17"/>
      <c r="AC54" s="18"/>
      <c r="AD54" s="17" t="n">
        <f aca="false">O7</f>
        <v>136</v>
      </c>
      <c r="AE54" s="17"/>
      <c r="AF54" s="18"/>
      <c r="AG54" s="17" t="n">
        <f aca="false">S7</f>
        <v>136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135</v>
      </c>
      <c r="Y58" s="17"/>
      <c r="Z58" s="18"/>
      <c r="AA58" s="17" t="n">
        <f aca="false">K17</f>
        <v>135</v>
      </c>
      <c r="AB58" s="17"/>
      <c r="AC58" s="18"/>
      <c r="AD58" s="17" t="n">
        <f aca="false">O17</f>
        <v>135</v>
      </c>
      <c r="AE58" s="17"/>
      <c r="AF58" s="18"/>
      <c r="AG58" s="17" t="n">
        <f aca="false">S17</f>
        <v>135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134</v>
      </c>
      <c r="Y62" s="17"/>
      <c r="Z62" s="18"/>
      <c r="AA62" s="17" t="n">
        <f aca="false">K27</f>
        <v>134</v>
      </c>
      <c r="AB62" s="17"/>
      <c r="AC62" s="18"/>
      <c r="AD62" s="17" t="n">
        <f aca="false">O27</f>
        <v>134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133</v>
      </c>
      <c r="AB66" s="17"/>
      <c r="AC66" s="18"/>
      <c r="AD66" s="17" t="n">
        <f aca="false">AD62-1</f>
        <v>133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95" zoomScaleNormal="95" zoomScalePageLayoutView="100" workbookViewId="0">
      <selection pane="topLeft" activeCell="J40" activeCellId="0" sqref="J40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137Sn</v>
      </c>
      <c r="D5" s="3"/>
      <c r="F5" s="1" t="n">
        <v>2</v>
      </c>
      <c r="G5" s="2" t="str">
        <f aca="false">G7&amp;G6</f>
        <v>137Sb</v>
      </c>
      <c r="H5" s="3"/>
      <c r="J5" s="4" t="n">
        <v>4</v>
      </c>
      <c r="K5" s="4" t="str">
        <f aca="false">K7&amp;K6</f>
        <v>137Te</v>
      </c>
      <c r="L5" s="3"/>
      <c r="N5" s="1" t="n">
        <v>7</v>
      </c>
      <c r="O5" s="2" t="str">
        <f aca="false">O7&amp;O6</f>
        <v>137I</v>
      </c>
      <c r="P5" s="3"/>
      <c r="R5" s="3"/>
      <c r="S5" s="3" t="str">
        <f aca="false">S7&amp;S6</f>
        <v>137Xe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137</v>
      </c>
      <c r="D7" s="5"/>
      <c r="F7" s="5" t="s">
        <v>8</v>
      </c>
      <c r="G7" s="5" t="n">
        <f aca="false">C7</f>
        <v>137</v>
      </c>
      <c r="H7" s="5"/>
      <c r="J7" s="5" t="s">
        <v>8</v>
      </c>
      <c r="K7" s="5" t="n">
        <f aca="false">G7</f>
        <v>137</v>
      </c>
      <c r="L7" s="5"/>
      <c r="N7" s="5" t="s">
        <v>8</v>
      </c>
      <c r="O7" s="5" t="n">
        <f aca="false">K7</f>
        <v>137</v>
      </c>
      <c r="P7" s="5"/>
      <c r="R7" s="5" t="s">
        <v>8</v>
      </c>
      <c r="S7" s="5" t="n">
        <f aca="false">O7</f>
        <v>137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0.19</v>
      </c>
      <c r="D9" s="6" t="n">
        <v>0.06</v>
      </c>
      <c r="F9" s="6" t="s">
        <v>10</v>
      </c>
      <c r="G9" s="6" t="n">
        <v>0.45</v>
      </c>
      <c r="H9" s="6" t="n">
        <v>0.05</v>
      </c>
      <c r="J9" s="6" t="s">
        <v>10</v>
      </c>
      <c r="K9" s="6" t="n">
        <v>2.49</v>
      </c>
      <c r="L9" s="6" t="n">
        <v>0.05</v>
      </c>
      <c r="N9" s="6" t="s">
        <v>10</v>
      </c>
      <c r="O9" s="6" t="n">
        <v>24.5</v>
      </c>
      <c r="P9" s="6" t="n">
        <v>0.2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49</v>
      </c>
      <c r="H10" s="6" t="n">
        <v>10</v>
      </c>
      <c r="J10" s="6" t="s">
        <v>11</v>
      </c>
      <c r="K10" s="6" t="n">
        <v>2.99</v>
      </c>
      <c r="L10" s="6" t="n">
        <v>0.16</v>
      </c>
      <c r="N10" s="6" t="s">
        <v>11</v>
      </c>
      <c r="O10" s="6" t="n">
        <v>7.14</v>
      </c>
      <c r="P10" s="6" t="n">
        <v>0.23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0.19</v>
      </c>
      <c r="D13" s="6" t="n">
        <v>0.06</v>
      </c>
    </row>
    <row r="14" customFormat="false" ht="12.8" hidden="false" customHeight="false" outlineLevel="0" collapsed="false">
      <c r="C14" s="6" t="n">
        <v>58</v>
      </c>
      <c r="D14" s="6" t="n">
        <v>15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136Sb</v>
      </c>
      <c r="H15" s="3"/>
      <c r="J15" s="1" t="n">
        <v>5</v>
      </c>
      <c r="K15" s="2" t="str">
        <f aca="false">K17&amp;K16</f>
        <v>136Te</v>
      </c>
      <c r="L15" s="3"/>
      <c r="N15" s="1" t="n">
        <v>8</v>
      </c>
      <c r="O15" s="2" t="str">
        <f aca="false">O17&amp;O16</f>
        <v>136I</v>
      </c>
      <c r="P15" s="3"/>
      <c r="R15" s="3"/>
      <c r="S15" s="3" t="str">
        <f aca="false">S17&amp;S16</f>
        <v>136Xe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136</v>
      </c>
      <c r="H17" s="5"/>
      <c r="J17" s="5" t="s">
        <v>8</v>
      </c>
      <c r="K17" s="5" t="n">
        <f aca="false">G17</f>
        <v>136</v>
      </c>
      <c r="L17" s="5"/>
      <c r="N17" s="5" t="s">
        <v>8</v>
      </c>
      <c r="O17" s="5" t="n">
        <f aca="false">K17</f>
        <v>136</v>
      </c>
      <c r="P17" s="5"/>
      <c r="R17" s="5" t="s">
        <v>8</v>
      </c>
      <c r="S17" s="5" t="n">
        <f aca="false">O17</f>
        <v>136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0.923</v>
      </c>
      <c r="H19" s="6" t="n">
        <v>0.014</v>
      </c>
      <c r="J19" s="6" t="s">
        <v>10</v>
      </c>
      <c r="K19" s="6" t="n">
        <v>17.63</v>
      </c>
      <c r="L19" s="6" t="n">
        <v>0.08</v>
      </c>
      <c r="N19" s="6" t="s">
        <v>10</v>
      </c>
      <c r="O19" s="6" t="n">
        <v>83.4</v>
      </c>
      <c r="P19" s="6" t="n">
        <v>1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16.3</v>
      </c>
      <c r="H20" s="6" t="n">
        <v>3.2</v>
      </c>
      <c r="J20" s="6" t="s">
        <v>11</v>
      </c>
      <c r="K20" s="6" t="n">
        <v>1.31</v>
      </c>
      <c r="L20" s="6" t="n">
        <v>0.05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135Sb</v>
      </c>
      <c r="H25" s="3"/>
      <c r="J25" s="1" t="n">
        <v>9</v>
      </c>
      <c r="K25" s="2" t="str">
        <f aca="false">K27&amp;K26</f>
        <v>135Te</v>
      </c>
      <c r="L25" s="3"/>
      <c r="N25" s="3"/>
      <c r="O25" s="3" t="str">
        <f aca="false">O27&amp;O26</f>
        <v>135I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135</v>
      </c>
      <c r="H27" s="5"/>
      <c r="J27" s="5" t="s">
        <v>8</v>
      </c>
      <c r="K27" s="5" t="n">
        <f aca="false">G27</f>
        <v>135</v>
      </c>
      <c r="L27" s="5"/>
      <c r="N27" s="5" t="s">
        <v>8</v>
      </c>
      <c r="O27" s="5" t="n">
        <f aca="false">K27</f>
        <v>135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1.679</v>
      </c>
      <c r="H29" s="6" t="n">
        <v>0.015</v>
      </c>
      <c r="J29" s="6" t="s">
        <v>10</v>
      </c>
      <c r="K29" s="6" t="n">
        <v>19</v>
      </c>
      <c r="L29" s="6" t="n">
        <v>0.2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22</v>
      </c>
      <c r="H30" s="6" t="n">
        <v>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1800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137Sn</v>
      </c>
      <c r="C41" s="11" t="n">
        <v>1</v>
      </c>
      <c r="D41" s="11" t="n">
        <f aca="false">C9</f>
        <v>0.19</v>
      </c>
      <c r="E41" s="11" t="n">
        <f aca="false">D9</f>
        <v>0.06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137Sb</v>
      </c>
      <c r="C42" s="11" t="n">
        <v>2</v>
      </c>
      <c r="D42" s="11" t="n">
        <f aca="false">G9</f>
        <v>0.45</v>
      </c>
      <c r="E42" s="11" t="n">
        <f aca="false">H9</f>
        <v>0.05</v>
      </c>
      <c r="F42" s="11" t="n">
        <f aca="false">G10/100</f>
        <v>0.49</v>
      </c>
      <c r="G42" s="11" t="n">
        <f aca="false">H10/100</f>
        <v>0.1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136Sb</v>
      </c>
      <c r="C43" s="11" t="n">
        <v>3</v>
      </c>
      <c r="D43" s="11" t="n">
        <f aca="false">G19</f>
        <v>0.923</v>
      </c>
      <c r="E43" s="11" t="n">
        <f aca="false">H19</f>
        <v>0.014</v>
      </c>
      <c r="F43" s="11" t="n">
        <f aca="false">G20/100</f>
        <v>0.163</v>
      </c>
      <c r="G43" s="11" t="n">
        <f aca="false">H20/100</f>
        <v>0.032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137Te</v>
      </c>
      <c r="C44" s="11" t="n">
        <v>4</v>
      </c>
      <c r="D44" s="11" t="n">
        <f aca="false">K9</f>
        <v>2.49</v>
      </c>
      <c r="E44" s="11" t="n">
        <f aca="false">L9</f>
        <v>0.05</v>
      </c>
      <c r="F44" s="11" t="n">
        <f aca="false">K10/100</f>
        <v>0.0299</v>
      </c>
      <c r="G44" s="11" t="n">
        <f aca="false">L10/100</f>
        <v>0.0016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136Te</v>
      </c>
      <c r="C45" s="11" t="n">
        <v>5</v>
      </c>
      <c r="D45" s="11" t="n">
        <f aca="false">K19</f>
        <v>17.63</v>
      </c>
      <c r="E45" s="11" t="n">
        <f aca="false">L19</f>
        <v>0.08</v>
      </c>
      <c r="F45" s="11" t="n">
        <f aca="false">K20/100</f>
        <v>0.0131</v>
      </c>
      <c r="G45" s="11" t="n">
        <f aca="false">L20/100</f>
        <v>0.0005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135Sb</v>
      </c>
      <c r="C46" s="11" t="n">
        <v>6</v>
      </c>
      <c r="D46" s="11" t="n">
        <f aca="false">G29</f>
        <v>1.679</v>
      </c>
      <c r="E46" s="11" t="n">
        <f aca="false">H29</f>
        <v>0.015</v>
      </c>
      <c r="F46" s="11" t="n">
        <f aca="false">G30/100</f>
        <v>0.22</v>
      </c>
      <c r="G46" s="11" t="n">
        <f aca="false">H30/100</f>
        <v>0.03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137I</v>
      </c>
      <c r="C47" s="11" t="n">
        <v>7</v>
      </c>
      <c r="D47" s="11" t="n">
        <f aca="false">O9</f>
        <v>24.5</v>
      </c>
      <c r="E47" s="11" t="n">
        <f aca="false">P9</f>
        <v>0.2</v>
      </c>
      <c r="F47" s="11" t="n">
        <f aca="false">O10/100</f>
        <v>0.0714</v>
      </c>
      <c r="G47" s="11" t="n">
        <f aca="false">P10/100</f>
        <v>0.0023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136I</v>
      </c>
      <c r="C48" s="11" t="n">
        <v>8</v>
      </c>
      <c r="D48" s="11" t="n">
        <f aca="false">O19</f>
        <v>83.4</v>
      </c>
      <c r="E48" s="11" t="n">
        <f aca="false">P19</f>
        <v>1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135Te</v>
      </c>
      <c r="C49" s="11" t="n">
        <v>9</v>
      </c>
      <c r="D49" s="11" t="n">
        <f aca="false">K29</f>
        <v>19</v>
      </c>
      <c r="E49" s="11" t="n">
        <f aca="false">L29</f>
        <v>0.2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1800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137</v>
      </c>
      <c r="V54" s="17"/>
      <c r="W54" s="18"/>
      <c r="X54" s="17" t="n">
        <f aca="false">G7</f>
        <v>137</v>
      </c>
      <c r="Y54" s="17"/>
      <c r="Z54" s="18"/>
      <c r="AA54" s="17" t="n">
        <f aca="false">K7</f>
        <v>137</v>
      </c>
      <c r="AB54" s="17"/>
      <c r="AC54" s="18"/>
      <c r="AD54" s="17" t="n">
        <f aca="false">O7</f>
        <v>137</v>
      </c>
      <c r="AE54" s="17"/>
      <c r="AF54" s="18"/>
      <c r="AG54" s="17" t="n">
        <f aca="false">S7</f>
        <v>137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136</v>
      </c>
      <c r="Y58" s="17"/>
      <c r="Z58" s="18"/>
      <c r="AA58" s="17" t="n">
        <f aca="false">K17</f>
        <v>136</v>
      </c>
      <c r="AB58" s="17"/>
      <c r="AC58" s="18"/>
      <c r="AD58" s="17" t="n">
        <f aca="false">O17</f>
        <v>136</v>
      </c>
      <c r="AE58" s="17"/>
      <c r="AF58" s="18"/>
      <c r="AG58" s="17" t="n">
        <f aca="false">S17</f>
        <v>136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135</v>
      </c>
      <c r="Y62" s="17"/>
      <c r="Z62" s="18"/>
      <c r="AA62" s="17" t="n">
        <f aca="false">K27</f>
        <v>135</v>
      </c>
      <c r="AB62" s="17"/>
      <c r="AC62" s="18"/>
      <c r="AD62" s="17" t="n">
        <f aca="false">O27</f>
        <v>135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134</v>
      </c>
      <c r="AB66" s="17"/>
      <c r="AC66" s="18"/>
      <c r="AD66" s="17" t="n">
        <f aca="false">AD62-1</f>
        <v>134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138Sn</v>
      </c>
      <c r="D5" s="3"/>
      <c r="F5" s="1" t="n">
        <v>2</v>
      </c>
      <c r="G5" s="2" t="str">
        <f aca="false">G7&amp;G6</f>
        <v>138Sb</v>
      </c>
      <c r="H5" s="3"/>
      <c r="J5" s="4" t="n">
        <v>4</v>
      </c>
      <c r="K5" s="4" t="str">
        <f aca="false">K7&amp;K6</f>
        <v>138Te</v>
      </c>
      <c r="L5" s="3"/>
      <c r="N5" s="1" t="n">
        <v>7</v>
      </c>
      <c r="O5" s="2" t="str">
        <f aca="false">O7&amp;O6</f>
        <v>138I</v>
      </c>
      <c r="P5" s="3"/>
      <c r="R5" s="3"/>
      <c r="S5" s="3" t="str">
        <f aca="false">S7&amp;S6</f>
        <v>138Xe</v>
      </c>
      <c r="T5" s="3"/>
    </row>
    <row r="6" customFormat="false" ht="12.8" hidden="false" customHeight="false" outlineLevel="0" collapsed="false">
      <c r="B6" s="5" t="s">
        <v>2</v>
      </c>
      <c r="C6" s="5" t="s">
        <v>5</v>
      </c>
      <c r="D6" s="5"/>
      <c r="F6" s="5" t="s">
        <v>2</v>
      </c>
      <c r="G6" s="5" t="s">
        <v>6</v>
      </c>
      <c r="H6" s="5"/>
      <c r="J6" s="5" t="s">
        <v>2</v>
      </c>
      <c r="K6" s="5" t="s">
        <v>7</v>
      </c>
      <c r="L6" s="5"/>
      <c r="N6" s="5" t="s">
        <v>2</v>
      </c>
      <c r="O6" s="5" t="s">
        <v>23</v>
      </c>
      <c r="P6" s="5"/>
      <c r="R6" s="5" t="s">
        <v>2</v>
      </c>
      <c r="S6" s="5" t="s">
        <v>24</v>
      </c>
      <c r="T6" s="5"/>
    </row>
    <row r="7" customFormat="false" ht="12.8" hidden="false" customHeight="false" outlineLevel="0" collapsed="false">
      <c r="B7" s="5" t="s">
        <v>8</v>
      </c>
      <c r="C7" s="5" t="n">
        <v>138</v>
      </c>
      <c r="D7" s="5"/>
      <c r="F7" s="5" t="s">
        <v>8</v>
      </c>
      <c r="G7" s="5" t="n">
        <f aca="false">C7</f>
        <v>138</v>
      </c>
      <c r="H7" s="5"/>
      <c r="J7" s="5" t="s">
        <v>8</v>
      </c>
      <c r="K7" s="5" t="n">
        <f aca="false">G7</f>
        <v>138</v>
      </c>
      <c r="L7" s="5"/>
      <c r="N7" s="5" t="s">
        <v>8</v>
      </c>
      <c r="O7" s="5" t="n">
        <f aca="false">K7</f>
        <v>138</v>
      </c>
      <c r="P7" s="5"/>
      <c r="R7" s="5" t="s">
        <v>8</v>
      </c>
      <c r="S7" s="5" t="n">
        <f aca="false">O7</f>
        <v>138</v>
      </c>
      <c r="T7" s="5"/>
    </row>
    <row r="8" customFormat="false" ht="12.8" hidden="false" customHeight="false" outlineLevel="0" collapsed="false">
      <c r="B8" s="5" t="s">
        <v>9</v>
      </c>
      <c r="C8" s="5" t="n">
        <v>50</v>
      </c>
      <c r="D8" s="5"/>
      <c r="F8" s="5" t="s">
        <v>9</v>
      </c>
      <c r="G8" s="5" t="n">
        <f aca="false">C8+1</f>
        <v>51</v>
      </c>
      <c r="H8" s="5"/>
      <c r="J8" s="5" t="s">
        <v>9</v>
      </c>
      <c r="K8" s="5" t="n">
        <f aca="false">G8+1</f>
        <v>52</v>
      </c>
      <c r="L8" s="5"/>
      <c r="N8" s="5" t="s">
        <v>9</v>
      </c>
      <c r="O8" s="5" t="n">
        <f aca="false">K8+1</f>
        <v>53</v>
      </c>
      <c r="P8" s="5"/>
      <c r="R8" s="5" t="s">
        <v>9</v>
      </c>
      <c r="S8" s="5" t="n">
        <f aca="false">O8+1</f>
        <v>54</v>
      </c>
      <c r="T8" s="5"/>
    </row>
    <row r="9" customFormat="false" ht="12.8" hidden="false" customHeight="false" outlineLevel="0" collapsed="false">
      <c r="B9" s="6" t="s">
        <v>10</v>
      </c>
      <c r="C9" s="6" t="n">
        <v>0.14</v>
      </c>
      <c r="D9" s="6" t="n">
        <v>0.03</v>
      </c>
      <c r="F9" s="6" t="s">
        <v>10</v>
      </c>
      <c r="G9" s="6" t="n">
        <v>0.348</v>
      </c>
      <c r="H9" s="6" t="n">
        <v>0.015</v>
      </c>
      <c r="J9" s="6" t="s">
        <v>10</v>
      </c>
      <c r="K9" s="6" t="n">
        <v>1.4</v>
      </c>
      <c r="L9" s="6" t="n">
        <v>0.4</v>
      </c>
      <c r="N9" s="6" t="s">
        <v>10</v>
      </c>
      <c r="O9" s="6" t="n">
        <v>6.23</v>
      </c>
      <c r="P9" s="6" t="n">
        <v>0.03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72</v>
      </c>
      <c r="H10" s="6" t="n">
        <v>8</v>
      </c>
      <c r="J10" s="6" t="s">
        <v>11</v>
      </c>
      <c r="K10" s="6" t="n">
        <v>6.3</v>
      </c>
      <c r="L10" s="6" t="n">
        <v>2.1</v>
      </c>
      <c r="N10" s="6" t="s">
        <v>11</v>
      </c>
      <c r="O10" s="6" t="n">
        <v>5.56</v>
      </c>
      <c r="P10" s="6" t="n">
        <v>0.22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0.14</v>
      </c>
      <c r="D13" s="6" t="n">
        <v>0.03</v>
      </c>
    </row>
    <row r="14" customFormat="false" ht="12.8" hidden="false" customHeight="false" outlineLevel="0" collapsed="false">
      <c r="C14" s="6" t="n">
        <v>36</v>
      </c>
      <c r="D14" s="6" t="n">
        <v>64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137Sb</v>
      </c>
      <c r="H15" s="3"/>
      <c r="J15" s="1" t="n">
        <v>5</v>
      </c>
      <c r="K15" s="2" t="str">
        <f aca="false">K17&amp;K16</f>
        <v>137Te</v>
      </c>
      <c r="L15" s="3"/>
      <c r="N15" s="1" t="n">
        <v>8</v>
      </c>
      <c r="O15" s="2" t="str">
        <f aca="false">O17&amp;O16</f>
        <v>137I</v>
      </c>
      <c r="P15" s="3"/>
      <c r="R15" s="3"/>
      <c r="S15" s="3" t="str">
        <f aca="false">S17&amp;S16</f>
        <v>137Xe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Sb</v>
      </c>
      <c r="H16" s="5"/>
      <c r="J16" s="5" t="s">
        <v>2</v>
      </c>
      <c r="K16" s="5" t="str">
        <f aca="false">K6</f>
        <v>Te</v>
      </c>
      <c r="L16" s="5"/>
      <c r="N16" s="5" t="s">
        <v>2</v>
      </c>
      <c r="O16" s="5" t="str">
        <f aca="false">O6</f>
        <v>I</v>
      </c>
      <c r="P16" s="5"/>
      <c r="R16" s="5" t="s">
        <v>2</v>
      </c>
      <c r="S16" s="5" t="str">
        <f aca="false">S6</f>
        <v>Xe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137</v>
      </c>
      <c r="H17" s="5"/>
      <c r="J17" s="5" t="s">
        <v>8</v>
      </c>
      <c r="K17" s="5" t="n">
        <f aca="false">G17</f>
        <v>137</v>
      </c>
      <c r="L17" s="5"/>
      <c r="N17" s="5" t="s">
        <v>8</v>
      </c>
      <c r="O17" s="5" t="n">
        <f aca="false">K17</f>
        <v>137</v>
      </c>
      <c r="P17" s="5"/>
      <c r="R17" s="5" t="s">
        <v>8</v>
      </c>
      <c r="S17" s="5" t="n">
        <f aca="false">O17</f>
        <v>137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51</v>
      </c>
      <c r="H18" s="5"/>
      <c r="J18" s="5" t="s">
        <v>9</v>
      </c>
      <c r="K18" s="5" t="n">
        <f aca="false">G18+1</f>
        <v>52</v>
      </c>
      <c r="L18" s="5"/>
      <c r="N18" s="5" t="s">
        <v>9</v>
      </c>
      <c r="O18" s="5" t="n">
        <f aca="false">K18+1</f>
        <v>53</v>
      </c>
      <c r="P18" s="5"/>
      <c r="R18" s="5" t="s">
        <v>9</v>
      </c>
      <c r="S18" s="5" t="n">
        <f aca="false">S8</f>
        <v>54</v>
      </c>
      <c r="T18" s="5"/>
    </row>
    <row r="19" customFormat="false" ht="12.8" hidden="false" customHeight="false" outlineLevel="0" collapsed="false">
      <c r="F19" s="6" t="s">
        <v>10</v>
      </c>
      <c r="G19" s="6" t="n">
        <v>0.45</v>
      </c>
      <c r="H19" s="6" t="n">
        <v>0.05</v>
      </c>
      <c r="J19" s="6" t="s">
        <v>10</v>
      </c>
      <c r="K19" s="6" t="n">
        <v>2.49</v>
      </c>
      <c r="L19" s="6" t="n">
        <v>0.05</v>
      </c>
      <c r="N19" s="6" t="s">
        <v>10</v>
      </c>
      <c r="O19" s="6" t="n">
        <v>24.5</v>
      </c>
      <c r="P19" s="6" t="n">
        <v>0.2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49</v>
      </c>
      <c r="H20" s="6" t="n">
        <v>10</v>
      </c>
      <c r="J20" s="6" t="s">
        <v>11</v>
      </c>
      <c r="K20" s="6" t="n">
        <v>2.99</v>
      </c>
      <c r="L20" s="6" t="n">
        <v>0.16</v>
      </c>
      <c r="N20" s="6" t="s">
        <v>11</v>
      </c>
      <c r="O20" s="6" t="n">
        <v>7.14</v>
      </c>
      <c r="P20" s="6" t="n">
        <v>0.23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136Sb</v>
      </c>
      <c r="H25" s="3"/>
      <c r="J25" s="1" t="n">
        <v>9</v>
      </c>
      <c r="K25" s="2" t="str">
        <f aca="false">K27&amp;K26</f>
        <v>136Te</v>
      </c>
      <c r="L25" s="3"/>
      <c r="N25" s="3"/>
      <c r="O25" s="3" t="str">
        <f aca="false">O27&amp;O26</f>
        <v>136I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Sb</v>
      </c>
      <c r="H26" s="5"/>
      <c r="J26" s="5" t="s">
        <v>2</v>
      </c>
      <c r="K26" s="5" t="str">
        <f aca="false">K16</f>
        <v>Te</v>
      </c>
      <c r="L26" s="5"/>
      <c r="N26" s="5" t="s">
        <v>2</v>
      </c>
      <c r="O26" s="5" t="str">
        <f aca="false">O16</f>
        <v>I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136</v>
      </c>
      <c r="H27" s="5"/>
      <c r="J27" s="5" t="s">
        <v>8</v>
      </c>
      <c r="K27" s="5" t="n">
        <f aca="false">G27</f>
        <v>136</v>
      </c>
      <c r="L27" s="5"/>
      <c r="N27" s="5" t="s">
        <v>8</v>
      </c>
      <c r="O27" s="5" t="n">
        <f aca="false">K27</f>
        <v>136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51</v>
      </c>
      <c r="H28" s="5"/>
      <c r="J28" s="5" t="s">
        <v>9</v>
      </c>
      <c r="K28" s="5" t="n">
        <f aca="false">G28+1</f>
        <v>52</v>
      </c>
      <c r="L28" s="5"/>
      <c r="N28" s="5" t="s">
        <v>9</v>
      </c>
      <c r="O28" s="5" t="n">
        <f aca="false">K28+1</f>
        <v>53</v>
      </c>
      <c r="P28" s="5"/>
    </row>
    <row r="29" customFormat="false" ht="12.8" hidden="false" customHeight="false" outlineLevel="0" collapsed="false">
      <c r="F29" s="6" t="s">
        <v>10</v>
      </c>
      <c r="G29" s="6" t="n">
        <v>0.923</v>
      </c>
      <c r="H29" s="6" t="n">
        <v>0.014</v>
      </c>
      <c r="J29" s="6" t="s">
        <v>10</v>
      </c>
      <c r="K29" s="6" t="n">
        <v>17.63</v>
      </c>
      <c r="L29" s="6" t="n">
        <v>0.08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16.3</v>
      </c>
      <c r="H30" s="6" t="n">
        <v>3.2</v>
      </c>
      <c r="J30" s="6" t="s">
        <v>11</v>
      </c>
      <c r="K30" s="6" t="n">
        <v>1.31</v>
      </c>
      <c r="L30" s="6" t="n">
        <v>0.05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180</v>
      </c>
      <c r="C35" s="7" t="n">
        <v>0</v>
      </c>
      <c r="D35" s="7" t="n">
        <v>1000</v>
      </c>
    </row>
    <row r="36" customFormat="false" ht="12.8" hidden="false" customHeight="false" outlineLevel="0" collapsed="false">
      <c r="A36" s="8" t="s">
        <v>17</v>
      </c>
      <c r="B36" s="7" t="n">
        <v>20</v>
      </c>
      <c r="C36" s="7" t="n">
        <v>0</v>
      </c>
      <c r="D36" s="7" t="n">
        <v>500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138Sn</v>
      </c>
      <c r="C41" s="11" t="n">
        <v>1</v>
      </c>
      <c r="D41" s="11" t="n">
        <f aca="false">C9</f>
        <v>0.14</v>
      </c>
      <c r="E41" s="11" t="n">
        <f aca="false">D9</f>
        <v>0.03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138Sb</v>
      </c>
      <c r="C42" s="11" t="n">
        <v>2</v>
      </c>
      <c r="D42" s="11" t="n">
        <f aca="false">G9</f>
        <v>0.348</v>
      </c>
      <c r="E42" s="11" t="n">
        <f aca="false">H9</f>
        <v>0.015</v>
      </c>
      <c r="F42" s="11" t="n">
        <f aca="false">G10/100</f>
        <v>0.72</v>
      </c>
      <c r="G42" s="11" t="n">
        <f aca="false">H10/100</f>
        <v>0.08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137Sb</v>
      </c>
      <c r="C43" s="11" t="n">
        <v>3</v>
      </c>
      <c r="D43" s="11" t="n">
        <f aca="false">G19</f>
        <v>0.45</v>
      </c>
      <c r="E43" s="11" t="n">
        <f aca="false">H19</f>
        <v>0.05</v>
      </c>
      <c r="F43" s="11" t="n">
        <f aca="false">G20/100</f>
        <v>0.49</v>
      </c>
      <c r="G43" s="11" t="n">
        <f aca="false">H20/100</f>
        <v>0.1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138Te</v>
      </c>
      <c r="C44" s="11" t="n">
        <v>4</v>
      </c>
      <c r="D44" s="11" t="n">
        <f aca="false">K9</f>
        <v>1.4</v>
      </c>
      <c r="E44" s="11" t="n">
        <f aca="false">L9</f>
        <v>0.4</v>
      </c>
      <c r="F44" s="11" t="n">
        <f aca="false">K10/100</f>
        <v>0.063</v>
      </c>
      <c r="G44" s="11" t="n">
        <f aca="false">L10/100</f>
        <v>0.021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137Te</v>
      </c>
      <c r="C45" s="11" t="n">
        <v>5</v>
      </c>
      <c r="D45" s="11" t="n">
        <f aca="false">K19</f>
        <v>2.49</v>
      </c>
      <c r="E45" s="11" t="n">
        <f aca="false">L19</f>
        <v>0.05</v>
      </c>
      <c r="F45" s="11" t="n">
        <f aca="false">K20/100</f>
        <v>0.0299</v>
      </c>
      <c r="G45" s="11" t="n">
        <f aca="false">L20/100</f>
        <v>0.0016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136Sb</v>
      </c>
      <c r="C46" s="11" t="n">
        <v>6</v>
      </c>
      <c r="D46" s="11" t="n">
        <f aca="false">G29</f>
        <v>0.923</v>
      </c>
      <c r="E46" s="11" t="n">
        <f aca="false">H29</f>
        <v>0.014</v>
      </c>
      <c r="F46" s="11" t="n">
        <f aca="false">G30/100</f>
        <v>0.163</v>
      </c>
      <c r="G46" s="11" t="n">
        <f aca="false">H30/100</f>
        <v>0.032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138I</v>
      </c>
      <c r="C47" s="11" t="n">
        <v>7</v>
      </c>
      <c r="D47" s="11" t="n">
        <f aca="false">O9</f>
        <v>6.23</v>
      </c>
      <c r="E47" s="11" t="n">
        <f aca="false">P9</f>
        <v>0.03</v>
      </c>
      <c r="F47" s="11" t="n">
        <f aca="false">O10/100</f>
        <v>0.0556</v>
      </c>
      <c r="G47" s="11" t="n">
        <f aca="false">P10/100</f>
        <v>0.0022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137I</v>
      </c>
      <c r="C48" s="11" t="n">
        <v>8</v>
      </c>
      <c r="D48" s="11" t="n">
        <f aca="false">O19</f>
        <v>24.5</v>
      </c>
      <c r="E48" s="11" t="n">
        <f aca="false">P19</f>
        <v>0.2</v>
      </c>
      <c r="F48" s="11" t="n">
        <f aca="false">O20/100</f>
        <v>0.0714</v>
      </c>
      <c r="G48" s="11" t="n">
        <f aca="false">P20/100</f>
        <v>0.0023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136Te</v>
      </c>
      <c r="C49" s="11" t="n">
        <v>9</v>
      </c>
      <c r="D49" s="11" t="n">
        <f aca="false">K29</f>
        <v>17.63</v>
      </c>
      <c r="E49" s="11" t="n">
        <f aca="false">L29</f>
        <v>0.08</v>
      </c>
      <c r="F49" s="11" t="n">
        <f aca="false">K30/100</f>
        <v>0.0131</v>
      </c>
      <c r="G49" s="11" t="n">
        <f aca="false">L30/100</f>
        <v>0.0005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180</v>
      </c>
      <c r="D50" s="11" t="n">
        <f aca="false">C35</f>
        <v>0</v>
      </c>
      <c r="E50" s="11" t="n">
        <f aca="false">D35</f>
        <v>1000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</v>
      </c>
      <c r="D51" s="11" t="n">
        <f aca="false">C36</f>
        <v>0</v>
      </c>
      <c r="E51" s="11" t="n">
        <f aca="false">D36</f>
        <v>500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138</v>
      </c>
      <c r="V54" s="17"/>
      <c r="W54" s="18"/>
      <c r="X54" s="17" t="n">
        <f aca="false">G7</f>
        <v>138</v>
      </c>
      <c r="Y54" s="17"/>
      <c r="Z54" s="18"/>
      <c r="AA54" s="17" t="n">
        <f aca="false">K7</f>
        <v>138</v>
      </c>
      <c r="AB54" s="17"/>
      <c r="AC54" s="18"/>
      <c r="AD54" s="17" t="n">
        <f aca="false">O7</f>
        <v>138</v>
      </c>
      <c r="AE54" s="17"/>
      <c r="AF54" s="18"/>
      <c r="AG54" s="17" t="n">
        <f aca="false">S7</f>
        <v>138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Sn</v>
      </c>
      <c r="W55" s="22"/>
      <c r="X55" s="20"/>
      <c r="Y55" s="21" t="str">
        <f aca="false">G6</f>
        <v>Sb</v>
      </c>
      <c r="Z55" s="22"/>
      <c r="AA55" s="20"/>
      <c r="AB55" s="21" t="str">
        <f aca="false">K6</f>
        <v>Te</v>
      </c>
      <c r="AC55" s="22"/>
      <c r="AD55" s="20"/>
      <c r="AE55" s="21" t="str">
        <f aca="false">O6</f>
        <v>I</v>
      </c>
      <c r="AF55" s="22"/>
      <c r="AG55" s="20"/>
      <c r="AH55" s="21" t="str">
        <f aca="false">S6</f>
        <v>Xe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137</v>
      </c>
      <c r="Y58" s="17"/>
      <c r="Z58" s="18"/>
      <c r="AA58" s="17" t="n">
        <f aca="false">K17</f>
        <v>137</v>
      </c>
      <c r="AB58" s="17"/>
      <c r="AC58" s="18"/>
      <c r="AD58" s="17" t="n">
        <f aca="false">O17</f>
        <v>137</v>
      </c>
      <c r="AE58" s="17"/>
      <c r="AF58" s="18"/>
      <c r="AG58" s="17" t="n">
        <f aca="false">S17</f>
        <v>137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Sb</v>
      </c>
      <c r="Z59" s="22"/>
      <c r="AA59" s="20"/>
      <c r="AB59" s="21" t="str">
        <f aca="false">K16</f>
        <v>Te</v>
      </c>
      <c r="AC59" s="22"/>
      <c r="AD59" s="20"/>
      <c r="AE59" s="21" t="str">
        <f aca="false">O16</f>
        <v>I</v>
      </c>
      <c r="AF59" s="22"/>
      <c r="AG59" s="20"/>
      <c r="AH59" s="21" t="str">
        <f aca="false">S16</f>
        <v>Xe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136</v>
      </c>
      <c r="Y62" s="17"/>
      <c r="Z62" s="18"/>
      <c r="AA62" s="17" t="n">
        <f aca="false">K27</f>
        <v>136</v>
      </c>
      <c r="AB62" s="17"/>
      <c r="AC62" s="18"/>
      <c r="AD62" s="17" t="n">
        <f aca="false">O27</f>
        <v>136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Sb</v>
      </c>
      <c r="Z63" s="22"/>
      <c r="AA63" s="20"/>
      <c r="AB63" s="21" t="str">
        <f aca="false">K26</f>
        <v>Te</v>
      </c>
      <c r="AC63" s="22"/>
      <c r="AD63" s="20"/>
      <c r="AE63" s="21" t="str">
        <f aca="false">O26</f>
        <v>I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135</v>
      </c>
      <c r="AB66" s="17"/>
      <c r="AC66" s="18"/>
      <c r="AD66" s="17" t="n">
        <f aca="false">AD62-1</f>
        <v>135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Te</v>
      </c>
      <c r="AC67" s="22"/>
      <c r="AD67" s="20"/>
      <c r="AE67" s="21" t="str">
        <f aca="false">AE63</f>
        <v>I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129Cd</v>
      </c>
      <c r="D5" s="3"/>
      <c r="F5" s="1" t="n">
        <v>2</v>
      </c>
      <c r="G5" s="2" t="str">
        <f aca="false">G7&amp;G6</f>
        <v>129In</v>
      </c>
      <c r="H5" s="3"/>
      <c r="J5" s="4" t="n">
        <v>4</v>
      </c>
      <c r="K5" s="4" t="str">
        <f aca="false">K7&amp;K6</f>
        <v>129Sn</v>
      </c>
      <c r="L5" s="3"/>
      <c r="N5" s="1" t="n">
        <v>7</v>
      </c>
      <c r="O5" s="2" t="str">
        <f aca="false">O7&amp;O6</f>
        <v>129Sb</v>
      </c>
      <c r="P5" s="3"/>
      <c r="R5" s="3"/>
      <c r="S5" s="3" t="str">
        <f aca="false">S7&amp;S6</f>
        <v>129Te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129</v>
      </c>
      <c r="D7" s="5"/>
      <c r="F7" s="5" t="s">
        <v>8</v>
      </c>
      <c r="G7" s="5" t="n">
        <f aca="false">C7</f>
        <v>129</v>
      </c>
      <c r="H7" s="5"/>
      <c r="J7" s="5" t="s">
        <v>8</v>
      </c>
      <c r="K7" s="5" t="n">
        <f aca="false">G7</f>
        <v>129</v>
      </c>
      <c r="L7" s="5"/>
      <c r="N7" s="5" t="s">
        <v>8</v>
      </c>
      <c r="O7" s="5" t="n">
        <f aca="false">K7</f>
        <v>129</v>
      </c>
      <c r="P7" s="5"/>
      <c r="R7" s="5" t="s">
        <v>8</v>
      </c>
      <c r="S7" s="5" t="n">
        <f aca="false">O7</f>
        <v>129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0.154</v>
      </c>
      <c r="D9" s="6" t="n">
        <v>0.002</v>
      </c>
      <c r="F9" s="6" t="s">
        <v>10</v>
      </c>
      <c r="G9" s="6" t="n">
        <v>0.611</v>
      </c>
      <c r="H9" s="6" t="n">
        <v>0.005</v>
      </c>
      <c r="J9" s="6" t="s">
        <v>10</v>
      </c>
      <c r="K9" s="6" t="n">
        <v>133.8</v>
      </c>
      <c r="L9" s="6" t="n">
        <v>2.4</v>
      </c>
      <c r="N9" s="6" t="s">
        <v>10</v>
      </c>
      <c r="O9" s="6" t="n">
        <v>15717.6</v>
      </c>
      <c r="P9" s="6" t="n">
        <v>93.6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0.23</v>
      </c>
      <c r="H10" s="6" t="n">
        <v>0.07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0.154</v>
      </c>
      <c r="D13" s="6" t="n">
        <v>0.002</v>
      </c>
    </row>
    <row r="14" customFormat="false" ht="12.8" hidden="false" customHeight="false" outlineLevel="0" collapsed="false">
      <c r="C14" s="6" t="n">
        <v>-3.5</v>
      </c>
      <c r="D14" s="6" t="n">
        <v>96.5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128In</v>
      </c>
      <c r="H15" s="3"/>
      <c r="J15" s="1" t="n">
        <v>5</v>
      </c>
      <c r="K15" s="2" t="str">
        <f aca="false">K17&amp;K16</f>
        <v>128Sn</v>
      </c>
      <c r="L15" s="3"/>
      <c r="N15" s="1" t="n">
        <v>8</v>
      </c>
      <c r="O15" s="2" t="str">
        <f aca="false">O17&amp;O16</f>
        <v>128Sb</v>
      </c>
      <c r="P15" s="3"/>
      <c r="R15" s="3"/>
      <c r="S15" s="3" t="str">
        <f aca="false">S17&amp;S16</f>
        <v>128Te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128</v>
      </c>
      <c r="H17" s="5"/>
      <c r="J17" s="5" t="s">
        <v>8</v>
      </c>
      <c r="K17" s="5" t="n">
        <f aca="false">G17</f>
        <v>128</v>
      </c>
      <c r="L17" s="5"/>
      <c r="N17" s="5" t="s">
        <v>8</v>
      </c>
      <c r="O17" s="5" t="n">
        <f aca="false">K17</f>
        <v>128</v>
      </c>
      <c r="P17" s="5"/>
      <c r="R17" s="5" t="s">
        <v>8</v>
      </c>
      <c r="S17" s="5" t="n">
        <f aca="false">O17</f>
        <v>128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0.84</v>
      </c>
      <c r="H19" s="6" t="n">
        <v>0.06</v>
      </c>
      <c r="J19" s="6" t="s">
        <v>10</v>
      </c>
      <c r="K19" s="6" t="n">
        <v>3544.2</v>
      </c>
      <c r="L19" s="6" t="n">
        <v>8.4</v>
      </c>
      <c r="N19" s="6" t="s">
        <v>10</v>
      </c>
      <c r="O19" s="6" t="n">
        <v>32580</v>
      </c>
      <c r="P19" s="6" t="n">
        <v>144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0.046</v>
      </c>
      <c r="H20" s="6" t="n">
        <v>0.046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127In</v>
      </c>
      <c r="H25" s="3"/>
      <c r="J25" s="1" t="n">
        <v>9</v>
      </c>
      <c r="K25" s="2" t="str">
        <f aca="false">K27&amp;K26</f>
        <v>127Sn</v>
      </c>
      <c r="L25" s="3"/>
      <c r="N25" s="3"/>
      <c r="O25" s="3" t="str">
        <f aca="false">O27&amp;O26</f>
        <v>127Sb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127</v>
      </c>
      <c r="H27" s="5"/>
      <c r="J27" s="5" t="s">
        <v>8</v>
      </c>
      <c r="K27" s="5" t="n">
        <f aca="false">G27</f>
        <v>127</v>
      </c>
      <c r="L27" s="5"/>
      <c r="N27" s="5" t="s">
        <v>8</v>
      </c>
      <c r="O27" s="5" t="n">
        <f aca="false">K27</f>
        <v>127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1.09</v>
      </c>
      <c r="H29" s="6" t="n">
        <v>0.01</v>
      </c>
      <c r="J29" s="6" t="s">
        <v>10</v>
      </c>
      <c r="K29" s="6" t="n">
        <v>7560</v>
      </c>
      <c r="L29" s="6" t="n">
        <v>144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0.03</v>
      </c>
      <c r="H30" s="6" t="n">
        <v>0.03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1600</v>
      </c>
      <c r="C35" s="7" t="n">
        <v>0</v>
      </c>
      <c r="D35" s="7" t="n">
        <v>5000</v>
      </c>
    </row>
    <row r="36" customFormat="false" ht="12.8" hidden="false" customHeight="false" outlineLevel="0" collapsed="false">
      <c r="A36" s="8" t="s">
        <v>17</v>
      </c>
      <c r="B36" s="7" t="n">
        <v>200</v>
      </c>
      <c r="C36" s="7" t="n">
        <v>0</v>
      </c>
      <c r="D36" s="7" t="n">
        <v>1000</v>
      </c>
    </row>
    <row r="37" customFormat="false" ht="12.8" hidden="false" customHeight="false" outlineLevel="0" collapsed="false">
      <c r="A37" s="8" t="s">
        <v>18</v>
      </c>
      <c r="B37" s="7" t="n">
        <v>5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25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129Cd</v>
      </c>
      <c r="C41" s="11" t="n">
        <v>1</v>
      </c>
      <c r="D41" s="11" t="n">
        <f aca="false">C9</f>
        <v>0.154</v>
      </c>
      <c r="E41" s="11" t="n">
        <f aca="false">D9</f>
        <v>0.002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129In</v>
      </c>
      <c r="C42" s="11" t="n">
        <v>2</v>
      </c>
      <c r="D42" s="11" t="n">
        <f aca="false">G9</f>
        <v>0.611</v>
      </c>
      <c r="E42" s="11" t="n">
        <f aca="false">H9</f>
        <v>0.005</v>
      </c>
      <c r="F42" s="11" t="n">
        <f aca="false">G10/100</f>
        <v>0.0023</v>
      </c>
      <c r="G42" s="11" t="n">
        <f aca="false">H10/100</f>
        <v>0.0007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128In</v>
      </c>
      <c r="C43" s="11" t="n">
        <v>3</v>
      </c>
      <c r="D43" s="11" t="n">
        <f aca="false">G19</f>
        <v>0.84</v>
      </c>
      <c r="E43" s="11" t="n">
        <f aca="false">H19</f>
        <v>0.06</v>
      </c>
      <c r="F43" s="11" t="n">
        <f aca="false">G20/100</f>
        <v>0.00046</v>
      </c>
      <c r="G43" s="11" t="n">
        <f aca="false">H20/100</f>
        <v>0.00046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129Sn</v>
      </c>
      <c r="C44" s="11" t="n">
        <v>4</v>
      </c>
      <c r="D44" s="11" t="n">
        <f aca="false">K9</f>
        <v>133.8</v>
      </c>
      <c r="E44" s="11" t="n">
        <f aca="false">L9</f>
        <v>2.4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128Sn</v>
      </c>
      <c r="C45" s="11" t="n">
        <v>5</v>
      </c>
      <c r="D45" s="11" t="n">
        <f aca="false">K19</f>
        <v>3544.2</v>
      </c>
      <c r="E45" s="11" t="n">
        <f aca="false">L19</f>
        <v>8.4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127In</v>
      </c>
      <c r="C46" s="11" t="n">
        <v>6</v>
      </c>
      <c r="D46" s="11" t="n">
        <f aca="false">G29</f>
        <v>1.09</v>
      </c>
      <c r="E46" s="11" t="n">
        <f aca="false">H29</f>
        <v>0.01</v>
      </c>
      <c r="F46" s="11" t="n">
        <f aca="false">G30/100</f>
        <v>0.0003</v>
      </c>
      <c r="G46" s="11" t="n">
        <f aca="false">H30/100</f>
        <v>0.0003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129Sb</v>
      </c>
      <c r="C47" s="11" t="n">
        <v>7</v>
      </c>
      <c r="D47" s="11" t="n">
        <f aca="false">O9</f>
        <v>15717.6</v>
      </c>
      <c r="E47" s="11" t="n">
        <f aca="false">P9</f>
        <v>93.6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128Sb</v>
      </c>
      <c r="C48" s="11" t="n">
        <v>8</v>
      </c>
      <c r="D48" s="11" t="n">
        <f aca="false">O19</f>
        <v>32580</v>
      </c>
      <c r="E48" s="11" t="n">
        <f aca="false">P19</f>
        <v>144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127Sn</v>
      </c>
      <c r="C49" s="11" t="n">
        <v>9</v>
      </c>
      <c r="D49" s="11" t="n">
        <f aca="false">K29</f>
        <v>7560</v>
      </c>
      <c r="E49" s="11" t="n">
        <f aca="false">L29</f>
        <v>144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1600</v>
      </c>
      <c r="D50" s="11" t="n">
        <f aca="false">C35</f>
        <v>0</v>
      </c>
      <c r="E50" s="11" t="n">
        <f aca="false">D35</f>
        <v>5000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200</v>
      </c>
      <c r="D51" s="11" t="n">
        <f aca="false">C36</f>
        <v>0</v>
      </c>
      <c r="E51" s="11" t="n">
        <f aca="false">D36</f>
        <v>1000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5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129</v>
      </c>
      <c r="V54" s="17"/>
      <c r="W54" s="18"/>
      <c r="X54" s="17" t="n">
        <f aca="false">G7</f>
        <v>129</v>
      </c>
      <c r="Y54" s="17"/>
      <c r="Z54" s="18"/>
      <c r="AA54" s="17" t="n">
        <f aca="false">K7</f>
        <v>129</v>
      </c>
      <c r="AB54" s="17"/>
      <c r="AC54" s="18"/>
      <c r="AD54" s="17" t="n">
        <f aca="false">O7</f>
        <v>129</v>
      </c>
      <c r="AE54" s="17"/>
      <c r="AF54" s="18"/>
      <c r="AG54" s="17" t="n">
        <f aca="false">S7</f>
        <v>129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128</v>
      </c>
      <c r="Y58" s="17"/>
      <c r="Z58" s="18"/>
      <c r="AA58" s="17" t="n">
        <f aca="false">K17</f>
        <v>128</v>
      </c>
      <c r="AB58" s="17"/>
      <c r="AC58" s="18"/>
      <c r="AD58" s="17" t="n">
        <f aca="false">O17</f>
        <v>128</v>
      </c>
      <c r="AE58" s="17"/>
      <c r="AF58" s="18"/>
      <c r="AG58" s="17" t="n">
        <f aca="false">S17</f>
        <v>128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127</v>
      </c>
      <c r="Y62" s="17"/>
      <c r="Z62" s="18"/>
      <c r="AA62" s="17" t="n">
        <f aca="false">K27</f>
        <v>127</v>
      </c>
      <c r="AB62" s="17"/>
      <c r="AC62" s="18"/>
      <c r="AD62" s="17" t="n">
        <f aca="false">O27</f>
        <v>127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126</v>
      </c>
      <c r="AB66" s="17"/>
      <c r="AC66" s="18"/>
      <c r="AD66" s="17" t="n">
        <f aca="false">AD62-1</f>
        <v>126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69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95" zoomScaleNormal="95" zoomScalePageLayoutView="100" workbookViewId="0">
      <selection pane="topLeft" activeCell="C41" activeCellId="0" sqref="C41"/>
    </sheetView>
  </sheetViews>
  <sheetFormatPr defaultRowHeight="12.8"/>
  <cols>
    <col collapsed="false" hidden="false" max="1" min="1" style="0" width="14.8469387755102"/>
    <col collapsed="false" hidden="false" max="20" min="2" style="0" width="8.36734693877551"/>
    <col collapsed="false" hidden="false" max="21" min="21" style="0" width="4.45408163265306"/>
    <col collapsed="false" hidden="false" max="22" min="22" style="0" width="6.0765306122449"/>
    <col collapsed="false" hidden="false" max="23" min="23" style="0" width="8.36734693877551"/>
    <col collapsed="false" hidden="false" max="24" min="24" style="0" width="4.59183673469388"/>
    <col collapsed="false" hidden="false" max="25" min="25" style="0" width="6.0765306122449"/>
    <col collapsed="false" hidden="false" max="26" min="26" style="0" width="8.36734693877551"/>
    <col collapsed="false" hidden="false" max="27" min="27" style="0" width="4.05102040816327"/>
    <col collapsed="false" hidden="false" max="28" min="28" style="0" width="5.26530612244898"/>
    <col collapsed="false" hidden="false" max="29" min="29" style="0" width="8.36734693877551"/>
    <col collapsed="false" hidden="false" max="30" min="30" style="0" width="4.59183673469388"/>
    <col collapsed="false" hidden="false" max="31" min="31" style="0" width="6.0765306122449"/>
    <col collapsed="false" hidden="false" max="32" min="32" style="0" width="8.36734693877551"/>
    <col collapsed="false" hidden="false" max="33" min="33" style="0" width="4.86224489795918"/>
    <col collapsed="false" hidden="false" max="34" min="34" style="0" width="4.72448979591837"/>
    <col collapsed="false" hidden="false" max="1025" min="35" style="0" width="8.36734693877551"/>
  </cols>
  <sheetData>
    <row r="1" customFormat="false" ht="12.8" hidden="false" customHeight="false" outlineLevel="0" collapsed="false">
      <c r="B1" s="0" t="n">
        <v>0</v>
      </c>
      <c r="C1" s="0" t="s">
        <v>0</v>
      </c>
    </row>
    <row r="2" customFormat="false" ht="12.8" hidden="false" customHeight="false" outlineLevel="0" collapsed="false">
      <c r="B2" s="0" t="n">
        <v>-1</v>
      </c>
      <c r="C2" s="0" t="s">
        <v>1</v>
      </c>
    </row>
    <row r="5" customFormat="false" ht="12.8" hidden="false" customHeight="false" outlineLevel="0" collapsed="false">
      <c r="B5" s="1" t="n">
        <v>1</v>
      </c>
      <c r="C5" s="2" t="str">
        <f aca="false">C7&amp;C6</f>
        <v>130Cd</v>
      </c>
      <c r="D5" s="3"/>
      <c r="F5" s="1" t="n">
        <v>2</v>
      </c>
      <c r="G5" s="2" t="str">
        <f aca="false">G7&amp;G6</f>
        <v>130In</v>
      </c>
      <c r="H5" s="3"/>
      <c r="J5" s="4" t="n">
        <v>4</v>
      </c>
      <c r="K5" s="4" t="str">
        <f aca="false">K7&amp;K6</f>
        <v>130Sn</v>
      </c>
      <c r="L5" s="3"/>
      <c r="N5" s="1" t="n">
        <v>7</v>
      </c>
      <c r="O5" s="2" t="str">
        <f aca="false">O7&amp;O6</f>
        <v>130Sb</v>
      </c>
      <c r="P5" s="3"/>
      <c r="R5" s="3"/>
      <c r="S5" s="3" t="str">
        <f aca="false">S7&amp;S6</f>
        <v>130Te</v>
      </c>
      <c r="T5" s="3"/>
    </row>
    <row r="6" customFormat="false" ht="12.8" hidden="false" customHeight="false" outlineLevel="0" collapsed="false">
      <c r="B6" s="5" t="s">
        <v>2</v>
      </c>
      <c r="C6" s="5" t="s">
        <v>3</v>
      </c>
      <c r="D6" s="5"/>
      <c r="F6" s="5" t="s">
        <v>2</v>
      </c>
      <c r="G6" s="5" t="s">
        <v>4</v>
      </c>
      <c r="H6" s="5"/>
      <c r="J6" s="5" t="s">
        <v>2</v>
      </c>
      <c r="K6" s="5" t="s">
        <v>5</v>
      </c>
      <c r="L6" s="5"/>
      <c r="N6" s="5" t="s">
        <v>2</v>
      </c>
      <c r="O6" s="5" t="s">
        <v>6</v>
      </c>
      <c r="P6" s="5"/>
      <c r="R6" s="5" t="s">
        <v>2</v>
      </c>
      <c r="S6" s="5" t="s">
        <v>7</v>
      </c>
      <c r="T6" s="5"/>
    </row>
    <row r="7" customFormat="false" ht="12.8" hidden="false" customHeight="false" outlineLevel="0" collapsed="false">
      <c r="B7" s="5" t="s">
        <v>8</v>
      </c>
      <c r="C7" s="5" t="n">
        <v>130</v>
      </c>
      <c r="D7" s="5"/>
      <c r="F7" s="5" t="s">
        <v>8</v>
      </c>
      <c r="G7" s="5" t="n">
        <f aca="false">C7</f>
        <v>130</v>
      </c>
      <c r="H7" s="5"/>
      <c r="J7" s="5" t="s">
        <v>8</v>
      </c>
      <c r="K7" s="5" t="n">
        <f aca="false">G7</f>
        <v>130</v>
      </c>
      <c r="L7" s="5"/>
      <c r="N7" s="5" t="s">
        <v>8</v>
      </c>
      <c r="O7" s="5" t="n">
        <f aca="false">K7</f>
        <v>130</v>
      </c>
      <c r="P7" s="5"/>
      <c r="R7" s="5" t="s">
        <v>8</v>
      </c>
      <c r="S7" s="5" t="n">
        <f aca="false">O7</f>
        <v>130</v>
      </c>
      <c r="T7" s="5"/>
    </row>
    <row r="8" customFormat="false" ht="12.8" hidden="false" customHeight="false" outlineLevel="0" collapsed="false">
      <c r="B8" s="5" t="s">
        <v>9</v>
      </c>
      <c r="C8" s="5" t="n">
        <v>48</v>
      </c>
      <c r="D8" s="5"/>
      <c r="F8" s="5" t="s">
        <v>9</v>
      </c>
      <c r="G8" s="5" t="n">
        <f aca="false">C8+1</f>
        <v>49</v>
      </c>
      <c r="H8" s="5"/>
      <c r="J8" s="5" t="s">
        <v>9</v>
      </c>
      <c r="K8" s="5" t="n">
        <f aca="false">G8+1</f>
        <v>50</v>
      </c>
      <c r="L8" s="5"/>
      <c r="N8" s="5" t="s">
        <v>9</v>
      </c>
      <c r="O8" s="5" t="n">
        <f aca="false">K8+1</f>
        <v>51</v>
      </c>
      <c r="P8" s="5"/>
      <c r="R8" s="5" t="s">
        <v>9</v>
      </c>
      <c r="S8" s="5" t="n">
        <f aca="false">O8+1</f>
        <v>52</v>
      </c>
      <c r="T8" s="5"/>
    </row>
    <row r="9" customFormat="false" ht="12.8" hidden="false" customHeight="false" outlineLevel="0" collapsed="false">
      <c r="B9" s="6" t="s">
        <v>10</v>
      </c>
      <c r="C9" s="6" t="n">
        <v>0.162</v>
      </c>
      <c r="D9" s="6" t="n">
        <v>0.007</v>
      </c>
      <c r="F9" s="6" t="s">
        <v>10</v>
      </c>
      <c r="G9" s="6" t="n">
        <v>0.29</v>
      </c>
      <c r="H9" s="6" t="n">
        <v>0.02</v>
      </c>
      <c r="J9" s="6" t="s">
        <v>10</v>
      </c>
      <c r="K9" s="6" t="n">
        <f aca="false">3.72*60</f>
        <v>223.2</v>
      </c>
      <c r="L9" s="6" t="n">
        <f aca="false">0.07*60</f>
        <v>4.2</v>
      </c>
      <c r="N9" s="6" t="s">
        <v>10</v>
      </c>
      <c r="O9" s="6" t="n">
        <f aca="false">39.5*60</f>
        <v>2370</v>
      </c>
      <c r="P9" s="6" t="n">
        <f aca="false">0.8*60</f>
        <v>48</v>
      </c>
      <c r="R9" s="6" t="s">
        <v>10</v>
      </c>
      <c r="S9" s="6"/>
      <c r="T9" s="6"/>
    </row>
    <row r="10" customFormat="false" ht="12.8" hidden="false" customHeight="false" outlineLevel="0" collapsed="false">
      <c r="B10" s="6" t="s">
        <v>11</v>
      </c>
      <c r="C10" s="6" t="n">
        <v>-50</v>
      </c>
      <c r="D10" s="6" t="n">
        <v>50</v>
      </c>
      <c r="F10" s="6" t="s">
        <v>11</v>
      </c>
      <c r="G10" s="6" t="n">
        <v>0.93</v>
      </c>
      <c r="H10" s="6" t="n">
        <v>0.13</v>
      </c>
      <c r="J10" s="6" t="s">
        <v>11</v>
      </c>
      <c r="K10" s="6" t="n">
        <v>0</v>
      </c>
      <c r="L10" s="6" t="n">
        <v>0</v>
      </c>
      <c r="N10" s="6" t="s">
        <v>11</v>
      </c>
      <c r="O10" s="6" t="n">
        <v>0</v>
      </c>
      <c r="P10" s="6" t="n">
        <v>0</v>
      </c>
      <c r="R10" s="6" t="s">
        <v>11</v>
      </c>
      <c r="S10" s="6"/>
      <c r="T10" s="6"/>
    </row>
    <row r="11" customFormat="false" ht="12.8" hidden="false" customHeight="false" outlineLevel="0" collapsed="false">
      <c r="B11" s="6" t="s">
        <v>12</v>
      </c>
      <c r="C11" s="6" t="n">
        <v>0</v>
      </c>
      <c r="D11" s="6" t="n">
        <v>0</v>
      </c>
      <c r="F11" s="6" t="s">
        <v>12</v>
      </c>
      <c r="G11" s="6" t="n">
        <v>0</v>
      </c>
      <c r="H11" s="6" t="n">
        <v>0</v>
      </c>
      <c r="J11" s="6" t="s">
        <v>12</v>
      </c>
      <c r="K11" s="6" t="n">
        <v>0</v>
      </c>
      <c r="L11" s="6" t="n">
        <v>0</v>
      </c>
      <c r="N11" s="6" t="s">
        <v>12</v>
      </c>
      <c r="O11" s="6" t="n">
        <v>0</v>
      </c>
      <c r="P11" s="6" t="n">
        <v>0</v>
      </c>
      <c r="R11" s="6" t="s">
        <v>12</v>
      </c>
      <c r="S11" s="6"/>
      <c r="T11" s="6"/>
    </row>
    <row r="13" customFormat="false" ht="12.8" hidden="false" customHeight="false" outlineLevel="0" collapsed="false">
      <c r="C13" s="6" t="n">
        <v>0.162</v>
      </c>
      <c r="D13" s="6" t="n">
        <v>0.007</v>
      </c>
    </row>
    <row r="14" customFormat="false" ht="12.8" hidden="false" customHeight="false" outlineLevel="0" collapsed="false">
      <c r="C14" s="6" t="n">
        <v>3.5</v>
      </c>
      <c r="D14" s="6" t="n">
        <v>0.1</v>
      </c>
    </row>
    <row r="15" customFormat="false" ht="12.8" hidden="false" customHeight="false" outlineLevel="0" collapsed="false">
      <c r="C15" s="6" t="n">
        <v>0</v>
      </c>
      <c r="D15" s="6" t="n">
        <v>0</v>
      </c>
      <c r="F15" s="1" t="n">
        <v>3</v>
      </c>
      <c r="G15" s="2" t="str">
        <f aca="false">G17&amp;G16</f>
        <v>129In</v>
      </c>
      <c r="H15" s="3"/>
      <c r="J15" s="1" t="n">
        <v>5</v>
      </c>
      <c r="K15" s="2" t="str">
        <f aca="false">K17&amp;K16</f>
        <v>129Sn</v>
      </c>
      <c r="L15" s="3"/>
      <c r="N15" s="1" t="n">
        <v>8</v>
      </c>
      <c r="O15" s="2" t="str">
        <f aca="false">O17&amp;O16</f>
        <v>129Sb</v>
      </c>
      <c r="P15" s="3"/>
      <c r="R15" s="3"/>
      <c r="S15" s="3" t="str">
        <f aca="false">S17&amp;S16</f>
        <v>129Te</v>
      </c>
      <c r="T15" s="3"/>
    </row>
    <row r="16" customFormat="false" ht="12.8" hidden="false" customHeight="false" outlineLevel="0" collapsed="false">
      <c r="F16" s="5" t="s">
        <v>2</v>
      </c>
      <c r="G16" s="5" t="str">
        <f aca="false">G6</f>
        <v>In</v>
      </c>
      <c r="H16" s="5"/>
      <c r="J16" s="5" t="s">
        <v>2</v>
      </c>
      <c r="K16" s="5" t="str">
        <f aca="false">K6</f>
        <v>Sn</v>
      </c>
      <c r="L16" s="5"/>
      <c r="N16" s="5" t="s">
        <v>2</v>
      </c>
      <c r="O16" s="5" t="str">
        <f aca="false">O6</f>
        <v>Sb</v>
      </c>
      <c r="P16" s="5"/>
      <c r="R16" s="5" t="s">
        <v>2</v>
      </c>
      <c r="S16" s="5" t="str">
        <f aca="false">S6</f>
        <v>Te</v>
      </c>
      <c r="T16" s="5"/>
    </row>
    <row r="17" customFormat="false" ht="12.8" hidden="false" customHeight="false" outlineLevel="0" collapsed="false">
      <c r="F17" s="5" t="s">
        <v>8</v>
      </c>
      <c r="G17" s="5" t="n">
        <f aca="false">G7-1</f>
        <v>129</v>
      </c>
      <c r="H17" s="5"/>
      <c r="J17" s="5" t="s">
        <v>8</v>
      </c>
      <c r="K17" s="5" t="n">
        <f aca="false">G17</f>
        <v>129</v>
      </c>
      <c r="L17" s="5"/>
      <c r="N17" s="5" t="s">
        <v>8</v>
      </c>
      <c r="O17" s="5" t="n">
        <f aca="false">K17</f>
        <v>129</v>
      </c>
      <c r="P17" s="5"/>
      <c r="R17" s="5" t="s">
        <v>8</v>
      </c>
      <c r="S17" s="5" t="n">
        <f aca="false">O17</f>
        <v>129</v>
      </c>
      <c r="T17" s="5"/>
    </row>
    <row r="18" customFormat="false" ht="12.8" hidden="false" customHeight="false" outlineLevel="0" collapsed="false">
      <c r="F18" s="5" t="s">
        <v>9</v>
      </c>
      <c r="G18" s="5" t="n">
        <f aca="false">G8</f>
        <v>49</v>
      </c>
      <c r="H18" s="5"/>
      <c r="J18" s="5" t="s">
        <v>9</v>
      </c>
      <c r="K18" s="5" t="n">
        <f aca="false">G18+1</f>
        <v>50</v>
      </c>
      <c r="L18" s="5"/>
      <c r="N18" s="5" t="s">
        <v>9</v>
      </c>
      <c r="O18" s="5" t="n">
        <f aca="false">K18+1</f>
        <v>51</v>
      </c>
      <c r="P18" s="5"/>
      <c r="R18" s="5" t="s">
        <v>9</v>
      </c>
      <c r="S18" s="5" t="n">
        <f aca="false">S8</f>
        <v>52</v>
      </c>
      <c r="T18" s="5"/>
    </row>
    <row r="19" customFormat="false" ht="12.8" hidden="false" customHeight="false" outlineLevel="0" collapsed="false">
      <c r="F19" s="6" t="s">
        <v>10</v>
      </c>
      <c r="G19" s="6" t="n">
        <v>0.611</v>
      </c>
      <c r="H19" s="6" t="n">
        <v>0.005</v>
      </c>
      <c r="J19" s="6" t="s">
        <v>10</v>
      </c>
      <c r="K19" s="6" t="n">
        <f aca="false">2.23*60</f>
        <v>133.8</v>
      </c>
      <c r="L19" s="6" t="n">
        <f aca="false">0.04*60</f>
        <v>2.4</v>
      </c>
      <c r="N19" s="6" t="s">
        <v>10</v>
      </c>
      <c r="O19" s="6" t="n">
        <f aca="false">4.366*60*60</f>
        <v>15717.6</v>
      </c>
      <c r="P19" s="6" t="n">
        <f aca="false">0.026*60*60</f>
        <v>93.6</v>
      </c>
      <c r="R19" s="6" t="s">
        <v>10</v>
      </c>
      <c r="S19" s="6"/>
      <c r="T19" s="6"/>
    </row>
    <row r="20" customFormat="false" ht="12.8" hidden="false" customHeight="false" outlineLevel="0" collapsed="false">
      <c r="F20" s="6" t="s">
        <v>11</v>
      </c>
      <c r="G20" s="6" t="n">
        <v>0.23</v>
      </c>
      <c r="H20" s="6" t="n">
        <v>0.07</v>
      </c>
      <c r="J20" s="6" t="s">
        <v>11</v>
      </c>
      <c r="K20" s="6" t="n">
        <v>0</v>
      </c>
      <c r="L20" s="6" t="n">
        <v>0</v>
      </c>
      <c r="N20" s="6" t="s">
        <v>11</v>
      </c>
      <c r="O20" s="6" t="n">
        <v>0</v>
      </c>
      <c r="P20" s="6" t="n">
        <v>0</v>
      </c>
      <c r="R20" s="6" t="s">
        <v>11</v>
      </c>
      <c r="S20" s="6"/>
      <c r="T20" s="6"/>
    </row>
    <row r="21" customFormat="false" ht="12.8" hidden="false" customHeight="false" outlineLevel="0" collapsed="false">
      <c r="F21" s="6" t="s">
        <v>12</v>
      </c>
      <c r="G21" s="6" t="n">
        <v>0</v>
      </c>
      <c r="H21" s="6" t="n">
        <v>0</v>
      </c>
      <c r="J21" s="6" t="s">
        <v>12</v>
      </c>
      <c r="K21" s="6" t="n">
        <v>0</v>
      </c>
      <c r="L21" s="6" t="n">
        <v>0</v>
      </c>
      <c r="N21" s="6" t="s">
        <v>12</v>
      </c>
      <c r="O21" s="6" t="n">
        <v>0</v>
      </c>
      <c r="P21" s="6" t="n">
        <v>0</v>
      </c>
      <c r="R21" s="6" t="s">
        <v>12</v>
      </c>
      <c r="S21" s="6"/>
      <c r="T21" s="6"/>
    </row>
    <row r="25" customFormat="false" ht="12.8" hidden="false" customHeight="false" outlineLevel="0" collapsed="false">
      <c r="F25" s="1" t="n">
        <v>6</v>
      </c>
      <c r="G25" s="2" t="str">
        <f aca="false">G27&amp;G26</f>
        <v>128In</v>
      </c>
      <c r="H25" s="3"/>
      <c r="J25" s="1" t="n">
        <v>9</v>
      </c>
      <c r="K25" s="2" t="str">
        <f aca="false">K27&amp;K26</f>
        <v>128Sn</v>
      </c>
      <c r="L25" s="3"/>
      <c r="N25" s="3"/>
      <c r="O25" s="3" t="str">
        <f aca="false">O27&amp;O26</f>
        <v>128Sb</v>
      </c>
      <c r="P25" s="3"/>
    </row>
    <row r="26" customFormat="false" ht="12.8" hidden="false" customHeight="false" outlineLevel="0" collapsed="false">
      <c r="F26" s="5" t="s">
        <v>2</v>
      </c>
      <c r="G26" s="5" t="str">
        <f aca="false">G16</f>
        <v>In</v>
      </c>
      <c r="H26" s="5"/>
      <c r="J26" s="5" t="s">
        <v>2</v>
      </c>
      <c r="K26" s="5" t="str">
        <f aca="false">K16</f>
        <v>Sn</v>
      </c>
      <c r="L26" s="5"/>
      <c r="N26" s="5" t="s">
        <v>2</v>
      </c>
      <c r="O26" s="5" t="str">
        <f aca="false">O16</f>
        <v>Sb</v>
      </c>
      <c r="P26" s="5"/>
    </row>
    <row r="27" customFormat="false" ht="12.8" hidden="false" customHeight="false" outlineLevel="0" collapsed="false">
      <c r="F27" s="5" t="s">
        <v>8</v>
      </c>
      <c r="G27" s="5" t="n">
        <f aca="false">G17-1</f>
        <v>128</v>
      </c>
      <c r="H27" s="5"/>
      <c r="J27" s="5" t="s">
        <v>8</v>
      </c>
      <c r="K27" s="5" t="n">
        <f aca="false">G27</f>
        <v>128</v>
      </c>
      <c r="L27" s="5"/>
      <c r="N27" s="5" t="s">
        <v>8</v>
      </c>
      <c r="O27" s="5" t="n">
        <f aca="false">K27</f>
        <v>128</v>
      </c>
      <c r="P27" s="5"/>
    </row>
    <row r="28" customFormat="false" ht="12.8" hidden="false" customHeight="false" outlineLevel="0" collapsed="false">
      <c r="F28" s="5" t="s">
        <v>9</v>
      </c>
      <c r="G28" s="5" t="n">
        <f aca="false">G18</f>
        <v>49</v>
      </c>
      <c r="H28" s="5"/>
      <c r="J28" s="5" t="s">
        <v>9</v>
      </c>
      <c r="K28" s="5" t="n">
        <f aca="false">G28+1</f>
        <v>50</v>
      </c>
      <c r="L28" s="5"/>
      <c r="N28" s="5" t="s">
        <v>9</v>
      </c>
      <c r="O28" s="5" t="n">
        <f aca="false">K28+1</f>
        <v>51</v>
      </c>
      <c r="P28" s="5"/>
    </row>
    <row r="29" customFormat="false" ht="12.8" hidden="false" customHeight="false" outlineLevel="0" collapsed="false">
      <c r="F29" s="6" t="s">
        <v>10</v>
      </c>
      <c r="G29" s="6" t="n">
        <v>0.84</v>
      </c>
      <c r="H29" s="6" t="n">
        <v>0.06</v>
      </c>
      <c r="J29" s="6" t="s">
        <v>10</v>
      </c>
      <c r="K29" s="6" t="n">
        <f aca="false">59.07*60</f>
        <v>3544.2</v>
      </c>
      <c r="L29" s="6" t="n">
        <f aca="false">0.14*60</f>
        <v>8.4</v>
      </c>
      <c r="N29" s="6" t="s">
        <v>10</v>
      </c>
      <c r="O29" s="6"/>
      <c r="P29" s="6"/>
    </row>
    <row r="30" customFormat="false" ht="12.8" hidden="false" customHeight="false" outlineLevel="0" collapsed="false">
      <c r="F30" s="6" t="s">
        <v>11</v>
      </c>
      <c r="G30" s="6" t="n">
        <v>0</v>
      </c>
      <c r="H30" s="6" t="n">
        <v>0</v>
      </c>
      <c r="J30" s="6" t="s">
        <v>11</v>
      </c>
      <c r="K30" s="6" t="n">
        <v>0</v>
      </c>
      <c r="L30" s="6" t="n">
        <v>0</v>
      </c>
      <c r="N30" s="6" t="s">
        <v>11</v>
      </c>
      <c r="O30" s="6"/>
      <c r="P30" s="6"/>
    </row>
    <row r="31" customFormat="false" ht="12.8" hidden="false" customHeight="false" outlineLevel="0" collapsed="false">
      <c r="F31" s="6" t="s">
        <v>12</v>
      </c>
      <c r="G31" s="6" t="n">
        <v>0</v>
      </c>
      <c r="H31" s="6" t="n">
        <v>0</v>
      </c>
      <c r="J31" s="6" t="s">
        <v>12</v>
      </c>
      <c r="K31" s="6" t="n">
        <v>0</v>
      </c>
      <c r="L31" s="6" t="n">
        <v>0</v>
      </c>
      <c r="N31" s="6" t="s">
        <v>12</v>
      </c>
      <c r="O31" s="6"/>
      <c r="P31" s="6"/>
    </row>
    <row r="34" customFormat="false" ht="12.8" hidden="false" customHeight="false" outlineLevel="0" collapsed="false">
      <c r="A34" s="7"/>
      <c r="B34" s="8" t="s">
        <v>13</v>
      </c>
      <c r="C34" s="8" t="s">
        <v>14</v>
      </c>
      <c r="D34" s="8" t="s">
        <v>15</v>
      </c>
    </row>
    <row r="35" customFormat="false" ht="12.8" hidden="false" customHeight="false" outlineLevel="0" collapsed="false">
      <c r="A35" s="8" t="s">
        <v>16</v>
      </c>
      <c r="B35" s="7" t="n">
        <v>9000</v>
      </c>
      <c r="C35" s="7" t="n">
        <v>0</v>
      </c>
      <c r="D35" s="7" t="n">
        <v>20000</v>
      </c>
    </row>
    <row r="36" customFormat="false" ht="12.8" hidden="false" customHeight="false" outlineLevel="0" collapsed="false">
      <c r="A36" s="8" t="s">
        <v>17</v>
      </c>
      <c r="B36" s="7" t="n">
        <v>1000</v>
      </c>
      <c r="C36" s="7" t="n">
        <v>0</v>
      </c>
      <c r="D36" s="7" t="n">
        <v>5000</v>
      </c>
    </row>
    <row r="37" customFormat="false" ht="12.8" hidden="false" customHeight="false" outlineLevel="0" collapsed="false">
      <c r="A37" s="8" t="s">
        <v>18</v>
      </c>
      <c r="B37" s="7" t="n">
        <v>30</v>
      </c>
      <c r="C37" s="7" t="n">
        <v>0</v>
      </c>
      <c r="D37" s="7" t="n">
        <v>100</v>
      </c>
    </row>
    <row r="40" customFormat="false" ht="12.8" hidden="false" customHeight="false" outlineLevel="0" collapsed="false">
      <c r="B40" s="9" t="s">
        <v>19</v>
      </c>
      <c r="C40" s="9" t="s">
        <v>20</v>
      </c>
      <c r="D40" s="9" t="s">
        <v>10</v>
      </c>
      <c r="E40" s="10" t="s">
        <v>21</v>
      </c>
      <c r="F40" s="9" t="s">
        <v>22</v>
      </c>
      <c r="G40" s="10" t="s">
        <v>21</v>
      </c>
      <c r="H40" s="9" t="s">
        <v>22</v>
      </c>
      <c r="I40" s="10" t="s">
        <v>21</v>
      </c>
    </row>
    <row r="41" customFormat="false" ht="12.8" hidden="false" customHeight="false" outlineLevel="0" collapsed="false">
      <c r="B41" s="10" t="str">
        <f aca="false">C5</f>
        <v>130Cd</v>
      </c>
      <c r="C41" s="11" t="n">
        <v>1</v>
      </c>
      <c r="D41" s="11" t="n">
        <f aca="false">C9</f>
        <v>0.162</v>
      </c>
      <c r="E41" s="11" t="n">
        <f aca="false">D9</f>
        <v>0.007</v>
      </c>
      <c r="F41" s="11" t="n">
        <f aca="false">C10/100</f>
        <v>-0.5</v>
      </c>
      <c r="G41" s="11" t="n">
        <f aca="false">D10/100</f>
        <v>0.5</v>
      </c>
      <c r="H41" s="11" t="n">
        <f aca="false">C11/100</f>
        <v>0</v>
      </c>
      <c r="I41" s="11" t="n">
        <f aca="false">D11/100</f>
        <v>0</v>
      </c>
    </row>
    <row r="42" customFormat="false" ht="12.8" hidden="false" customHeight="false" outlineLevel="0" collapsed="false">
      <c r="B42" s="10" t="str">
        <f aca="false">G5</f>
        <v>130In</v>
      </c>
      <c r="C42" s="11" t="n">
        <v>2</v>
      </c>
      <c r="D42" s="11" t="n">
        <f aca="false">G9</f>
        <v>0.29</v>
      </c>
      <c r="E42" s="11" t="n">
        <f aca="false">H9</f>
        <v>0.02</v>
      </c>
      <c r="F42" s="11" t="n">
        <f aca="false">G10/100</f>
        <v>0.0093</v>
      </c>
      <c r="G42" s="11" t="n">
        <f aca="false">H10/100</f>
        <v>0.0013</v>
      </c>
      <c r="H42" s="11" t="n">
        <f aca="false">G11/100</f>
        <v>0</v>
      </c>
      <c r="I42" s="11" t="n">
        <f aca="false">H11/100</f>
        <v>0</v>
      </c>
    </row>
    <row r="43" customFormat="false" ht="12.8" hidden="false" customHeight="false" outlineLevel="0" collapsed="false">
      <c r="B43" s="10" t="str">
        <f aca="false">G15</f>
        <v>129In</v>
      </c>
      <c r="C43" s="11" t="n">
        <v>3</v>
      </c>
      <c r="D43" s="11" t="n">
        <f aca="false">G19</f>
        <v>0.611</v>
      </c>
      <c r="E43" s="11" t="n">
        <f aca="false">H19</f>
        <v>0.005</v>
      </c>
      <c r="F43" s="11" t="n">
        <f aca="false">G20/100</f>
        <v>0.0023</v>
      </c>
      <c r="G43" s="11" t="n">
        <f aca="false">H20/100</f>
        <v>0.0007</v>
      </c>
      <c r="H43" s="11" t="n">
        <f aca="false">G21/100</f>
        <v>0</v>
      </c>
      <c r="I43" s="11" t="n">
        <f aca="false">H21/100</f>
        <v>0</v>
      </c>
    </row>
    <row r="44" customFormat="false" ht="12.8" hidden="false" customHeight="false" outlineLevel="0" collapsed="false">
      <c r="B44" s="10" t="str">
        <f aca="false">K5</f>
        <v>130Sn</v>
      </c>
      <c r="C44" s="11" t="n">
        <v>4</v>
      </c>
      <c r="D44" s="11" t="n">
        <f aca="false">K9</f>
        <v>223.2</v>
      </c>
      <c r="E44" s="11" t="n">
        <f aca="false">L9</f>
        <v>4.2</v>
      </c>
      <c r="F44" s="11" t="n">
        <f aca="false">K10/100</f>
        <v>0</v>
      </c>
      <c r="G44" s="11" t="n">
        <f aca="false">L10/100</f>
        <v>0</v>
      </c>
      <c r="H44" s="11" t="n">
        <f aca="false">K11/100</f>
        <v>0</v>
      </c>
      <c r="I44" s="11" t="n">
        <f aca="false">L11/100</f>
        <v>0</v>
      </c>
    </row>
    <row r="45" customFormat="false" ht="12.8" hidden="false" customHeight="false" outlineLevel="0" collapsed="false">
      <c r="B45" s="10" t="str">
        <f aca="false">K15</f>
        <v>129Sn</v>
      </c>
      <c r="C45" s="11" t="n">
        <v>5</v>
      </c>
      <c r="D45" s="11" t="n">
        <f aca="false">K19</f>
        <v>133.8</v>
      </c>
      <c r="E45" s="11" t="n">
        <f aca="false">L19</f>
        <v>2.4</v>
      </c>
      <c r="F45" s="11" t="n">
        <f aca="false">K20/100</f>
        <v>0</v>
      </c>
      <c r="G45" s="11" t="n">
        <f aca="false">L20/100</f>
        <v>0</v>
      </c>
      <c r="H45" s="11" t="n">
        <f aca="false">K21/100</f>
        <v>0</v>
      </c>
      <c r="I45" s="11" t="n">
        <f aca="false">L21/100</f>
        <v>0</v>
      </c>
    </row>
    <row r="46" customFormat="false" ht="12.8" hidden="false" customHeight="false" outlineLevel="0" collapsed="false">
      <c r="B46" s="10" t="str">
        <f aca="false">G25</f>
        <v>128In</v>
      </c>
      <c r="C46" s="11" t="n">
        <v>6</v>
      </c>
      <c r="D46" s="11" t="n">
        <f aca="false">G29</f>
        <v>0.84</v>
      </c>
      <c r="E46" s="11" t="n">
        <f aca="false">H29</f>
        <v>0.06</v>
      </c>
      <c r="F46" s="11" t="n">
        <f aca="false">G30/100</f>
        <v>0</v>
      </c>
      <c r="G46" s="11" t="n">
        <f aca="false">H30/100</f>
        <v>0</v>
      </c>
      <c r="H46" s="11" t="n">
        <f aca="false">G31/100</f>
        <v>0</v>
      </c>
      <c r="I46" s="11" t="n">
        <f aca="false">H31/100</f>
        <v>0</v>
      </c>
    </row>
    <row r="47" customFormat="false" ht="12.8" hidden="false" customHeight="false" outlineLevel="0" collapsed="false">
      <c r="B47" s="10" t="str">
        <f aca="false">O5</f>
        <v>130Sb</v>
      </c>
      <c r="C47" s="11" t="n">
        <v>7</v>
      </c>
      <c r="D47" s="11" t="n">
        <f aca="false">O9</f>
        <v>2370</v>
      </c>
      <c r="E47" s="11" t="n">
        <f aca="false">P9</f>
        <v>48</v>
      </c>
      <c r="F47" s="11" t="n">
        <f aca="false">O10/100</f>
        <v>0</v>
      </c>
      <c r="G47" s="11" t="n">
        <f aca="false">P10/100</f>
        <v>0</v>
      </c>
      <c r="H47" s="11" t="n">
        <f aca="false">O11/100</f>
        <v>0</v>
      </c>
      <c r="I47" s="11" t="n">
        <f aca="false">P11/100</f>
        <v>0</v>
      </c>
    </row>
    <row r="48" customFormat="false" ht="12.8" hidden="false" customHeight="false" outlineLevel="0" collapsed="false">
      <c r="B48" s="10" t="str">
        <f aca="false">O15</f>
        <v>129Sb</v>
      </c>
      <c r="C48" s="11" t="n">
        <v>8</v>
      </c>
      <c r="D48" s="11" t="n">
        <f aca="false">O19</f>
        <v>15717.6</v>
      </c>
      <c r="E48" s="11" t="n">
        <f aca="false">P19</f>
        <v>93.6</v>
      </c>
      <c r="F48" s="11" t="n">
        <f aca="false">O20/100</f>
        <v>0</v>
      </c>
      <c r="G48" s="11" t="n">
        <f aca="false">P20/100</f>
        <v>0</v>
      </c>
      <c r="H48" s="11" t="n">
        <f aca="false">O21/100</f>
        <v>0</v>
      </c>
      <c r="I48" s="11" t="n">
        <f aca="false">P21/100</f>
        <v>0</v>
      </c>
    </row>
    <row r="49" customFormat="false" ht="12.8" hidden="false" customHeight="false" outlineLevel="0" collapsed="false">
      <c r="B49" s="10" t="str">
        <f aca="false">K25</f>
        <v>128Sn</v>
      </c>
      <c r="C49" s="11" t="n">
        <v>9</v>
      </c>
      <c r="D49" s="11" t="n">
        <f aca="false">K29</f>
        <v>3544.2</v>
      </c>
      <c r="E49" s="11" t="n">
        <f aca="false">L29</f>
        <v>8.4</v>
      </c>
      <c r="F49" s="11" t="n">
        <f aca="false">K30/100</f>
        <v>0</v>
      </c>
      <c r="G49" s="11" t="n">
        <f aca="false">L30/100</f>
        <v>0</v>
      </c>
      <c r="H49" s="11" t="n">
        <f aca="false">K31/100</f>
        <v>0</v>
      </c>
      <c r="I49" s="11" t="n">
        <f aca="false">L31/100</f>
        <v>0</v>
      </c>
    </row>
    <row r="50" customFormat="false" ht="12.8" hidden="false" customHeight="false" outlineLevel="0" collapsed="false">
      <c r="C50" s="11" t="n">
        <f aca="false">B35</f>
        <v>9000</v>
      </c>
      <c r="D50" s="11" t="n">
        <f aca="false">C35</f>
        <v>0</v>
      </c>
      <c r="E50" s="11" t="n">
        <f aca="false">D35</f>
        <v>20000</v>
      </c>
      <c r="F50" s="11"/>
      <c r="G50" s="11"/>
      <c r="H50" s="11"/>
      <c r="I50" s="11"/>
    </row>
    <row r="51" customFormat="false" ht="12.8" hidden="false" customHeight="false" outlineLevel="0" collapsed="false">
      <c r="C51" s="11" t="n">
        <f aca="false">B36</f>
        <v>1000</v>
      </c>
      <c r="D51" s="11" t="n">
        <f aca="false">C36</f>
        <v>0</v>
      </c>
      <c r="E51" s="11" t="n">
        <f aca="false">D36</f>
        <v>5000</v>
      </c>
      <c r="F51" s="11"/>
      <c r="G51" s="11"/>
      <c r="H51" s="11"/>
      <c r="I51" s="11"/>
    </row>
    <row r="52" customFormat="false" ht="12.8" hidden="false" customHeight="false" outlineLevel="0" collapsed="false">
      <c r="C52" s="12" t="n">
        <f aca="false">B37</f>
        <v>30</v>
      </c>
      <c r="D52" s="12" t="n">
        <f aca="false">C37</f>
        <v>0</v>
      </c>
      <c r="E52" s="12" t="n">
        <f aca="false">D37</f>
        <v>100</v>
      </c>
      <c r="F52" s="12"/>
      <c r="G52" s="12"/>
      <c r="H52" s="12"/>
      <c r="I52" s="12"/>
    </row>
    <row r="53" customFormat="false" ht="12.8" hidden="false" customHeight="false" outlineLevel="0" collapsed="false">
      <c r="T53" s="13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5"/>
    </row>
    <row r="54" customFormat="false" ht="16.65" hidden="false" customHeight="true" outlineLevel="0" collapsed="false">
      <c r="T54" s="16"/>
      <c r="U54" s="17" t="n">
        <f aca="false">C7</f>
        <v>130</v>
      </c>
      <c r="V54" s="17"/>
      <c r="W54" s="18"/>
      <c r="X54" s="17" t="n">
        <f aca="false">G7</f>
        <v>130</v>
      </c>
      <c r="Y54" s="17"/>
      <c r="Z54" s="18"/>
      <c r="AA54" s="17" t="n">
        <f aca="false">K7</f>
        <v>130</v>
      </c>
      <c r="AB54" s="17"/>
      <c r="AC54" s="18"/>
      <c r="AD54" s="17" t="n">
        <f aca="false">O7</f>
        <v>130</v>
      </c>
      <c r="AE54" s="17"/>
      <c r="AF54" s="18"/>
      <c r="AG54" s="17" t="n">
        <f aca="false">S7</f>
        <v>130</v>
      </c>
      <c r="AH54" s="17"/>
      <c r="AI54" s="19"/>
    </row>
    <row r="55" customFormat="false" ht="20.15" hidden="false" customHeight="true" outlineLevel="0" collapsed="false">
      <c r="T55" s="16"/>
      <c r="U55" s="20"/>
      <c r="V55" s="21" t="str">
        <f aca="false">C6</f>
        <v>Cd</v>
      </c>
      <c r="W55" s="22"/>
      <c r="X55" s="20"/>
      <c r="Y55" s="21" t="str">
        <f aca="false">G6</f>
        <v>In</v>
      </c>
      <c r="Z55" s="22"/>
      <c r="AA55" s="20"/>
      <c r="AB55" s="21" t="str">
        <f aca="false">K6</f>
        <v>Sn</v>
      </c>
      <c r="AC55" s="22"/>
      <c r="AD55" s="20"/>
      <c r="AE55" s="21" t="str">
        <f aca="false">O6</f>
        <v>Sb</v>
      </c>
      <c r="AF55" s="22"/>
      <c r="AG55" s="20"/>
      <c r="AH55" s="21" t="str">
        <f aca="false">S6</f>
        <v>Te</v>
      </c>
      <c r="AI55" s="19"/>
    </row>
    <row r="56" customFormat="false" ht="23.7" hidden="false" customHeight="true" outlineLevel="0" collapsed="false">
      <c r="T56" s="16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19"/>
    </row>
    <row r="57" customFormat="false" ht="12.8" hidden="false" customHeight="false" outlineLevel="0" collapsed="false">
      <c r="T57" s="16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19"/>
    </row>
    <row r="58" customFormat="false" ht="12.8" hidden="false" customHeight="false" outlineLevel="0" collapsed="false">
      <c r="T58" s="16"/>
      <c r="U58" s="22"/>
      <c r="V58" s="22"/>
      <c r="W58" s="22"/>
      <c r="X58" s="17" t="n">
        <f aca="false">G17</f>
        <v>129</v>
      </c>
      <c r="Y58" s="17"/>
      <c r="Z58" s="18"/>
      <c r="AA58" s="17" t="n">
        <f aca="false">K17</f>
        <v>129</v>
      </c>
      <c r="AB58" s="17"/>
      <c r="AC58" s="18"/>
      <c r="AD58" s="17" t="n">
        <f aca="false">O17</f>
        <v>129</v>
      </c>
      <c r="AE58" s="17"/>
      <c r="AF58" s="18"/>
      <c r="AG58" s="17" t="n">
        <f aca="false">S17</f>
        <v>129</v>
      </c>
      <c r="AH58" s="17"/>
      <c r="AI58" s="19"/>
    </row>
    <row r="59" customFormat="false" ht="24.45" hidden="false" customHeight="false" outlineLevel="0" collapsed="false">
      <c r="T59" s="16"/>
      <c r="U59" s="22"/>
      <c r="V59" s="22"/>
      <c r="W59" s="22"/>
      <c r="X59" s="20"/>
      <c r="Y59" s="21" t="str">
        <f aca="false">G16</f>
        <v>In</v>
      </c>
      <c r="Z59" s="22"/>
      <c r="AA59" s="20"/>
      <c r="AB59" s="21" t="str">
        <f aca="false">K16</f>
        <v>Sn</v>
      </c>
      <c r="AC59" s="22"/>
      <c r="AD59" s="20"/>
      <c r="AE59" s="21" t="str">
        <f aca="false">O16</f>
        <v>Sb</v>
      </c>
      <c r="AF59" s="22"/>
      <c r="AG59" s="20"/>
      <c r="AH59" s="21" t="str">
        <f aca="false">S16</f>
        <v>Te</v>
      </c>
      <c r="AI59" s="19"/>
    </row>
    <row r="60" customFormat="false" ht="22.8" hidden="false" customHeight="true" outlineLevel="0" collapsed="false">
      <c r="T60" s="16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19"/>
    </row>
    <row r="61" customFormat="false" ht="12.8" hidden="false" customHeight="false" outlineLevel="0" collapsed="false">
      <c r="T61" s="16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19"/>
    </row>
    <row r="62" customFormat="false" ht="12.8" hidden="false" customHeight="false" outlineLevel="0" collapsed="false">
      <c r="T62" s="16"/>
      <c r="U62" s="22"/>
      <c r="V62" s="22"/>
      <c r="W62" s="22"/>
      <c r="X62" s="17" t="n">
        <f aca="false">G27</f>
        <v>128</v>
      </c>
      <c r="Y62" s="17"/>
      <c r="Z62" s="18"/>
      <c r="AA62" s="17" t="n">
        <f aca="false">K27</f>
        <v>128</v>
      </c>
      <c r="AB62" s="17"/>
      <c r="AC62" s="18"/>
      <c r="AD62" s="17" t="n">
        <f aca="false">O27</f>
        <v>128</v>
      </c>
      <c r="AE62" s="17"/>
      <c r="AF62" s="18"/>
      <c r="AG62" s="18"/>
      <c r="AH62" s="18"/>
      <c r="AI62" s="19"/>
    </row>
    <row r="63" customFormat="false" ht="24.45" hidden="false" customHeight="false" outlineLevel="0" collapsed="false">
      <c r="T63" s="16"/>
      <c r="U63" s="22"/>
      <c r="V63" s="22"/>
      <c r="W63" s="22"/>
      <c r="X63" s="20"/>
      <c r="Y63" s="21" t="str">
        <f aca="false">G26</f>
        <v>In</v>
      </c>
      <c r="Z63" s="22"/>
      <c r="AA63" s="20"/>
      <c r="AB63" s="21" t="str">
        <f aca="false">K26</f>
        <v>Sn</v>
      </c>
      <c r="AC63" s="22"/>
      <c r="AD63" s="20"/>
      <c r="AE63" s="21" t="str">
        <f aca="false">O26</f>
        <v>Sb</v>
      </c>
      <c r="AF63" s="22"/>
      <c r="AG63" s="22"/>
      <c r="AH63" s="22"/>
      <c r="AI63" s="19"/>
    </row>
    <row r="64" customFormat="false" ht="12.8" hidden="false" customHeight="false" outlineLevel="0" collapsed="false">
      <c r="T64" s="16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19"/>
    </row>
    <row r="65" customFormat="false" ht="12.8" hidden="false" customHeight="false" outlineLevel="0" collapsed="false">
      <c r="T65" s="16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19"/>
    </row>
    <row r="66" customFormat="false" ht="12.8" hidden="false" customHeight="false" outlineLevel="0" collapsed="false">
      <c r="T66" s="16"/>
      <c r="U66" s="22"/>
      <c r="V66" s="22"/>
      <c r="W66" s="22"/>
      <c r="X66" s="18"/>
      <c r="Y66" s="18"/>
      <c r="Z66" s="18"/>
      <c r="AA66" s="17" t="n">
        <f aca="false">AA62-1</f>
        <v>127</v>
      </c>
      <c r="AB66" s="17"/>
      <c r="AC66" s="18"/>
      <c r="AD66" s="17" t="n">
        <f aca="false">AD62-1</f>
        <v>127</v>
      </c>
      <c r="AE66" s="17"/>
      <c r="AF66" s="18"/>
      <c r="AG66" s="18"/>
      <c r="AH66" s="18"/>
      <c r="AI66" s="19"/>
    </row>
    <row r="67" customFormat="false" ht="23.7" hidden="false" customHeight="true" outlineLevel="0" collapsed="false">
      <c r="T67" s="16"/>
      <c r="U67" s="22"/>
      <c r="V67" s="22"/>
      <c r="W67" s="22"/>
      <c r="X67" s="22"/>
      <c r="Y67" s="22"/>
      <c r="Z67" s="22"/>
      <c r="AA67" s="20"/>
      <c r="AB67" s="21" t="str">
        <f aca="false">AB63</f>
        <v>Sn</v>
      </c>
      <c r="AC67" s="22"/>
      <c r="AD67" s="20"/>
      <c r="AE67" s="21" t="str">
        <f aca="false">AE63</f>
        <v>Sb</v>
      </c>
      <c r="AF67" s="22"/>
      <c r="AG67" s="22"/>
      <c r="AH67" s="22"/>
      <c r="AI67" s="19"/>
    </row>
    <row r="68" customFormat="false" ht="12.8" hidden="false" customHeight="false" outlineLevel="0" collapsed="false">
      <c r="T68" s="16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19"/>
    </row>
    <row r="69" customFormat="false" ht="12.8" hidden="false" customHeight="false" outlineLevel="0" collapsed="false">
      <c r="T69" s="23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10327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2017-07-21T17:13:09Z</dcterms:created>
  <dc:language>en-US</dc:language>
  <dcterms:modified xsi:type="dcterms:W3CDTF">2019-05-13T18:36:05Z</dcterms:modified>
  <cp:revision>576</cp:revision>
</cp:coreProperties>
</file>