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A:\Opulence Dashboards\VendorSide\"/>
    </mc:Choice>
  </mc:AlternateContent>
  <xr:revisionPtr revIDLastSave="0" documentId="13_ncr:1_{0324C587-765B-4C13-AD60-08DDE540E9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3" i="1"/>
  <c r="G4" i="1"/>
  <c r="G5" i="1"/>
  <c r="G6" i="1"/>
  <c r="G7" i="1"/>
</calcChain>
</file>

<file path=xl/sharedStrings.xml><?xml version="1.0" encoding="utf-8"?>
<sst xmlns="http://schemas.openxmlformats.org/spreadsheetml/2006/main" count="210" uniqueCount="145">
  <si>
    <t>Vendor ID</t>
  </si>
  <si>
    <t>Vendor Name</t>
  </si>
  <si>
    <t>Category</t>
  </si>
  <si>
    <t>Location</t>
  </si>
  <si>
    <t>Contact Person</t>
  </si>
  <si>
    <t>Email</t>
  </si>
  <si>
    <t>Phone Number</t>
  </si>
  <si>
    <t>Vendor Since</t>
  </si>
  <si>
    <t>Supplied Product</t>
  </si>
  <si>
    <t>Units Supplied YTD</t>
  </si>
  <si>
    <t>Avg Lead Time (Days)</t>
  </si>
  <si>
    <t>Total PO Value (₹)</t>
  </si>
  <si>
    <t>Pending Payments (₹)</t>
  </si>
  <si>
    <t>Last Payment Date</t>
  </si>
  <si>
    <t>Payment Terms</t>
  </si>
  <si>
    <t>On-Time Delivery (%)</t>
  </si>
  <si>
    <t>Defect Rate (%)</t>
  </si>
  <si>
    <t>Complaints Count</t>
  </si>
  <si>
    <t>Avg Rating (1–5)</t>
  </si>
  <si>
    <t>SLA Breaches</t>
  </si>
  <si>
    <t>GST Number</t>
  </si>
  <si>
    <t>ISO Certified</t>
  </si>
  <si>
    <t>Last Audit Date</t>
  </si>
  <si>
    <t>Document Expiry</t>
  </si>
  <si>
    <t>Status</t>
  </si>
  <si>
    <t>VND001</t>
  </si>
  <si>
    <t>Orion Textiles</t>
  </si>
  <si>
    <t>Raw Materials</t>
  </si>
  <si>
    <t>Mumbai</t>
  </si>
  <si>
    <t>Rajesh Kumar</t>
  </si>
  <si>
    <t>rajesh@orion.com</t>
  </si>
  <si>
    <t>Cotton Fabric</t>
  </si>
  <si>
    <t>₹820,000</t>
  </si>
  <si>
    <t>₹150,000</t>
  </si>
  <si>
    <t>Net 30</t>
  </si>
  <si>
    <t>27ABCDE1234F1Z5</t>
  </si>
  <si>
    <t>Yes</t>
  </si>
  <si>
    <t>Active</t>
  </si>
  <si>
    <t>VND002</t>
  </si>
  <si>
    <t>Apex Traders</t>
  </si>
  <si>
    <t>Logistics</t>
  </si>
  <si>
    <t>Delhi</t>
  </si>
  <si>
    <t>Sunita Mehta</t>
  </si>
  <si>
    <t>sunita@apex.com</t>
  </si>
  <si>
    <t>Crude Oil Valve</t>
  </si>
  <si>
    <t>₹540,000</t>
  </si>
  <si>
    <t>₹90,000</t>
  </si>
  <si>
    <t>Net 45</t>
  </si>
  <si>
    <t>29ABCDE4321F1Z3</t>
  </si>
  <si>
    <t>No</t>
  </si>
  <si>
    <t>VND003</t>
  </si>
  <si>
    <t>Nova Logistics</t>
  </si>
  <si>
    <t>Bangalore</t>
  </si>
  <si>
    <t>Mohan Rao</t>
  </si>
  <si>
    <t>mohan@nova.com</t>
  </si>
  <si>
    <t>Corrugated Boxes</t>
  </si>
  <si>
    <t>₹600,000</t>
  </si>
  <si>
    <t>₹40,000</t>
  </si>
  <si>
    <t>24ABCDE5678F1Z7</t>
  </si>
  <si>
    <t>VND004</t>
  </si>
  <si>
    <t>Sigma Systems</t>
  </si>
  <si>
    <t>IT</t>
  </si>
  <si>
    <t>Chennai</t>
  </si>
  <si>
    <t>Deepa Ramesh</t>
  </si>
  <si>
    <t>deepa@sigma.com</t>
  </si>
  <si>
    <t>ERP Support</t>
  </si>
  <si>
    <t>₹950,000</t>
  </si>
  <si>
    <t>₹0</t>
  </si>
  <si>
    <t>Net 60</t>
  </si>
  <si>
    <t>33ABCDE1234F1Z9</t>
  </si>
  <si>
    <t>VND005</t>
  </si>
  <si>
    <t>Zenith Corp</t>
  </si>
  <si>
    <t>Packaging</t>
  </si>
  <si>
    <t>Pune</t>
  </si>
  <si>
    <t>Amit Desai</t>
  </si>
  <si>
    <t>amit@zenith.com</t>
  </si>
  <si>
    <t>₹720,000</t>
  </si>
  <si>
    <t>₹70,000</t>
  </si>
  <si>
    <t>22ABCDE4321F1Z4</t>
  </si>
  <si>
    <t>VEND0001</t>
  </si>
  <si>
    <t>SparkTech Solutions</t>
  </si>
  <si>
    <t>IT Services</t>
  </si>
  <si>
    <t>Neha</t>
  </si>
  <si>
    <t>sparktech@example.com</t>
  </si>
  <si>
    <t>Stationery</t>
  </si>
  <si>
    <t>29ABCDE0001F1Z6</t>
  </si>
  <si>
    <t>VEND0002</t>
  </si>
  <si>
    <t>MegaTools Ltd.</t>
  </si>
  <si>
    <t>Mechanical</t>
  </si>
  <si>
    <t>Priya</t>
  </si>
  <si>
    <t>megtools@example.com</t>
  </si>
  <si>
    <t>Bolts</t>
  </si>
  <si>
    <t>29ABCDE0002F1Z4</t>
  </si>
  <si>
    <t>Blacklisted</t>
  </si>
  <si>
    <t>VEND0003</t>
  </si>
  <si>
    <t>Green Office Supplies</t>
  </si>
  <si>
    <t>Office Supplies</t>
  </si>
  <si>
    <t>Sara</t>
  </si>
  <si>
    <t>greenoffice@example.com</t>
  </si>
  <si>
    <t>29ABCDE0003F1Z3</t>
  </si>
  <si>
    <t>VEND0004</t>
  </si>
  <si>
    <t>FastBolt Industries</t>
  </si>
  <si>
    <t>fastbolt@example.com</t>
  </si>
  <si>
    <t>29ABCDE0004F1Z9</t>
  </si>
  <si>
    <t>Inactive</t>
  </si>
  <si>
    <t>VEND0005</t>
  </si>
  <si>
    <t>Hyderabad Hardware</t>
  </si>
  <si>
    <t>Hyderabad</t>
  </si>
  <si>
    <t>Amit</t>
  </si>
  <si>
    <t>hhware@example.com</t>
  </si>
  <si>
    <t>29ABCDE0005F1Z3</t>
  </si>
  <si>
    <t>VEND0006</t>
  </si>
  <si>
    <t>CoreCircuit Electronics</t>
  </si>
  <si>
    <t>Electronics</t>
  </si>
  <si>
    <t>corecircuit@example.com</t>
  </si>
  <si>
    <t>29ABCDE0006F1Z7</t>
  </si>
  <si>
    <t>VEND0007</t>
  </si>
  <si>
    <t>Prime IT Networks</t>
  </si>
  <si>
    <t>primeit@example.com</t>
  </si>
  <si>
    <t>29ABCDE0007F1Z7</t>
  </si>
  <si>
    <t>VEND0008</t>
  </si>
  <si>
    <t>EcoPower Components</t>
  </si>
  <si>
    <t>ecopower@example.com</t>
  </si>
  <si>
    <t>Resistors</t>
  </si>
  <si>
    <t>29ABCDE0008F1Z2</t>
  </si>
  <si>
    <t>VEND0009</t>
  </si>
  <si>
    <t>PaperTrail Enterprises</t>
  </si>
  <si>
    <t>Raj</t>
  </si>
  <si>
    <t>papertrail@example.com</t>
  </si>
  <si>
    <t>29ABCDE0009F1Z8</t>
  </si>
  <si>
    <t>VEND0010</t>
  </si>
  <si>
    <t>NextGen Hardware</t>
  </si>
  <si>
    <t>John</t>
  </si>
  <si>
    <t>nextgen@example.com</t>
  </si>
  <si>
    <t>29ABCDE0010F1Z5</t>
  </si>
  <si>
    <t>₹70,001</t>
  </si>
  <si>
    <t>₹70,002</t>
  </si>
  <si>
    <t>₹70,003</t>
  </si>
  <si>
    <t>₹70,004</t>
  </si>
  <si>
    <t>₹70,005</t>
  </si>
  <si>
    <t>₹70,006</t>
  </si>
  <si>
    <t>₹70,007</t>
  </si>
  <si>
    <t>₹70,008</t>
  </si>
  <si>
    <t>₹70,009</t>
  </si>
  <si>
    <t>₹70,010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</si>
</sst>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F1" workbookViewId="0">
      <selection activeCell="J8" sqref="J8"/>
    </sheetView>
  </sheetViews>
  <sheetFormatPr defaultRowHeight="14.5" x14ac:dyDescent="0.35"/>
  <cols>
    <col min="1" max="1" width="9.26953125" bestFit="1" customWidth="1"/>
    <col min="2" max="2" width="17.6328125" customWidth="1"/>
    <col min="3" max="3" width="18.08984375" customWidth="1"/>
    <col min="4" max="4" width="12.54296875" customWidth="1"/>
    <col min="5" max="5" width="13.7265625" bestFit="1" customWidth="1"/>
    <col min="6" max="6" width="23" customWidth="1"/>
    <col min="7" max="7" width="18.7265625" customWidth="1"/>
    <col min="8" max="8" width="11.7265625" bestFit="1" customWidth="1"/>
    <col min="9" max="9" width="15.1796875" bestFit="1" customWidth="1"/>
    <col min="10" max="10" width="16.6328125" bestFit="1" customWidth="1"/>
    <col min="11" max="11" width="18.6328125" bestFit="1" customWidth="1"/>
    <col min="12" max="12" width="16" bestFit="1" customWidth="1"/>
    <col min="13" max="13" width="19.1796875" bestFit="1" customWidth="1"/>
    <col min="14" max="14" width="16.6328125" bestFit="1" customWidth="1"/>
    <col min="15" max="15" width="14" bestFit="1" customWidth="1"/>
    <col min="16" max="16" width="18.54296875" bestFit="1" customWidth="1"/>
    <col min="17" max="17" width="13.81640625" bestFit="1" customWidth="1"/>
    <col min="18" max="18" width="15.90625" bestFit="1" customWidth="1"/>
    <col min="19" max="19" width="14.36328125" bestFit="1" customWidth="1"/>
    <col min="20" max="20" width="11.7265625" bestFit="1" customWidth="1"/>
    <col min="21" max="21" width="23.54296875" customWidth="1"/>
    <col min="22" max="22" width="11.26953125" bestFit="1" customWidth="1"/>
    <col min="23" max="23" width="19.36328125" customWidth="1"/>
    <col min="24" max="24" width="17.7265625" customWidth="1"/>
    <col min="25" max="25" width="14.81640625" customWidth="1"/>
  </cols>
  <sheetData>
    <row r="1" spans="1:2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8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>
        <f>91-9871234560</f>
        <v>-9871234469</v>
      </c>
      <c r="H3" s="3">
        <v>43902</v>
      </c>
      <c r="I3" s="2" t="s">
        <v>31</v>
      </c>
      <c r="J3" s="4">
        <v>6500</v>
      </c>
      <c r="K3" s="2">
        <v>10</v>
      </c>
      <c r="L3" s="7" t="s">
        <v>32</v>
      </c>
      <c r="M3" s="7" t="s">
        <v>33</v>
      </c>
      <c r="N3" s="3">
        <v>45788</v>
      </c>
      <c r="O3" s="2" t="s">
        <v>34</v>
      </c>
      <c r="P3" s="2">
        <v>97.5</v>
      </c>
      <c r="Q3" s="2">
        <v>0.6</v>
      </c>
      <c r="R3" s="2">
        <v>1</v>
      </c>
      <c r="S3" s="2">
        <v>4.5</v>
      </c>
      <c r="T3" s="2">
        <v>1</v>
      </c>
      <c r="U3" s="2" t="s">
        <v>35</v>
      </c>
      <c r="V3" s="2" t="s">
        <v>36</v>
      </c>
      <c r="W3" s="3">
        <v>45914</v>
      </c>
      <c r="X3" s="3">
        <v>46188</v>
      </c>
      <c r="Y3" s="2" t="s">
        <v>37</v>
      </c>
    </row>
    <row r="4" spans="1:25" x14ac:dyDescent="0.3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>
        <f>91-9823456780</f>
        <v>-9823456689</v>
      </c>
      <c r="H4" s="3">
        <v>43770</v>
      </c>
      <c r="I4" s="2" t="s">
        <v>44</v>
      </c>
      <c r="J4" s="4">
        <v>2400</v>
      </c>
      <c r="K4" s="2">
        <v>7</v>
      </c>
      <c r="L4" s="7" t="s">
        <v>45</v>
      </c>
      <c r="M4" s="7" t="s">
        <v>46</v>
      </c>
      <c r="N4" s="3">
        <v>45797</v>
      </c>
      <c r="O4" s="2" t="s">
        <v>47</v>
      </c>
      <c r="P4" s="2">
        <v>93</v>
      </c>
      <c r="Q4" s="2">
        <v>1.2</v>
      </c>
      <c r="R4" s="2">
        <v>0</v>
      </c>
      <c r="S4" s="2">
        <v>4.3</v>
      </c>
      <c r="T4" s="2">
        <v>0</v>
      </c>
      <c r="U4" s="2" t="s">
        <v>48</v>
      </c>
      <c r="V4" s="2" t="s">
        <v>49</v>
      </c>
      <c r="W4" s="3">
        <v>45820</v>
      </c>
      <c r="X4" s="3">
        <v>46101</v>
      </c>
      <c r="Y4" s="2" t="s">
        <v>37</v>
      </c>
    </row>
    <row r="5" spans="1:25" ht="29" x14ac:dyDescent="0.35">
      <c r="A5" s="2" t="s">
        <v>50</v>
      </c>
      <c r="B5" s="2" t="s">
        <v>51</v>
      </c>
      <c r="C5" s="2" t="s">
        <v>40</v>
      </c>
      <c r="D5" s="2" t="s">
        <v>52</v>
      </c>
      <c r="E5" s="2" t="s">
        <v>53</v>
      </c>
      <c r="F5" s="2" t="s">
        <v>54</v>
      </c>
      <c r="G5" s="2">
        <f>91-9811122233</f>
        <v>-9811122142</v>
      </c>
      <c r="H5" s="3">
        <v>44365</v>
      </c>
      <c r="I5" s="2" t="s">
        <v>55</v>
      </c>
      <c r="J5" s="4">
        <v>4800</v>
      </c>
      <c r="K5" s="2">
        <v>14</v>
      </c>
      <c r="L5" s="7" t="s">
        <v>56</v>
      </c>
      <c r="M5" s="7" t="s">
        <v>57</v>
      </c>
      <c r="N5" s="3">
        <v>45777</v>
      </c>
      <c r="O5" s="2" t="s">
        <v>34</v>
      </c>
      <c r="P5" s="2">
        <v>89.8</v>
      </c>
      <c r="Q5" s="2">
        <v>2.2999999999999998</v>
      </c>
      <c r="R5" s="2">
        <v>2</v>
      </c>
      <c r="S5" s="2">
        <v>3.9</v>
      </c>
      <c r="T5" s="2">
        <v>2</v>
      </c>
      <c r="U5" s="2" t="s">
        <v>58</v>
      </c>
      <c r="V5" s="2" t="s">
        <v>36</v>
      </c>
      <c r="W5" s="3">
        <v>45703</v>
      </c>
      <c r="X5" s="3">
        <v>46152</v>
      </c>
      <c r="Y5" s="2" t="s">
        <v>37</v>
      </c>
    </row>
    <row r="6" spans="1:25" x14ac:dyDescent="0.35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>
        <f>91-9756784321</f>
        <v>-9756784230</v>
      </c>
      <c r="H6" s="3">
        <v>44571</v>
      </c>
      <c r="I6" s="2" t="s">
        <v>65</v>
      </c>
      <c r="J6" s="4">
        <v>12000</v>
      </c>
      <c r="K6" s="2">
        <v>5</v>
      </c>
      <c r="L6" s="7" t="s">
        <v>66</v>
      </c>
      <c r="M6" s="7" t="s">
        <v>67</v>
      </c>
      <c r="N6" s="3">
        <v>45809</v>
      </c>
      <c r="O6" s="2" t="s">
        <v>68</v>
      </c>
      <c r="P6" s="2">
        <v>99.5</v>
      </c>
      <c r="Q6" s="2">
        <v>0.2</v>
      </c>
      <c r="R6" s="2">
        <v>0</v>
      </c>
      <c r="S6" s="2">
        <v>4.8</v>
      </c>
      <c r="T6" s="2">
        <v>0</v>
      </c>
      <c r="U6" s="2" t="s">
        <v>69</v>
      </c>
      <c r="V6" s="2" t="s">
        <v>36</v>
      </c>
      <c r="W6" s="3">
        <v>45669</v>
      </c>
      <c r="X6" s="3">
        <v>46254</v>
      </c>
      <c r="Y6" s="2" t="s">
        <v>37</v>
      </c>
    </row>
    <row r="7" spans="1:25" ht="29" x14ac:dyDescent="0.35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>
        <f>91-9901234567</f>
        <v>-9901234476</v>
      </c>
      <c r="H7" s="3">
        <v>44068</v>
      </c>
      <c r="I7" s="2" t="s">
        <v>55</v>
      </c>
      <c r="J7" s="4">
        <v>7100</v>
      </c>
      <c r="K7" s="2">
        <v>12</v>
      </c>
      <c r="L7" s="7" t="s">
        <v>76</v>
      </c>
      <c r="M7" s="7" t="s">
        <v>77</v>
      </c>
      <c r="N7" s="3">
        <v>45734</v>
      </c>
      <c r="O7" s="2" t="s">
        <v>34</v>
      </c>
      <c r="P7" s="2">
        <v>91</v>
      </c>
      <c r="Q7" s="2">
        <v>1</v>
      </c>
      <c r="R7" s="2">
        <v>1</v>
      </c>
      <c r="S7" s="2">
        <v>4.2</v>
      </c>
      <c r="T7" s="2">
        <v>1</v>
      </c>
      <c r="U7" s="2" t="s">
        <v>78</v>
      </c>
      <c r="V7" s="2" t="s">
        <v>49</v>
      </c>
      <c r="W7" s="3">
        <v>45778</v>
      </c>
      <c r="X7" s="3">
        <v>46124</v>
      </c>
      <c r="Y7" s="2" t="s">
        <v>37</v>
      </c>
    </row>
    <row r="8" spans="1:25" ht="29" x14ac:dyDescent="0.35">
      <c r="A8" s="2" t="s">
        <v>79</v>
      </c>
      <c r="B8" s="2" t="s">
        <v>80</v>
      </c>
      <c r="C8" s="2" t="s">
        <v>81</v>
      </c>
      <c r="D8" s="2" t="s">
        <v>52</v>
      </c>
      <c r="E8" s="2" t="s">
        <v>82</v>
      </c>
      <c r="F8" s="2" t="s">
        <v>83</v>
      </c>
      <c r="G8" s="2">
        <f>91-9816965653</f>
        <v>-9816965562</v>
      </c>
      <c r="H8" s="3">
        <v>45326</v>
      </c>
      <c r="I8" s="2" t="s">
        <v>84</v>
      </c>
      <c r="J8" s="2">
        <v>6925</v>
      </c>
      <c r="K8" s="2">
        <v>22</v>
      </c>
      <c r="L8" s="7">
        <v>227786.28</v>
      </c>
      <c r="M8" s="7" t="s">
        <v>135</v>
      </c>
      <c r="N8" s="3">
        <v>45773</v>
      </c>
      <c r="O8" s="2" t="s">
        <v>34</v>
      </c>
      <c r="P8" s="2">
        <v>74.28</v>
      </c>
      <c r="Q8" s="2">
        <v>2.39</v>
      </c>
      <c r="R8">
        <v>5</v>
      </c>
      <c r="S8">
        <v>3.6</v>
      </c>
      <c r="T8">
        <v>2</v>
      </c>
      <c r="U8" t="s">
        <v>85</v>
      </c>
      <c r="V8" t="s">
        <v>49</v>
      </c>
      <c r="W8" s="6">
        <v>45729</v>
      </c>
      <c r="X8" s="6">
        <v>46158</v>
      </c>
      <c r="Y8" t="s">
        <v>37</v>
      </c>
    </row>
    <row r="9" spans="1:25" ht="29" x14ac:dyDescent="0.35">
      <c r="A9" s="2" t="s">
        <v>86</v>
      </c>
      <c r="B9" s="2" t="s">
        <v>87</v>
      </c>
      <c r="C9" s="2" t="s">
        <v>88</v>
      </c>
      <c r="D9" s="2" t="s">
        <v>28</v>
      </c>
      <c r="E9" s="2" t="s">
        <v>89</v>
      </c>
      <c r="F9" s="2" t="s">
        <v>90</v>
      </c>
      <c r="G9" s="2">
        <f>91-9351732690</f>
        <v>-9351732599</v>
      </c>
      <c r="H9" s="3">
        <v>45133</v>
      </c>
      <c r="I9" s="2" t="s">
        <v>91</v>
      </c>
      <c r="J9" s="2">
        <v>4448</v>
      </c>
      <c r="K9" s="2">
        <v>26</v>
      </c>
      <c r="L9" s="7">
        <v>546059.86</v>
      </c>
      <c r="M9" s="7" t="s">
        <v>136</v>
      </c>
      <c r="N9" s="3">
        <v>45809</v>
      </c>
      <c r="O9" s="2" t="s">
        <v>68</v>
      </c>
      <c r="P9" s="2">
        <v>86</v>
      </c>
      <c r="Q9" s="2">
        <v>5</v>
      </c>
      <c r="R9">
        <v>0</v>
      </c>
      <c r="S9">
        <v>1.3</v>
      </c>
      <c r="T9">
        <v>0</v>
      </c>
      <c r="U9" t="s">
        <v>92</v>
      </c>
      <c r="V9" t="s">
        <v>49</v>
      </c>
      <c r="W9" s="6">
        <v>45738</v>
      </c>
      <c r="X9" s="6">
        <v>46052</v>
      </c>
      <c r="Y9" t="s">
        <v>93</v>
      </c>
    </row>
    <row r="10" spans="1:25" ht="29" x14ac:dyDescent="0.35">
      <c r="A10" s="2" t="s">
        <v>94</v>
      </c>
      <c r="B10" s="2" t="s">
        <v>95</v>
      </c>
      <c r="C10" s="2" t="s">
        <v>96</v>
      </c>
      <c r="D10" s="2" t="s">
        <v>41</v>
      </c>
      <c r="E10" s="2" t="s">
        <v>97</v>
      </c>
      <c r="F10" s="2" t="s">
        <v>98</v>
      </c>
      <c r="G10" s="2">
        <f>91-9678150688</f>
        <v>-9678150597</v>
      </c>
      <c r="H10" s="3">
        <v>44768</v>
      </c>
      <c r="I10" s="2" t="s">
        <v>84</v>
      </c>
      <c r="J10" s="2">
        <v>2555</v>
      </c>
      <c r="K10" s="2">
        <v>8</v>
      </c>
      <c r="L10" s="7">
        <v>741382.17</v>
      </c>
      <c r="M10" s="7" t="s">
        <v>137</v>
      </c>
      <c r="N10" s="3">
        <v>45817</v>
      </c>
      <c r="O10" s="2" t="s">
        <v>47</v>
      </c>
      <c r="P10" s="2">
        <v>84.22</v>
      </c>
      <c r="Q10" s="2">
        <v>0.39</v>
      </c>
      <c r="R10">
        <v>6</v>
      </c>
      <c r="S10">
        <v>2</v>
      </c>
      <c r="T10">
        <v>2</v>
      </c>
      <c r="U10" t="s">
        <v>99</v>
      </c>
      <c r="V10" t="s">
        <v>36</v>
      </c>
      <c r="W10" s="6">
        <v>45552</v>
      </c>
      <c r="X10" s="6">
        <v>46183</v>
      </c>
      <c r="Y10" t="s">
        <v>93</v>
      </c>
    </row>
    <row r="11" spans="1:25" ht="29" x14ac:dyDescent="0.35">
      <c r="A11" s="2" t="s">
        <v>100</v>
      </c>
      <c r="B11" s="2" t="s">
        <v>101</v>
      </c>
      <c r="C11" s="2" t="s">
        <v>88</v>
      </c>
      <c r="D11" s="2" t="s">
        <v>41</v>
      </c>
      <c r="E11" s="2" t="s">
        <v>97</v>
      </c>
      <c r="F11" s="2" t="s">
        <v>102</v>
      </c>
      <c r="G11" s="2">
        <f>91-9693867752</f>
        <v>-9693867661</v>
      </c>
      <c r="H11" s="3">
        <v>43247</v>
      </c>
      <c r="I11" s="2" t="s">
        <v>91</v>
      </c>
      <c r="J11" s="2">
        <v>7146</v>
      </c>
      <c r="K11" s="2">
        <v>8</v>
      </c>
      <c r="L11" s="7">
        <v>308179.25</v>
      </c>
      <c r="M11" s="7" t="s">
        <v>138</v>
      </c>
      <c r="N11" s="3">
        <v>45778</v>
      </c>
      <c r="O11" s="2" t="s">
        <v>68</v>
      </c>
      <c r="P11" s="2">
        <v>83.08</v>
      </c>
      <c r="Q11" s="2">
        <v>4.07</v>
      </c>
      <c r="R11">
        <v>2</v>
      </c>
      <c r="S11">
        <v>1.6</v>
      </c>
      <c r="T11">
        <v>4</v>
      </c>
      <c r="U11" t="s">
        <v>103</v>
      </c>
      <c r="V11" t="s">
        <v>36</v>
      </c>
      <c r="W11" s="6">
        <v>45706</v>
      </c>
      <c r="X11" s="6">
        <v>45961</v>
      </c>
      <c r="Y11" t="s">
        <v>104</v>
      </c>
    </row>
    <row r="12" spans="1:25" ht="29" x14ac:dyDescent="0.35">
      <c r="A12" s="2" t="s">
        <v>105</v>
      </c>
      <c r="B12" s="2" t="s">
        <v>106</v>
      </c>
      <c r="C12" s="2" t="s">
        <v>88</v>
      </c>
      <c r="D12" s="2" t="s">
        <v>107</v>
      </c>
      <c r="E12" s="2" t="s">
        <v>108</v>
      </c>
      <c r="F12" s="2" t="s">
        <v>109</v>
      </c>
      <c r="G12" s="2">
        <f>91-9828891720</f>
        <v>-9828891629</v>
      </c>
      <c r="H12" s="3">
        <v>44323</v>
      </c>
      <c r="I12" s="2" t="s">
        <v>91</v>
      </c>
      <c r="J12" s="2">
        <v>5814</v>
      </c>
      <c r="K12" s="2">
        <v>17</v>
      </c>
      <c r="L12" s="7">
        <v>522775.45</v>
      </c>
      <c r="M12" s="7" t="s">
        <v>139</v>
      </c>
      <c r="N12" s="3">
        <v>45775</v>
      </c>
      <c r="O12" s="2" t="s">
        <v>47</v>
      </c>
      <c r="P12" s="2">
        <v>73.14</v>
      </c>
      <c r="Q12" s="2">
        <v>9.01</v>
      </c>
      <c r="R12">
        <v>7</v>
      </c>
      <c r="S12">
        <v>2.4</v>
      </c>
      <c r="T12">
        <v>1</v>
      </c>
      <c r="U12" t="s">
        <v>110</v>
      </c>
      <c r="V12" t="s">
        <v>36</v>
      </c>
      <c r="W12" s="6">
        <v>45757</v>
      </c>
      <c r="X12" s="6">
        <v>45878</v>
      </c>
      <c r="Y12" t="s">
        <v>104</v>
      </c>
    </row>
    <row r="13" spans="1:25" ht="29" x14ac:dyDescent="0.35">
      <c r="A13" s="2" t="s">
        <v>111</v>
      </c>
      <c r="B13" s="2" t="s">
        <v>112</v>
      </c>
      <c r="C13" s="2" t="s">
        <v>113</v>
      </c>
      <c r="D13" s="2" t="s">
        <v>41</v>
      </c>
      <c r="E13" s="2" t="s">
        <v>108</v>
      </c>
      <c r="F13" s="2" t="s">
        <v>114</v>
      </c>
      <c r="G13" s="2">
        <f>91-9309098286</f>
        <v>-9309098195</v>
      </c>
      <c r="H13" s="3">
        <v>43246</v>
      </c>
      <c r="I13" s="2" t="s">
        <v>91</v>
      </c>
      <c r="J13" s="2">
        <v>7407</v>
      </c>
      <c r="K13" s="2">
        <v>25</v>
      </c>
      <c r="L13" s="7">
        <v>684354</v>
      </c>
      <c r="M13" s="7" t="s">
        <v>140</v>
      </c>
      <c r="N13" s="3">
        <v>45793</v>
      </c>
      <c r="O13" s="2" t="s">
        <v>34</v>
      </c>
      <c r="P13" s="2">
        <v>79.33</v>
      </c>
      <c r="Q13" s="2">
        <v>8.34</v>
      </c>
      <c r="R13">
        <v>4</v>
      </c>
      <c r="S13">
        <v>5</v>
      </c>
      <c r="T13">
        <v>0</v>
      </c>
      <c r="U13" t="s">
        <v>115</v>
      </c>
      <c r="V13" t="s">
        <v>36</v>
      </c>
      <c r="W13" s="6">
        <v>45587</v>
      </c>
      <c r="X13" s="6">
        <v>45945</v>
      </c>
      <c r="Y13" t="s">
        <v>37</v>
      </c>
    </row>
    <row r="14" spans="1:25" ht="29" x14ac:dyDescent="0.35">
      <c r="A14" s="2" t="s">
        <v>116</v>
      </c>
      <c r="B14" s="2" t="s">
        <v>117</v>
      </c>
      <c r="C14" s="2" t="s">
        <v>81</v>
      </c>
      <c r="D14" s="2" t="s">
        <v>107</v>
      </c>
      <c r="E14" s="2" t="s">
        <v>89</v>
      </c>
      <c r="F14" s="2" t="s">
        <v>118</v>
      </c>
      <c r="G14" s="2">
        <f>91-9960486286</f>
        <v>-9960486195</v>
      </c>
      <c r="H14" s="3">
        <v>43724</v>
      </c>
      <c r="I14" s="2" t="s">
        <v>91</v>
      </c>
      <c r="J14" s="2">
        <v>6718</v>
      </c>
      <c r="K14" s="2">
        <v>14</v>
      </c>
      <c r="L14" s="7">
        <v>313077.12</v>
      </c>
      <c r="M14" s="7" t="s">
        <v>141</v>
      </c>
      <c r="N14" s="3">
        <v>45822</v>
      </c>
      <c r="O14" s="2" t="s">
        <v>68</v>
      </c>
      <c r="P14" s="2">
        <v>75.75</v>
      </c>
      <c r="Q14" s="2">
        <v>7.62</v>
      </c>
      <c r="R14">
        <v>10</v>
      </c>
      <c r="S14">
        <v>1.2</v>
      </c>
      <c r="T14">
        <v>0</v>
      </c>
      <c r="U14" t="s">
        <v>119</v>
      </c>
      <c r="V14" t="s">
        <v>49</v>
      </c>
      <c r="W14" s="6">
        <v>45710</v>
      </c>
      <c r="X14" s="6">
        <v>46111</v>
      </c>
      <c r="Y14" t="s">
        <v>93</v>
      </c>
    </row>
    <row r="15" spans="1:25" ht="29" x14ac:dyDescent="0.35">
      <c r="A15" s="2" t="s">
        <v>120</v>
      </c>
      <c r="B15" s="2" t="s">
        <v>121</v>
      </c>
      <c r="C15" s="2" t="s">
        <v>113</v>
      </c>
      <c r="D15" s="2" t="s">
        <v>107</v>
      </c>
      <c r="E15" s="2" t="s">
        <v>108</v>
      </c>
      <c r="F15" s="2" t="s">
        <v>122</v>
      </c>
      <c r="G15" s="2">
        <f>91-9928475634</f>
        <v>-9928475543</v>
      </c>
      <c r="H15" s="3">
        <v>44579</v>
      </c>
      <c r="I15" s="2" t="s">
        <v>123</v>
      </c>
      <c r="J15" s="2">
        <v>4321</v>
      </c>
      <c r="K15" s="2">
        <v>20</v>
      </c>
      <c r="L15" s="7">
        <v>465500.12</v>
      </c>
      <c r="M15" s="7" t="s">
        <v>142</v>
      </c>
      <c r="N15" s="3">
        <v>45804</v>
      </c>
      <c r="O15" s="2" t="s">
        <v>34</v>
      </c>
      <c r="P15" s="2">
        <v>90.12</v>
      </c>
      <c r="Q15" s="2">
        <v>1.21</v>
      </c>
      <c r="R15">
        <v>1</v>
      </c>
      <c r="S15">
        <v>4.7</v>
      </c>
      <c r="T15">
        <v>1</v>
      </c>
      <c r="U15" t="s">
        <v>124</v>
      </c>
      <c r="V15" t="s">
        <v>36</v>
      </c>
      <c r="W15" s="6">
        <v>45672</v>
      </c>
      <c r="X15" s="6">
        <v>45992</v>
      </c>
      <c r="Y15" t="s">
        <v>37</v>
      </c>
    </row>
    <row r="16" spans="1:25" ht="29" x14ac:dyDescent="0.35">
      <c r="A16" s="2" t="s">
        <v>125</v>
      </c>
      <c r="B16" s="2" t="s">
        <v>126</v>
      </c>
      <c r="C16" s="2" t="s">
        <v>96</v>
      </c>
      <c r="D16" s="2" t="s">
        <v>28</v>
      </c>
      <c r="E16" s="2" t="s">
        <v>127</v>
      </c>
      <c r="F16" s="2" t="s">
        <v>128</v>
      </c>
      <c r="G16" s="2">
        <f>91-9974156743</f>
        <v>-9974156652</v>
      </c>
      <c r="H16" s="3">
        <v>44088</v>
      </c>
      <c r="I16" s="2" t="s">
        <v>84</v>
      </c>
      <c r="J16" s="2">
        <v>3890</v>
      </c>
      <c r="K16" s="2">
        <v>10</v>
      </c>
      <c r="L16" s="7">
        <v>223456.45</v>
      </c>
      <c r="M16" s="7" t="s">
        <v>143</v>
      </c>
      <c r="N16" s="3">
        <v>45757</v>
      </c>
      <c r="O16" s="2" t="s">
        <v>47</v>
      </c>
      <c r="P16" s="2">
        <v>85.34</v>
      </c>
      <c r="Q16" s="2">
        <v>3.45</v>
      </c>
      <c r="R16">
        <v>3</v>
      </c>
      <c r="S16">
        <v>3</v>
      </c>
      <c r="T16">
        <v>3</v>
      </c>
      <c r="U16" t="s">
        <v>129</v>
      </c>
      <c r="V16" t="s">
        <v>36</v>
      </c>
      <c r="W16" s="6">
        <v>45789</v>
      </c>
      <c r="X16" s="6">
        <v>46058</v>
      </c>
      <c r="Y16" t="s">
        <v>37</v>
      </c>
    </row>
    <row r="17" spans="1:25" ht="29" x14ac:dyDescent="0.35">
      <c r="A17" s="2" t="s">
        <v>130</v>
      </c>
      <c r="B17" s="2" t="s">
        <v>131</v>
      </c>
      <c r="C17" s="2" t="s">
        <v>88</v>
      </c>
      <c r="D17" s="2" t="s">
        <v>52</v>
      </c>
      <c r="E17" s="2" t="s">
        <v>132</v>
      </c>
      <c r="F17" s="2" t="s">
        <v>133</v>
      </c>
      <c r="G17" s="2">
        <f>91-9812347865</f>
        <v>-9812347774</v>
      </c>
      <c r="H17" s="3">
        <v>43070</v>
      </c>
      <c r="I17" s="2" t="s">
        <v>91</v>
      </c>
      <c r="J17" s="2">
        <v>8435</v>
      </c>
      <c r="K17" s="2">
        <v>28</v>
      </c>
      <c r="L17" s="7">
        <v>987654.32</v>
      </c>
      <c r="M17" s="7" t="s">
        <v>144</v>
      </c>
      <c r="N17" s="3">
        <v>45811</v>
      </c>
      <c r="O17" s="2" t="s">
        <v>68</v>
      </c>
      <c r="P17" s="2">
        <v>68.400000000000006</v>
      </c>
      <c r="Q17" s="2">
        <v>6.3</v>
      </c>
      <c r="R17">
        <v>6</v>
      </c>
      <c r="S17">
        <v>2.9</v>
      </c>
      <c r="T17">
        <v>2</v>
      </c>
      <c r="U17" t="s">
        <v>134</v>
      </c>
      <c r="V17" t="s">
        <v>49</v>
      </c>
      <c r="W17" s="6">
        <v>45616</v>
      </c>
      <c r="X17" s="6">
        <v>45991</v>
      </c>
      <c r="Y17" t="s">
        <v>104</v>
      </c>
    </row>
    <row r="18" spans="1:2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2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2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2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2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2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2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2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Vaishnav</dc:creator>
  <cp:lastModifiedBy>Vijay Vaishnav</cp:lastModifiedBy>
  <dcterms:created xsi:type="dcterms:W3CDTF">2015-06-05T18:17:20Z</dcterms:created>
  <dcterms:modified xsi:type="dcterms:W3CDTF">2025-06-30T09:51:34Z</dcterms:modified>
</cp:coreProperties>
</file>