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stimation\"/>
    </mc:Choice>
  </mc:AlternateContent>
  <xr:revisionPtr revIDLastSave="0" documentId="13_ncr:1_{1D15517D-53A2-4EA4-820C-4F11AA25A062}" xr6:coauthVersionLast="47" xr6:coauthVersionMax="47" xr10:uidLastSave="{00000000-0000-0000-0000-000000000000}"/>
  <bookViews>
    <workbookView xWindow="-120" yWindow="-120" windowWidth="38640" windowHeight="21120" xr2:uid="{803FB9F1-9D35-490C-93B7-7774833EF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1" l="1"/>
  <c r="L1" i="1"/>
  <c r="L6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2" i="1" s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3" i="1"/>
  <c r="J2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Sheet1!$K$1:$K$49</c:f>
              <c:numCache>
                <c:formatCode>General</c:formatCode>
                <c:ptCount val="49"/>
                <c:pt idx="0">
                  <c:v>0.51724137931034486</c:v>
                </c:pt>
                <c:pt idx="1">
                  <c:v>0.95238095238095233</c:v>
                </c:pt>
                <c:pt idx="2">
                  <c:v>0.91836734693877564</c:v>
                </c:pt>
                <c:pt idx="3">
                  <c:v>0.35714285714285715</c:v>
                </c:pt>
                <c:pt idx="4">
                  <c:v>0.63492063492063489</c:v>
                </c:pt>
                <c:pt idx="5">
                  <c:v>0.17857142857142858</c:v>
                </c:pt>
                <c:pt idx="6">
                  <c:v>1.25</c:v>
                </c:pt>
                <c:pt idx="7">
                  <c:v>1.2244897959183674</c:v>
                </c:pt>
                <c:pt idx="8">
                  <c:v>1.0119047619047621</c:v>
                </c:pt>
                <c:pt idx="9">
                  <c:v>0.58823529411764708</c:v>
                </c:pt>
                <c:pt idx="10">
                  <c:v>2.295918367346939</c:v>
                </c:pt>
                <c:pt idx="11">
                  <c:v>1.0317460317460319</c:v>
                </c:pt>
                <c:pt idx="12">
                  <c:v>0.24175824175824179</c:v>
                </c:pt>
                <c:pt idx="13">
                  <c:v>1.168831168831169</c:v>
                </c:pt>
                <c:pt idx="14">
                  <c:v>1.8452380952380953</c:v>
                </c:pt>
                <c:pt idx="15">
                  <c:v>0.92933947772657444</c:v>
                </c:pt>
                <c:pt idx="16">
                  <c:v>0.6198347107438017</c:v>
                </c:pt>
                <c:pt idx="17">
                  <c:v>0.72108843537414968</c:v>
                </c:pt>
                <c:pt idx="18">
                  <c:v>0.77493261455525619</c:v>
                </c:pt>
                <c:pt idx="19">
                  <c:v>0.81366459627329202</c:v>
                </c:pt>
                <c:pt idx="20">
                  <c:v>0.94329334787350061</c:v>
                </c:pt>
                <c:pt idx="21">
                  <c:v>0.79273327828241114</c:v>
                </c:pt>
                <c:pt idx="22">
                  <c:v>0.74032738095238093</c:v>
                </c:pt>
                <c:pt idx="23">
                  <c:v>0.49174443646805455</c:v>
                </c:pt>
                <c:pt idx="24">
                  <c:v>0.66736183524504689</c:v>
                </c:pt>
                <c:pt idx="25">
                  <c:v>0.6752232142857143</c:v>
                </c:pt>
                <c:pt idx="26">
                  <c:v>0.7615112160566706</c:v>
                </c:pt>
                <c:pt idx="27">
                  <c:v>0.65891472868217049</c:v>
                </c:pt>
                <c:pt idx="28">
                  <c:v>0.5822328931572629</c:v>
                </c:pt>
                <c:pt idx="29">
                  <c:v>0.62592047128129602</c:v>
                </c:pt>
                <c:pt idx="30">
                  <c:v>0.47899159663865543</c:v>
                </c:pt>
                <c:pt idx="31">
                  <c:v>0.61403508771929827</c:v>
                </c:pt>
                <c:pt idx="32">
                  <c:v>0.59766763848396509</c:v>
                </c:pt>
                <c:pt idx="33">
                  <c:v>0.34843205574912894</c:v>
                </c:pt>
                <c:pt idx="34">
                  <c:v>0.6785714285714286</c:v>
                </c:pt>
                <c:pt idx="35">
                  <c:v>0.90225563909774431</c:v>
                </c:pt>
                <c:pt idx="36">
                  <c:v>0.98214285714285721</c:v>
                </c:pt>
                <c:pt idx="37">
                  <c:v>0.75757575757575757</c:v>
                </c:pt>
                <c:pt idx="38">
                  <c:v>0.73529411764705876</c:v>
                </c:pt>
                <c:pt idx="39">
                  <c:v>0.63025210084033612</c:v>
                </c:pt>
                <c:pt idx="40">
                  <c:v>0.54761904761904767</c:v>
                </c:pt>
                <c:pt idx="41">
                  <c:v>0.43478260869565222</c:v>
                </c:pt>
                <c:pt idx="42">
                  <c:v>0.66326530612244905</c:v>
                </c:pt>
                <c:pt idx="43">
                  <c:v>0.65934065934065944</c:v>
                </c:pt>
                <c:pt idx="44">
                  <c:v>0.41666666666666669</c:v>
                </c:pt>
                <c:pt idx="45">
                  <c:v>1.0204081632653061</c:v>
                </c:pt>
                <c:pt idx="46">
                  <c:v>0.5</c:v>
                </c:pt>
                <c:pt idx="47">
                  <c:v>0.61224489795918369</c:v>
                </c:pt>
                <c:pt idx="48">
                  <c:v>0.11904761904761904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C28-B4EF-9297E831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57056"/>
        <c:axId val="287659936"/>
      </c:lineChart>
      <c:catAx>
        <c:axId val="28765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9936"/>
        <c:crosses val="autoZero"/>
        <c:auto val="1"/>
        <c:lblAlgn val="ctr"/>
        <c:lblOffset val="100"/>
        <c:noMultiLvlLbl val="0"/>
      </c:catAx>
      <c:valAx>
        <c:axId val="287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Sheet1!$J$1:$J$51</c:f>
              <c:numCache>
                <c:formatCode>General</c:formatCode>
                <c:ptCount val="51"/>
                <c:pt idx="0">
                  <c:v>0.72413793103448276</c:v>
                </c:pt>
                <c:pt idx="1">
                  <c:v>1.3333333333333333</c:v>
                </c:pt>
                <c:pt idx="2">
                  <c:v>1.2857142857142858</c:v>
                </c:pt>
                <c:pt idx="3">
                  <c:v>0.5</c:v>
                </c:pt>
                <c:pt idx="4">
                  <c:v>0.88888888888888884</c:v>
                </c:pt>
                <c:pt idx="5">
                  <c:v>0.25</c:v>
                </c:pt>
                <c:pt idx="6">
                  <c:v>1.75</c:v>
                </c:pt>
                <c:pt idx="7">
                  <c:v>1.7142857142857142</c:v>
                </c:pt>
                <c:pt idx="8">
                  <c:v>1.4166666666666667</c:v>
                </c:pt>
                <c:pt idx="9">
                  <c:v>0.82352941176470584</c:v>
                </c:pt>
                <c:pt idx="10">
                  <c:v>3.2142857142857144</c:v>
                </c:pt>
                <c:pt idx="11">
                  <c:v>1.4444444444444444</c:v>
                </c:pt>
                <c:pt idx="12">
                  <c:v>0.33846153846153848</c:v>
                </c:pt>
                <c:pt idx="13">
                  <c:v>1.6363636363636365</c:v>
                </c:pt>
                <c:pt idx="14">
                  <c:v>2.5833333333333335</c:v>
                </c:pt>
                <c:pt idx="15">
                  <c:v>1.3010752688172043</c:v>
                </c:pt>
                <c:pt idx="16">
                  <c:v>0.86776859504132231</c:v>
                </c:pt>
                <c:pt idx="17">
                  <c:v>1.0095238095238095</c:v>
                </c:pt>
                <c:pt idx="18">
                  <c:v>1.0849056603773586</c:v>
                </c:pt>
                <c:pt idx="19">
                  <c:v>1.1391304347826088</c:v>
                </c:pt>
                <c:pt idx="20">
                  <c:v>1.3206106870229009</c:v>
                </c:pt>
                <c:pt idx="21">
                  <c:v>1.1098265895953756</c:v>
                </c:pt>
                <c:pt idx="22">
                  <c:v>1.0364583333333333</c:v>
                </c:pt>
                <c:pt idx="23">
                  <c:v>0.68844221105527637</c:v>
                </c:pt>
                <c:pt idx="24">
                  <c:v>0.93430656934306566</c:v>
                </c:pt>
                <c:pt idx="25">
                  <c:v>0.9453125</c:v>
                </c:pt>
                <c:pt idx="26">
                  <c:v>1.0661157024793388</c:v>
                </c:pt>
                <c:pt idx="27">
                  <c:v>0.92248062015503873</c:v>
                </c:pt>
                <c:pt idx="28">
                  <c:v>0.81512605042016806</c:v>
                </c:pt>
                <c:pt idx="29">
                  <c:v>0.87628865979381443</c:v>
                </c:pt>
                <c:pt idx="30">
                  <c:v>0.6705882352941176</c:v>
                </c:pt>
                <c:pt idx="31">
                  <c:v>0.85964912280701755</c:v>
                </c:pt>
                <c:pt idx="32">
                  <c:v>0.83673469387755106</c:v>
                </c:pt>
                <c:pt idx="33">
                  <c:v>0.48780487804878048</c:v>
                </c:pt>
                <c:pt idx="34">
                  <c:v>0.95</c:v>
                </c:pt>
                <c:pt idx="35">
                  <c:v>1.263157894736842</c:v>
                </c:pt>
                <c:pt idx="36">
                  <c:v>1.375</c:v>
                </c:pt>
                <c:pt idx="37">
                  <c:v>1.0606060606060606</c:v>
                </c:pt>
                <c:pt idx="38">
                  <c:v>1.0294117647058822</c:v>
                </c:pt>
                <c:pt idx="39">
                  <c:v>0.88235294117647056</c:v>
                </c:pt>
                <c:pt idx="40">
                  <c:v>0.76666666666666672</c:v>
                </c:pt>
                <c:pt idx="41">
                  <c:v>0.60869565217391308</c:v>
                </c:pt>
                <c:pt idx="42">
                  <c:v>0.9285714285714286</c:v>
                </c:pt>
                <c:pt idx="43">
                  <c:v>0.92307692307692313</c:v>
                </c:pt>
                <c:pt idx="44">
                  <c:v>0.58333333333333337</c:v>
                </c:pt>
                <c:pt idx="45">
                  <c:v>1.4285714285714286</c:v>
                </c:pt>
                <c:pt idx="46">
                  <c:v>0.7</c:v>
                </c:pt>
                <c:pt idx="47">
                  <c:v>0.8571428571428571</c:v>
                </c:pt>
                <c:pt idx="48">
                  <c:v>0.16666666666666666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B7C-9C95-76EDE368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7728"/>
        <c:axId val="285469168"/>
      </c:lineChart>
      <c:catAx>
        <c:axId val="28546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9168"/>
        <c:crosses val="autoZero"/>
        <c:auto val="1"/>
        <c:lblAlgn val="ctr"/>
        <c:lblOffset val="100"/>
        <c:noMultiLvlLbl val="0"/>
      </c:catAx>
      <c:valAx>
        <c:axId val="285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Sheet1!$L$10:$L$61</c:f>
              <c:numCache>
                <c:formatCode>General</c:formatCode>
                <c:ptCount val="52"/>
                <c:pt idx="0">
                  <c:v>26340.107641999999</c:v>
                </c:pt>
                <c:pt idx="1">
                  <c:v>22355.454816000001</c:v>
                </c:pt>
                <c:pt idx="2">
                  <c:v>67118.113186000002</c:v>
                </c:pt>
                <c:pt idx="3">
                  <c:v>115606.68069200001</c:v>
                </c:pt>
                <c:pt idx="4">
                  <c:v>89628.814215999999</c:v>
                </c:pt>
                <c:pt idx="5">
                  <c:v>93147.728400000007</c:v>
                </c:pt>
                <c:pt idx="6">
                  <c:v>137134.1557</c:v>
                </c:pt>
                <c:pt idx="7">
                  <c:v>176877.18648400001</c:v>
                </c:pt>
                <c:pt idx="8">
                  <c:v>156591.68118800002</c:v>
                </c:pt>
                <c:pt idx="9">
                  <c:v>155401.46021400002</c:v>
                </c:pt>
                <c:pt idx="10">
                  <c:v>152193.038458</c:v>
                </c:pt>
                <c:pt idx="11">
                  <c:v>167821.15733399999</c:v>
                </c:pt>
                <c:pt idx="12">
                  <c:v>218379.67436000003</c:v>
                </c:pt>
                <c:pt idx="13">
                  <c:v>218379.67436000003</c:v>
                </c:pt>
                <c:pt idx="14">
                  <c:v>226814.718654</c:v>
                </c:pt>
                <c:pt idx="15">
                  <c:v>184122.009804</c:v>
                </c:pt>
                <c:pt idx="16">
                  <c:v>204459.26383799998</c:v>
                </c:pt>
                <c:pt idx="17">
                  <c:v>211548.840944</c:v>
                </c:pt>
                <c:pt idx="18">
                  <c:v>172944.282396</c:v>
                </c:pt>
                <c:pt idx="19">
                  <c:v>149450.35534400001</c:v>
                </c:pt>
                <c:pt idx="20">
                  <c:v>134598.467538</c:v>
                </c:pt>
                <c:pt idx="21">
                  <c:v>126059.925768</c:v>
                </c:pt>
                <c:pt idx="22">
                  <c:v>84039.950511999996</c:v>
                </c:pt>
                <c:pt idx="23">
                  <c:v>91854.009950000007</c:v>
                </c:pt>
                <c:pt idx="24">
                  <c:v>55112.405970000007</c:v>
                </c:pt>
                <c:pt idx="25">
                  <c:v>31359.735227999998</c:v>
                </c:pt>
                <c:pt idx="26">
                  <c:v>29238.036970000005</c:v>
                </c:pt>
                <c:pt idx="27">
                  <c:v>31825.473870000005</c:v>
                </c:pt>
                <c:pt idx="28">
                  <c:v>41036.749233999995</c:v>
                </c:pt>
                <c:pt idx="29">
                  <c:v>40985.000496000001</c:v>
                </c:pt>
                <c:pt idx="30">
                  <c:v>40519.261854000004</c:v>
                </c:pt>
                <c:pt idx="31">
                  <c:v>38708.056023999998</c:v>
                </c:pt>
                <c:pt idx="32">
                  <c:v>30273.011729999995</c:v>
                </c:pt>
                <c:pt idx="33">
                  <c:v>20233.756558000001</c:v>
                </c:pt>
                <c:pt idx="34">
                  <c:v>17801.565871999999</c:v>
                </c:pt>
                <c:pt idx="35">
                  <c:v>23338.680838</c:v>
                </c:pt>
                <c:pt idx="36">
                  <c:v>11539.968573999999</c:v>
                </c:pt>
                <c:pt idx="37">
                  <c:v>16249.103732</c:v>
                </c:pt>
                <c:pt idx="38">
                  <c:v>11488.219836000002</c:v>
                </c:pt>
                <c:pt idx="39">
                  <c:v>9935.7576959999988</c:v>
                </c:pt>
                <c:pt idx="40">
                  <c:v>1655.9596160000001</c:v>
                </c:pt>
                <c:pt idx="41">
                  <c:v>1655.9596160000001</c:v>
                </c:pt>
                <c:pt idx="42">
                  <c:v>3829.4066119999998</c:v>
                </c:pt>
                <c:pt idx="43">
                  <c:v>1862.9545679999999</c:v>
                </c:pt>
                <c:pt idx="44">
                  <c:v>1914.7033059999999</c:v>
                </c:pt>
                <c:pt idx="45">
                  <c:v>4916.1301099999991</c:v>
                </c:pt>
                <c:pt idx="46">
                  <c:v>4864.3813719999998</c:v>
                </c:pt>
                <c:pt idx="47">
                  <c:v>6727.3359400000008</c:v>
                </c:pt>
                <c:pt idx="48">
                  <c:v>10608.49129</c:v>
                </c:pt>
                <c:pt idx="49">
                  <c:v>5692.3611800000008</c:v>
                </c:pt>
                <c:pt idx="50">
                  <c:v>2846.1805900000004</c:v>
                </c:pt>
                <c:pt idx="51">
                  <c:v>6934.3308919999999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1-47ED-9226-12ED18A3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40336"/>
        <c:axId val="261640816"/>
      </c:lineChart>
      <c:catAx>
        <c:axId val="2616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0816"/>
        <c:crosses val="autoZero"/>
        <c:auto val="1"/>
        <c:lblAlgn val="ctr"/>
        <c:lblOffset val="100"/>
        <c:noMultiLvlLbl val="0"/>
      </c:catAx>
      <c:valAx>
        <c:axId val="261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7FA2-71C0-F34B-2948-79A86B3C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95250</xdr:colOff>
      <xdr:row>20</xdr:row>
      <xdr:rowOff>14287</xdr:rowOff>
    </xdr:from>
    <xdr:to>
      <xdr:col>31</xdr:col>
      <xdr:colOff>400050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4F621-C14A-F9DB-12E7-3D5FFACFE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37</xdr:row>
      <xdr:rowOff>80962</xdr:rowOff>
    </xdr:from>
    <xdr:to>
      <xdr:col>23</xdr:col>
      <xdr:colOff>457200</xdr:colOff>
      <xdr:row>51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0F797-170D-F37A-D96A-720C4617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C2B4-C8E5-4025-97DF-3174A5DC1CBE}">
  <dimension ref="A1:L74"/>
  <sheetViews>
    <sheetView tabSelected="1" topLeftCell="A13" workbookViewId="0">
      <selection activeCell="AB47" sqref="AB47"/>
    </sheetView>
  </sheetViews>
  <sheetFormatPr defaultRowHeight="15" x14ac:dyDescent="0.25"/>
  <cols>
    <col min="1" max="1" width="9.5703125" bestFit="1" customWidth="1"/>
    <col min="12" max="12" width="12" bestFit="1" customWidth="1"/>
  </cols>
  <sheetData>
    <row r="1" spans="1:12" x14ac:dyDescent="0.25">
      <c r="A1" s="1">
        <v>45110</v>
      </c>
      <c r="B1">
        <v>27</v>
      </c>
      <c r="C1">
        <v>62</v>
      </c>
      <c r="D1">
        <v>29</v>
      </c>
      <c r="E1">
        <v>5.21</v>
      </c>
      <c r="F1">
        <v>0</v>
      </c>
      <c r="G1">
        <v>0</v>
      </c>
      <c r="I1">
        <v>29</v>
      </c>
      <c r="J1">
        <f>21/29</f>
        <v>0.72413793103448276</v>
      </c>
      <c r="K1">
        <f>5/7*J1</f>
        <v>0.51724137931034486</v>
      </c>
      <c r="L1">
        <f>51748738*E1/10000</f>
        <v>26961.092498000002</v>
      </c>
    </row>
    <row r="2" spans="1:12" x14ac:dyDescent="0.25">
      <c r="A2" s="1">
        <v>45117</v>
      </c>
      <c r="B2">
        <v>28</v>
      </c>
      <c r="C2">
        <v>63</v>
      </c>
      <c r="D2">
        <v>20</v>
      </c>
      <c r="E2">
        <v>6.31</v>
      </c>
      <c r="F2">
        <v>0</v>
      </c>
      <c r="G2">
        <v>0</v>
      </c>
      <c r="I2">
        <v>21</v>
      </c>
      <c r="J2">
        <f>28/21</f>
        <v>1.3333333333333333</v>
      </c>
      <c r="K2">
        <f t="shared" ref="K2:K49" si="0">5/7*J2</f>
        <v>0.95238095238095233</v>
      </c>
      <c r="L2">
        <f t="shared" ref="L2:L61" si="1">51748738*E2/10000</f>
        <v>32653.453677999998</v>
      </c>
    </row>
    <row r="3" spans="1:12" x14ac:dyDescent="0.25">
      <c r="A3" s="1">
        <v>45124</v>
      </c>
      <c r="B3">
        <v>29</v>
      </c>
      <c r="C3">
        <v>64</v>
      </c>
      <c r="D3">
        <v>28</v>
      </c>
      <c r="E3">
        <v>7.98</v>
      </c>
      <c r="F3">
        <v>0</v>
      </c>
      <c r="G3">
        <v>0</v>
      </c>
      <c r="I3">
        <v>28</v>
      </c>
      <c r="J3">
        <f>36/28</f>
        <v>1.2857142857142858</v>
      </c>
      <c r="K3">
        <f t="shared" si="0"/>
        <v>0.91836734693877564</v>
      </c>
      <c r="L3">
        <f t="shared" si="1"/>
        <v>41295.492923999998</v>
      </c>
    </row>
    <row r="4" spans="1:12" x14ac:dyDescent="0.25">
      <c r="A4" s="1">
        <v>45131</v>
      </c>
      <c r="B4">
        <v>30</v>
      </c>
      <c r="C4">
        <v>65</v>
      </c>
      <c r="D4">
        <v>35</v>
      </c>
      <c r="E4">
        <v>10.59</v>
      </c>
      <c r="F4">
        <v>0</v>
      </c>
      <c r="G4">
        <v>0</v>
      </c>
      <c r="I4">
        <v>36</v>
      </c>
      <c r="J4">
        <v>0.5</v>
      </c>
      <c r="K4">
        <f t="shared" si="0"/>
        <v>0.35714285714285715</v>
      </c>
      <c r="L4">
        <f t="shared" si="1"/>
        <v>54801.913541999995</v>
      </c>
    </row>
    <row r="5" spans="1:12" x14ac:dyDescent="0.25">
      <c r="A5" s="1">
        <v>45138</v>
      </c>
      <c r="B5">
        <v>31</v>
      </c>
      <c r="C5">
        <v>66</v>
      </c>
      <c r="D5">
        <v>18</v>
      </c>
      <c r="E5">
        <v>6.9</v>
      </c>
      <c r="F5">
        <v>0</v>
      </c>
      <c r="G5">
        <v>0</v>
      </c>
      <c r="I5">
        <v>18</v>
      </c>
      <c r="J5">
        <f>16/18</f>
        <v>0.88888888888888884</v>
      </c>
      <c r="K5">
        <f t="shared" si="0"/>
        <v>0.63492063492063489</v>
      </c>
      <c r="L5">
        <f t="shared" si="1"/>
        <v>35706.629220000003</v>
      </c>
    </row>
    <row r="6" spans="1:12" x14ac:dyDescent="0.25">
      <c r="A6" s="1">
        <v>45145</v>
      </c>
      <c r="B6">
        <v>32</v>
      </c>
      <c r="C6">
        <v>67</v>
      </c>
      <c r="D6">
        <v>16</v>
      </c>
      <c r="E6">
        <v>5.99</v>
      </c>
      <c r="F6">
        <v>0</v>
      </c>
      <c r="G6">
        <v>0</v>
      </c>
      <c r="I6">
        <v>16</v>
      </c>
      <c r="J6">
        <v>0.25</v>
      </c>
      <c r="K6">
        <f t="shared" si="0"/>
        <v>0.17857142857142858</v>
      </c>
      <c r="L6">
        <f t="shared" si="1"/>
        <v>30997.494062000002</v>
      </c>
    </row>
    <row r="7" spans="1:12" x14ac:dyDescent="0.25">
      <c r="A7" s="1">
        <v>45153</v>
      </c>
      <c r="B7">
        <v>33</v>
      </c>
      <c r="C7">
        <v>68</v>
      </c>
      <c r="D7">
        <v>4</v>
      </c>
      <c r="E7">
        <v>2.42</v>
      </c>
      <c r="F7">
        <v>0</v>
      </c>
      <c r="G7">
        <v>0</v>
      </c>
      <c r="I7">
        <v>4</v>
      </c>
      <c r="J7">
        <f>7/4</f>
        <v>1.75</v>
      </c>
      <c r="K7">
        <f t="shared" si="0"/>
        <v>1.25</v>
      </c>
      <c r="L7">
        <f t="shared" si="1"/>
        <v>12523.194595999999</v>
      </c>
    </row>
    <row r="8" spans="1:12" x14ac:dyDescent="0.25">
      <c r="A8" s="1">
        <v>45160</v>
      </c>
      <c r="B8">
        <v>34</v>
      </c>
      <c r="C8">
        <v>69</v>
      </c>
      <c r="D8">
        <v>7</v>
      </c>
      <c r="E8">
        <v>2.14</v>
      </c>
      <c r="F8">
        <v>0</v>
      </c>
      <c r="G8">
        <v>0</v>
      </c>
      <c r="I8">
        <v>7</v>
      </c>
      <c r="J8">
        <f>12/7</f>
        <v>1.7142857142857142</v>
      </c>
      <c r="K8">
        <f t="shared" si="0"/>
        <v>1.2244897959183674</v>
      </c>
      <c r="L8">
        <f t="shared" si="1"/>
        <v>11074.229932</v>
      </c>
    </row>
    <row r="9" spans="1:12" x14ac:dyDescent="0.25">
      <c r="A9" s="1">
        <v>45167</v>
      </c>
      <c r="B9">
        <v>35</v>
      </c>
      <c r="C9">
        <v>70</v>
      </c>
      <c r="D9">
        <v>12</v>
      </c>
      <c r="E9">
        <v>4.1500000000000004</v>
      </c>
      <c r="F9">
        <v>0</v>
      </c>
      <c r="G9">
        <v>0</v>
      </c>
      <c r="I9">
        <v>12</v>
      </c>
      <c r="J9">
        <f>17/12</f>
        <v>1.4166666666666667</v>
      </c>
      <c r="K9">
        <f t="shared" si="0"/>
        <v>1.0119047619047621</v>
      </c>
      <c r="L9">
        <f t="shared" si="1"/>
        <v>21475.726270000003</v>
      </c>
    </row>
    <row r="10" spans="1:12" x14ac:dyDescent="0.25">
      <c r="A10" s="1">
        <v>45173</v>
      </c>
      <c r="B10">
        <v>36</v>
      </c>
      <c r="C10">
        <v>71</v>
      </c>
      <c r="D10">
        <v>17</v>
      </c>
      <c r="E10">
        <v>5.09</v>
      </c>
      <c r="F10">
        <v>0</v>
      </c>
      <c r="G10">
        <v>0</v>
      </c>
      <c r="I10">
        <v>17</v>
      </c>
      <c r="J10">
        <f>14/17</f>
        <v>0.82352941176470584</v>
      </c>
      <c r="K10">
        <f t="shared" si="0"/>
        <v>0.58823529411764708</v>
      </c>
      <c r="L10">
        <f t="shared" si="1"/>
        <v>26340.107641999999</v>
      </c>
    </row>
    <row r="11" spans="1:12" x14ac:dyDescent="0.25">
      <c r="A11" s="1">
        <v>45180</v>
      </c>
      <c r="B11">
        <v>37</v>
      </c>
      <c r="C11">
        <v>72</v>
      </c>
      <c r="D11">
        <v>14</v>
      </c>
      <c r="E11">
        <v>4.32</v>
      </c>
      <c r="F11">
        <v>0</v>
      </c>
      <c r="G11">
        <v>0</v>
      </c>
      <c r="I11">
        <v>14</v>
      </c>
      <c r="J11">
        <f>45/                       14</f>
        <v>3.2142857142857144</v>
      </c>
      <c r="K11">
        <f t="shared" si="0"/>
        <v>2.295918367346939</v>
      </c>
      <c r="L11">
        <f t="shared" si="1"/>
        <v>22355.454816000001</v>
      </c>
    </row>
    <row r="12" spans="1:12" x14ac:dyDescent="0.25">
      <c r="A12" s="1">
        <v>45187</v>
      </c>
      <c r="B12">
        <v>38</v>
      </c>
      <c r="C12">
        <v>73</v>
      </c>
      <c r="D12">
        <v>45</v>
      </c>
      <c r="E12">
        <v>12.97</v>
      </c>
      <c r="F12">
        <v>0</v>
      </c>
      <c r="G12">
        <v>0</v>
      </c>
      <c r="I12">
        <v>45</v>
      </c>
      <c r="J12">
        <f>65/45</f>
        <v>1.4444444444444444</v>
      </c>
      <c r="K12">
        <f t="shared" si="0"/>
        <v>1.0317460317460319</v>
      </c>
      <c r="L12">
        <f t="shared" si="1"/>
        <v>67118.113186000002</v>
      </c>
    </row>
    <row r="13" spans="1:12" x14ac:dyDescent="0.25">
      <c r="A13" s="1">
        <v>45194</v>
      </c>
      <c r="B13">
        <v>39</v>
      </c>
      <c r="C13">
        <v>74</v>
      </c>
      <c r="D13">
        <v>64</v>
      </c>
      <c r="E13">
        <v>22.34</v>
      </c>
      <c r="F13">
        <v>0</v>
      </c>
      <c r="G13">
        <v>7.0000000000000007E-2</v>
      </c>
      <c r="I13">
        <v>65</v>
      </c>
      <c r="J13">
        <f>22/65</f>
        <v>0.33846153846153848</v>
      </c>
      <c r="K13">
        <f t="shared" si="0"/>
        <v>0.24175824175824179</v>
      </c>
      <c r="L13">
        <f t="shared" si="1"/>
        <v>115606.68069200001</v>
      </c>
    </row>
    <row r="14" spans="1:12" x14ac:dyDescent="0.25">
      <c r="A14" s="1">
        <v>45201</v>
      </c>
      <c r="B14">
        <v>40</v>
      </c>
      <c r="C14">
        <v>75</v>
      </c>
      <c r="D14">
        <v>22</v>
      </c>
      <c r="E14">
        <v>17.32</v>
      </c>
      <c r="F14">
        <v>0</v>
      </c>
      <c r="G14">
        <v>0.11</v>
      </c>
      <c r="I14">
        <v>22</v>
      </c>
      <c r="J14">
        <f>36/22</f>
        <v>1.6363636363636365</v>
      </c>
      <c r="K14">
        <f t="shared" si="0"/>
        <v>1.168831168831169</v>
      </c>
      <c r="L14">
        <f t="shared" si="1"/>
        <v>89628.814215999999</v>
      </c>
    </row>
    <row r="15" spans="1:12" x14ac:dyDescent="0.25">
      <c r="A15" s="1">
        <v>45208</v>
      </c>
      <c r="B15">
        <v>41</v>
      </c>
      <c r="C15">
        <v>76</v>
      </c>
      <c r="D15">
        <v>36</v>
      </c>
      <c r="E15">
        <v>18</v>
      </c>
      <c r="F15">
        <v>0</v>
      </c>
      <c r="G15">
        <v>0.09</v>
      </c>
      <c r="I15">
        <v>36</v>
      </c>
      <c r="J15">
        <f>93/36</f>
        <v>2.5833333333333335</v>
      </c>
      <c r="K15">
        <f t="shared" si="0"/>
        <v>1.8452380952380953</v>
      </c>
      <c r="L15">
        <f t="shared" si="1"/>
        <v>93147.728400000007</v>
      </c>
    </row>
    <row r="16" spans="1:12" x14ac:dyDescent="0.25">
      <c r="A16" s="1">
        <v>45215</v>
      </c>
      <c r="B16">
        <v>42</v>
      </c>
      <c r="C16">
        <v>77</v>
      </c>
      <c r="D16">
        <v>92</v>
      </c>
      <c r="E16">
        <v>26.5</v>
      </c>
      <c r="F16">
        <v>0.24</v>
      </c>
      <c r="G16">
        <v>7.0000000000000007E-2</v>
      </c>
      <c r="I16">
        <v>93</v>
      </c>
      <c r="J16">
        <f>121/93</f>
        <v>1.3010752688172043</v>
      </c>
      <c r="K16">
        <f t="shared" si="0"/>
        <v>0.92933947772657444</v>
      </c>
      <c r="L16">
        <f t="shared" si="1"/>
        <v>137134.1557</v>
      </c>
    </row>
    <row r="17" spans="1:12" x14ac:dyDescent="0.25">
      <c r="A17" s="1">
        <v>45222</v>
      </c>
      <c r="B17">
        <v>43</v>
      </c>
      <c r="C17">
        <v>78</v>
      </c>
      <c r="D17">
        <v>119</v>
      </c>
      <c r="E17">
        <v>34.18</v>
      </c>
      <c r="F17">
        <v>0.4</v>
      </c>
      <c r="G17">
        <v>0.06</v>
      </c>
      <c r="I17">
        <v>121</v>
      </c>
      <c r="J17">
        <f>105/121</f>
        <v>0.86776859504132231</v>
      </c>
      <c r="K17">
        <f t="shared" si="0"/>
        <v>0.6198347107438017</v>
      </c>
      <c r="L17">
        <f t="shared" si="1"/>
        <v>176877.18648400001</v>
      </c>
    </row>
    <row r="18" spans="1:12" x14ac:dyDescent="0.25">
      <c r="A18" s="1">
        <v>45229</v>
      </c>
      <c r="B18">
        <v>44</v>
      </c>
      <c r="C18">
        <v>79</v>
      </c>
      <c r="D18">
        <v>103</v>
      </c>
      <c r="E18">
        <v>30.26</v>
      </c>
      <c r="F18">
        <v>0.28000000000000003</v>
      </c>
      <c r="G18">
        <v>0.04</v>
      </c>
      <c r="I18">
        <v>105</v>
      </c>
      <c r="J18">
        <f>106/105</f>
        <v>1.0095238095238095</v>
      </c>
      <c r="K18">
        <f t="shared" si="0"/>
        <v>0.72108843537414968</v>
      </c>
      <c r="L18">
        <f t="shared" si="1"/>
        <v>156591.68118800002</v>
      </c>
    </row>
    <row r="19" spans="1:12" x14ac:dyDescent="0.25">
      <c r="A19" s="1">
        <v>45236</v>
      </c>
      <c r="B19">
        <v>45</v>
      </c>
      <c r="C19">
        <v>80</v>
      </c>
      <c r="D19">
        <v>103</v>
      </c>
      <c r="E19">
        <v>30.03</v>
      </c>
      <c r="F19">
        <v>0.16</v>
      </c>
      <c r="G19">
        <v>0.04</v>
      </c>
      <c r="I19">
        <v>106</v>
      </c>
      <c r="J19">
        <f>115/106</f>
        <v>1.0849056603773586</v>
      </c>
      <c r="K19">
        <f t="shared" si="0"/>
        <v>0.77493261455525619</v>
      </c>
      <c r="L19">
        <f t="shared" si="1"/>
        <v>155401.46021400002</v>
      </c>
    </row>
    <row r="20" spans="1:12" x14ac:dyDescent="0.25">
      <c r="A20" s="1">
        <v>45243</v>
      </c>
      <c r="B20">
        <v>46</v>
      </c>
      <c r="C20">
        <v>81</v>
      </c>
      <c r="D20">
        <v>110</v>
      </c>
      <c r="E20">
        <v>29.41</v>
      </c>
      <c r="F20">
        <v>0.12</v>
      </c>
      <c r="G20">
        <v>0.04</v>
      </c>
      <c r="I20">
        <v>115</v>
      </c>
      <c r="J20">
        <f>131/115</f>
        <v>1.1391304347826088</v>
      </c>
      <c r="K20">
        <f t="shared" si="0"/>
        <v>0.81366459627329202</v>
      </c>
      <c r="L20">
        <f t="shared" si="1"/>
        <v>152193.038458</v>
      </c>
    </row>
    <row r="21" spans="1:12" x14ac:dyDescent="0.25">
      <c r="A21" s="1">
        <v>45250</v>
      </c>
      <c r="B21">
        <v>47</v>
      </c>
      <c r="C21">
        <v>82</v>
      </c>
      <c r="D21">
        <v>126</v>
      </c>
      <c r="E21">
        <v>32.43</v>
      </c>
      <c r="F21">
        <v>0.09</v>
      </c>
      <c r="G21">
        <v>0.03</v>
      </c>
      <c r="I21">
        <v>131</v>
      </c>
      <c r="J21">
        <f>173/131</f>
        <v>1.3206106870229009</v>
      </c>
      <c r="K21">
        <f t="shared" si="0"/>
        <v>0.94329334787350061</v>
      </c>
      <c r="L21">
        <f t="shared" si="1"/>
        <v>167821.15733399999</v>
      </c>
    </row>
    <row r="22" spans="1:12" x14ac:dyDescent="0.25">
      <c r="A22" s="1">
        <v>45257</v>
      </c>
      <c r="B22">
        <v>48</v>
      </c>
      <c r="C22">
        <v>83</v>
      </c>
      <c r="D22">
        <v>153</v>
      </c>
      <c r="E22">
        <v>42.2</v>
      </c>
      <c r="F22">
        <v>7.0000000000000007E-2</v>
      </c>
      <c r="G22">
        <v>0.02</v>
      </c>
      <c r="I22">
        <v>173</v>
      </c>
      <c r="J22">
        <f>192/173</f>
        <v>1.1098265895953756</v>
      </c>
      <c r="K22">
        <f t="shared" si="0"/>
        <v>0.79273327828241114</v>
      </c>
      <c r="L22">
        <f t="shared" si="1"/>
        <v>218379.67436000003</v>
      </c>
    </row>
    <row r="23" spans="1:12" x14ac:dyDescent="0.25">
      <c r="A23" s="1">
        <v>45264</v>
      </c>
      <c r="B23">
        <v>49</v>
      </c>
      <c r="C23">
        <v>84</v>
      </c>
      <c r="D23">
        <v>160</v>
      </c>
      <c r="E23">
        <v>42.2</v>
      </c>
      <c r="F23">
        <v>0.05</v>
      </c>
      <c r="G23">
        <v>0.01</v>
      </c>
      <c r="I23">
        <v>192</v>
      </c>
      <c r="J23">
        <f>199/192</f>
        <v>1.0364583333333333</v>
      </c>
      <c r="K23">
        <f t="shared" si="0"/>
        <v>0.74032738095238093</v>
      </c>
      <c r="L23">
        <f t="shared" si="1"/>
        <v>218379.67436000003</v>
      </c>
    </row>
    <row r="24" spans="1:12" x14ac:dyDescent="0.25">
      <c r="A24" s="1">
        <v>45271</v>
      </c>
      <c r="B24">
        <v>50</v>
      </c>
      <c r="C24">
        <v>85</v>
      </c>
      <c r="D24">
        <v>167</v>
      </c>
      <c r="E24">
        <v>43.83</v>
      </c>
      <c r="F24">
        <v>0.05</v>
      </c>
      <c r="G24">
        <v>0.01</v>
      </c>
      <c r="I24">
        <v>199</v>
      </c>
      <c r="J24">
        <f>137/199</f>
        <v>0.68844221105527637</v>
      </c>
      <c r="K24">
        <f t="shared" si="0"/>
        <v>0.49174443646805455</v>
      </c>
      <c r="L24">
        <f t="shared" si="1"/>
        <v>226814.718654</v>
      </c>
    </row>
    <row r="25" spans="1:12" x14ac:dyDescent="0.25">
      <c r="A25" s="1">
        <v>45278</v>
      </c>
      <c r="B25">
        <v>51</v>
      </c>
      <c r="C25">
        <v>86</v>
      </c>
      <c r="D25">
        <v>104</v>
      </c>
      <c r="E25">
        <v>35.58</v>
      </c>
      <c r="F25">
        <v>0.05</v>
      </c>
      <c r="G25">
        <v>5.0000000000000001E-3</v>
      </c>
      <c r="I25">
        <v>137</v>
      </c>
      <c r="J25">
        <f>128/137</f>
        <v>0.93430656934306566</v>
      </c>
      <c r="K25">
        <f t="shared" si="0"/>
        <v>0.66736183524504689</v>
      </c>
      <c r="L25">
        <f t="shared" si="1"/>
        <v>184122.009804</v>
      </c>
    </row>
    <row r="26" spans="1:12" x14ac:dyDescent="0.25">
      <c r="A26" s="1">
        <v>45285</v>
      </c>
      <c r="B26">
        <v>52</v>
      </c>
      <c r="C26">
        <v>87</v>
      </c>
      <c r="D26">
        <v>80</v>
      </c>
      <c r="E26">
        <v>39.51</v>
      </c>
      <c r="F26">
        <v>0.05</v>
      </c>
      <c r="G26">
        <v>0.01</v>
      </c>
      <c r="I26">
        <v>128</v>
      </c>
      <c r="J26">
        <f>121/128</f>
        <v>0.9453125</v>
      </c>
      <c r="K26">
        <f t="shared" si="0"/>
        <v>0.6752232142857143</v>
      </c>
      <c r="L26">
        <f t="shared" si="1"/>
        <v>204459.26383799998</v>
      </c>
    </row>
    <row r="27" spans="1:12" x14ac:dyDescent="0.25">
      <c r="A27" s="1">
        <v>45292</v>
      </c>
      <c r="B27">
        <v>1</v>
      </c>
      <c r="C27">
        <v>88</v>
      </c>
      <c r="D27">
        <v>63</v>
      </c>
      <c r="E27">
        <v>40.880000000000003</v>
      </c>
      <c r="F27">
        <v>0.05</v>
      </c>
      <c r="G27">
        <v>5.0000000000000001E-3</v>
      </c>
      <c r="I27">
        <v>121</v>
      </c>
      <c r="J27">
        <f>129/121</f>
        <v>1.0661157024793388</v>
      </c>
      <c r="K27">
        <f t="shared" si="0"/>
        <v>0.7615112160566706</v>
      </c>
      <c r="L27">
        <f t="shared" si="1"/>
        <v>211548.840944</v>
      </c>
    </row>
    <row r="28" spans="1:12" x14ac:dyDescent="0.25">
      <c r="A28" s="1">
        <v>45299</v>
      </c>
      <c r="B28">
        <v>2</v>
      </c>
      <c r="C28">
        <v>89</v>
      </c>
      <c r="D28">
        <v>63</v>
      </c>
      <c r="E28">
        <v>33.42</v>
      </c>
      <c r="F28">
        <v>0</v>
      </c>
      <c r="G28">
        <v>0</v>
      </c>
      <c r="I28">
        <v>129</v>
      </c>
      <c r="J28">
        <f>119/129</f>
        <v>0.92248062015503873</v>
      </c>
      <c r="K28">
        <f t="shared" si="0"/>
        <v>0.65891472868217049</v>
      </c>
      <c r="L28">
        <f t="shared" si="1"/>
        <v>172944.282396</v>
      </c>
    </row>
    <row r="29" spans="1:12" x14ac:dyDescent="0.25">
      <c r="A29" s="1">
        <v>45306</v>
      </c>
      <c r="B29">
        <v>3</v>
      </c>
      <c r="C29">
        <v>90</v>
      </c>
      <c r="D29">
        <v>46</v>
      </c>
      <c r="E29">
        <v>28.88</v>
      </c>
      <c r="F29">
        <v>0</v>
      </c>
      <c r="G29">
        <v>0</v>
      </c>
      <c r="I29">
        <v>119</v>
      </c>
      <c r="J29">
        <f>97/119</f>
        <v>0.81512605042016806</v>
      </c>
      <c r="K29">
        <f t="shared" si="0"/>
        <v>0.5822328931572629</v>
      </c>
      <c r="L29">
        <f t="shared" si="1"/>
        <v>149450.35534400001</v>
      </c>
    </row>
    <row r="30" spans="1:12" x14ac:dyDescent="0.25">
      <c r="A30" s="1">
        <v>45313</v>
      </c>
      <c r="B30">
        <v>4</v>
      </c>
      <c r="C30">
        <v>91</v>
      </c>
      <c r="D30">
        <v>40</v>
      </c>
      <c r="E30">
        <v>26.01</v>
      </c>
      <c r="F30">
        <v>0</v>
      </c>
      <c r="G30">
        <v>0</v>
      </c>
      <c r="I30">
        <v>97</v>
      </c>
      <c r="J30">
        <f>85/97</f>
        <v>0.87628865979381443</v>
      </c>
      <c r="K30">
        <f t="shared" si="0"/>
        <v>0.62592047128129602</v>
      </c>
      <c r="L30">
        <f t="shared" si="1"/>
        <v>134598.467538</v>
      </c>
    </row>
    <row r="31" spans="1:12" x14ac:dyDescent="0.25">
      <c r="A31" s="1">
        <v>45320</v>
      </c>
      <c r="B31">
        <v>5</v>
      </c>
      <c r="C31">
        <v>92</v>
      </c>
      <c r="D31">
        <v>32</v>
      </c>
      <c r="E31">
        <v>24.36</v>
      </c>
      <c r="F31">
        <v>0</v>
      </c>
      <c r="G31">
        <v>0</v>
      </c>
      <c r="I31">
        <v>85</v>
      </c>
      <c r="J31">
        <f>57/85</f>
        <v>0.6705882352941176</v>
      </c>
      <c r="K31">
        <f t="shared" si="0"/>
        <v>0.47899159663865543</v>
      </c>
      <c r="L31">
        <f t="shared" si="1"/>
        <v>126059.925768</v>
      </c>
    </row>
    <row r="32" spans="1:12" x14ac:dyDescent="0.25">
      <c r="A32" s="1">
        <v>45327</v>
      </c>
      <c r="B32">
        <v>6</v>
      </c>
      <c r="C32">
        <v>93</v>
      </c>
      <c r="D32">
        <v>19</v>
      </c>
      <c r="E32">
        <v>16.239999999999998</v>
      </c>
      <c r="F32">
        <v>0</v>
      </c>
      <c r="G32">
        <v>0</v>
      </c>
      <c r="I32">
        <v>57</v>
      </c>
      <c r="J32">
        <f>49/57</f>
        <v>0.85964912280701755</v>
      </c>
      <c r="K32">
        <f t="shared" si="0"/>
        <v>0.61403508771929827</v>
      </c>
      <c r="L32">
        <f t="shared" si="1"/>
        <v>84039.950511999996</v>
      </c>
    </row>
    <row r="33" spans="1:12" x14ac:dyDescent="0.25">
      <c r="A33" s="1">
        <v>45334</v>
      </c>
      <c r="B33">
        <v>7</v>
      </c>
      <c r="C33">
        <v>94</v>
      </c>
      <c r="D33">
        <v>23</v>
      </c>
      <c r="E33">
        <v>17.75</v>
      </c>
      <c r="F33">
        <v>0</v>
      </c>
      <c r="G33">
        <v>0</v>
      </c>
      <c r="I33">
        <v>49</v>
      </c>
      <c r="J33">
        <f>41/49</f>
        <v>0.83673469387755106</v>
      </c>
      <c r="K33">
        <f t="shared" si="0"/>
        <v>0.59766763848396509</v>
      </c>
      <c r="L33">
        <f t="shared" si="1"/>
        <v>91854.009950000007</v>
      </c>
    </row>
    <row r="34" spans="1:12" x14ac:dyDescent="0.25">
      <c r="A34" s="1">
        <v>45341</v>
      </c>
      <c r="B34">
        <v>8</v>
      </c>
      <c r="C34">
        <v>95</v>
      </c>
      <c r="D34">
        <v>15</v>
      </c>
      <c r="E34">
        <v>10.65</v>
      </c>
      <c r="F34">
        <v>0</v>
      </c>
      <c r="G34">
        <v>0</v>
      </c>
      <c r="I34">
        <v>41</v>
      </c>
      <c r="J34">
        <f>20/41</f>
        <v>0.48780487804878048</v>
      </c>
      <c r="K34">
        <f t="shared" si="0"/>
        <v>0.34843205574912894</v>
      </c>
      <c r="L34">
        <f t="shared" si="1"/>
        <v>55112.405970000007</v>
      </c>
    </row>
    <row r="35" spans="1:12" x14ac:dyDescent="0.25">
      <c r="A35" s="1">
        <v>45348</v>
      </c>
      <c r="B35">
        <v>9</v>
      </c>
      <c r="C35">
        <v>96</v>
      </c>
      <c r="D35">
        <v>3</v>
      </c>
      <c r="E35">
        <v>6.06</v>
      </c>
      <c r="F35">
        <v>0</v>
      </c>
      <c r="G35">
        <v>0</v>
      </c>
      <c r="I35">
        <v>20</v>
      </c>
      <c r="J35">
        <f>19/20</f>
        <v>0.95</v>
      </c>
      <c r="K35">
        <f t="shared" si="0"/>
        <v>0.6785714285714286</v>
      </c>
      <c r="L35">
        <f t="shared" si="1"/>
        <v>31359.735227999998</v>
      </c>
    </row>
    <row r="36" spans="1:12" x14ac:dyDescent="0.25">
      <c r="A36" s="1">
        <v>45355</v>
      </c>
      <c r="B36">
        <v>10</v>
      </c>
      <c r="C36">
        <v>97</v>
      </c>
      <c r="D36">
        <v>6</v>
      </c>
      <c r="E36">
        <v>5.65</v>
      </c>
      <c r="F36">
        <v>0</v>
      </c>
      <c r="G36">
        <v>0</v>
      </c>
      <c r="I36">
        <v>19</v>
      </c>
      <c r="J36">
        <f>24/19</f>
        <v>1.263157894736842</v>
      </c>
      <c r="K36">
        <f t="shared" si="0"/>
        <v>0.90225563909774431</v>
      </c>
      <c r="L36">
        <f t="shared" si="1"/>
        <v>29238.036970000005</v>
      </c>
    </row>
    <row r="37" spans="1:12" x14ac:dyDescent="0.25">
      <c r="A37" s="1">
        <v>45362</v>
      </c>
      <c r="B37">
        <v>11</v>
      </c>
      <c r="C37">
        <v>98</v>
      </c>
      <c r="D37">
        <v>6</v>
      </c>
      <c r="E37">
        <v>6.15</v>
      </c>
      <c r="F37">
        <v>0</v>
      </c>
      <c r="G37">
        <v>0</v>
      </c>
      <c r="I37">
        <v>24</v>
      </c>
      <c r="J37">
        <f>33/24</f>
        <v>1.375</v>
      </c>
      <c r="K37">
        <f t="shared" si="0"/>
        <v>0.98214285714285721</v>
      </c>
      <c r="L37">
        <f t="shared" si="1"/>
        <v>31825.473870000005</v>
      </c>
    </row>
    <row r="38" spans="1:12" x14ac:dyDescent="0.25">
      <c r="A38" s="1">
        <v>45369</v>
      </c>
      <c r="B38">
        <v>12</v>
      </c>
      <c r="C38">
        <v>99</v>
      </c>
      <c r="D38">
        <v>15</v>
      </c>
      <c r="E38">
        <v>7.93</v>
      </c>
      <c r="F38">
        <v>0</v>
      </c>
      <c r="G38">
        <v>0</v>
      </c>
      <c r="I38">
        <v>33</v>
      </c>
      <c r="J38">
        <f>35/33</f>
        <v>1.0606060606060606</v>
      </c>
      <c r="K38">
        <f t="shared" si="0"/>
        <v>0.75757575757575757</v>
      </c>
      <c r="L38">
        <f t="shared" si="1"/>
        <v>41036.749233999995</v>
      </c>
    </row>
    <row r="39" spans="1:12" x14ac:dyDescent="0.25">
      <c r="A39" s="1">
        <v>45376</v>
      </c>
      <c r="B39">
        <v>13</v>
      </c>
      <c r="C39">
        <v>100</v>
      </c>
      <c r="D39">
        <v>9</v>
      </c>
      <c r="E39">
        <v>7.92</v>
      </c>
      <c r="F39">
        <v>0</v>
      </c>
      <c r="G39">
        <v>0</v>
      </c>
      <c r="I39">
        <v>35</v>
      </c>
      <c r="J39">
        <f>35/34</f>
        <v>1.0294117647058822</v>
      </c>
      <c r="K39">
        <f t="shared" si="0"/>
        <v>0.73529411764705876</v>
      </c>
      <c r="L39">
        <f t="shared" si="1"/>
        <v>40985.000496000001</v>
      </c>
    </row>
    <row r="40" spans="1:12" x14ac:dyDescent="0.25">
      <c r="A40" s="1">
        <v>45383</v>
      </c>
      <c r="B40">
        <v>14</v>
      </c>
      <c r="C40">
        <v>101</v>
      </c>
      <c r="D40">
        <v>13</v>
      </c>
      <c r="E40">
        <v>7.83</v>
      </c>
      <c r="F40">
        <v>0</v>
      </c>
      <c r="G40">
        <v>0</v>
      </c>
      <c r="I40">
        <v>34</v>
      </c>
      <c r="J40">
        <f>30/34</f>
        <v>0.88235294117647056</v>
      </c>
      <c r="K40">
        <f t="shared" si="0"/>
        <v>0.63025210084033612</v>
      </c>
      <c r="L40">
        <f t="shared" si="1"/>
        <v>40519.261854000004</v>
      </c>
    </row>
    <row r="41" spans="1:12" x14ac:dyDescent="0.25">
      <c r="A41" s="1">
        <v>45390</v>
      </c>
      <c r="B41">
        <v>15</v>
      </c>
      <c r="C41">
        <v>102</v>
      </c>
      <c r="D41">
        <v>5</v>
      </c>
      <c r="E41">
        <v>7.48</v>
      </c>
      <c r="F41">
        <v>0</v>
      </c>
      <c r="G41">
        <v>0</v>
      </c>
      <c r="I41">
        <v>30</v>
      </c>
      <c r="J41">
        <f>23/30</f>
        <v>0.76666666666666672</v>
      </c>
      <c r="K41">
        <f t="shared" si="0"/>
        <v>0.54761904761904767</v>
      </c>
      <c r="L41">
        <f t="shared" si="1"/>
        <v>38708.056023999998</v>
      </c>
    </row>
    <row r="42" spans="1:12" x14ac:dyDescent="0.25">
      <c r="A42" s="1">
        <v>45397</v>
      </c>
      <c r="B42">
        <v>16</v>
      </c>
      <c r="C42">
        <v>103</v>
      </c>
      <c r="D42">
        <v>6</v>
      </c>
      <c r="E42">
        <v>5.85</v>
      </c>
      <c r="F42">
        <v>0</v>
      </c>
      <c r="G42">
        <v>0</v>
      </c>
      <c r="I42">
        <v>23</v>
      </c>
      <c r="J42">
        <f>14/23</f>
        <v>0.60869565217391308</v>
      </c>
      <c r="K42">
        <f t="shared" si="0"/>
        <v>0.43478260869565222</v>
      </c>
      <c r="L42">
        <f t="shared" si="1"/>
        <v>30273.011729999995</v>
      </c>
    </row>
    <row r="43" spans="1:12" x14ac:dyDescent="0.25">
      <c r="A43" s="1">
        <v>45404</v>
      </c>
      <c r="B43">
        <v>17</v>
      </c>
      <c r="C43">
        <v>104</v>
      </c>
      <c r="D43">
        <v>2</v>
      </c>
      <c r="E43">
        <v>3.91</v>
      </c>
      <c r="F43">
        <v>0</v>
      </c>
      <c r="G43">
        <v>0</v>
      </c>
      <c r="I43">
        <v>14</v>
      </c>
      <c r="J43">
        <f>13/14</f>
        <v>0.9285714285714286</v>
      </c>
      <c r="K43">
        <f t="shared" si="0"/>
        <v>0.66326530612244905</v>
      </c>
      <c r="L43">
        <f t="shared" si="1"/>
        <v>20233.756558000001</v>
      </c>
    </row>
    <row r="44" spans="1:12" x14ac:dyDescent="0.25">
      <c r="A44" s="1">
        <v>45411</v>
      </c>
      <c r="B44">
        <v>18</v>
      </c>
      <c r="C44">
        <v>105</v>
      </c>
      <c r="D44">
        <v>5</v>
      </c>
      <c r="E44">
        <v>3.44</v>
      </c>
      <c r="F44">
        <v>0</v>
      </c>
      <c r="G44">
        <v>0</v>
      </c>
      <c r="I44">
        <v>13</v>
      </c>
      <c r="J44">
        <f>12/13</f>
        <v>0.92307692307692313</v>
      </c>
      <c r="K44">
        <f t="shared" si="0"/>
        <v>0.65934065934065944</v>
      </c>
      <c r="L44">
        <f t="shared" si="1"/>
        <v>17801.565871999999</v>
      </c>
    </row>
    <row r="45" spans="1:12" x14ac:dyDescent="0.25">
      <c r="A45" s="1">
        <v>45418</v>
      </c>
      <c r="B45">
        <v>19</v>
      </c>
      <c r="C45">
        <v>106</v>
      </c>
      <c r="D45">
        <v>1</v>
      </c>
      <c r="E45">
        <v>4.51</v>
      </c>
      <c r="F45">
        <v>0</v>
      </c>
      <c r="G45">
        <v>0</v>
      </c>
      <c r="I45">
        <v>12</v>
      </c>
      <c r="J45">
        <f>7/12</f>
        <v>0.58333333333333337</v>
      </c>
      <c r="K45">
        <f t="shared" si="0"/>
        <v>0.41666666666666669</v>
      </c>
      <c r="L45">
        <f t="shared" si="1"/>
        <v>23338.680838</v>
      </c>
    </row>
    <row r="46" spans="1:12" x14ac:dyDescent="0.25">
      <c r="A46" s="1">
        <v>45425</v>
      </c>
      <c r="B46">
        <v>20</v>
      </c>
      <c r="C46">
        <v>107</v>
      </c>
      <c r="D46">
        <v>2</v>
      </c>
      <c r="E46">
        <v>2.23</v>
      </c>
      <c r="F46">
        <v>0</v>
      </c>
      <c r="G46">
        <v>0</v>
      </c>
      <c r="I46">
        <v>7</v>
      </c>
      <c r="J46">
        <f>10/7</f>
        <v>1.4285714285714286</v>
      </c>
      <c r="K46">
        <f t="shared" si="0"/>
        <v>1.0204081632653061</v>
      </c>
      <c r="L46">
        <f t="shared" si="1"/>
        <v>11539.968573999999</v>
      </c>
    </row>
    <row r="47" spans="1:12" x14ac:dyDescent="0.25">
      <c r="A47" s="1">
        <v>45432</v>
      </c>
      <c r="B47">
        <v>21</v>
      </c>
      <c r="C47">
        <v>108</v>
      </c>
      <c r="D47">
        <v>3</v>
      </c>
      <c r="E47">
        <v>3.14</v>
      </c>
      <c r="F47">
        <v>0</v>
      </c>
      <c r="G47">
        <v>0</v>
      </c>
      <c r="I47">
        <v>10</v>
      </c>
      <c r="J47">
        <f>7/10</f>
        <v>0.7</v>
      </c>
      <c r="K47">
        <f t="shared" si="0"/>
        <v>0.5</v>
      </c>
      <c r="L47">
        <f t="shared" si="1"/>
        <v>16249.103732</v>
      </c>
    </row>
    <row r="48" spans="1:12" x14ac:dyDescent="0.25">
      <c r="A48" s="1">
        <v>45439</v>
      </c>
      <c r="B48">
        <v>22</v>
      </c>
      <c r="C48">
        <v>109</v>
      </c>
      <c r="D48">
        <v>1</v>
      </c>
      <c r="E48">
        <v>2.2200000000000002</v>
      </c>
      <c r="F48">
        <v>0</v>
      </c>
      <c r="G48">
        <v>0</v>
      </c>
      <c r="I48">
        <v>7</v>
      </c>
      <c r="J48">
        <f>6/7</f>
        <v>0.8571428571428571</v>
      </c>
      <c r="K48">
        <f t="shared" si="0"/>
        <v>0.61224489795918369</v>
      </c>
      <c r="L48">
        <f t="shared" si="1"/>
        <v>11488.219836000002</v>
      </c>
    </row>
    <row r="49" spans="1:12" x14ac:dyDescent="0.25">
      <c r="A49" s="1">
        <v>45446</v>
      </c>
      <c r="B49">
        <v>23</v>
      </c>
      <c r="C49">
        <v>110</v>
      </c>
      <c r="D49">
        <v>1</v>
      </c>
      <c r="E49">
        <v>1.92</v>
      </c>
      <c r="F49">
        <v>0</v>
      </c>
      <c r="G49">
        <v>0</v>
      </c>
      <c r="I49">
        <v>6</v>
      </c>
      <c r="J49">
        <f>1/6</f>
        <v>0.16666666666666666</v>
      </c>
      <c r="K49">
        <f t="shared" si="0"/>
        <v>0.11904761904761904</v>
      </c>
      <c r="L49">
        <f t="shared" si="1"/>
        <v>9935.7576959999988</v>
      </c>
    </row>
    <row r="50" spans="1:12" x14ac:dyDescent="0.25">
      <c r="A50" s="1">
        <v>45453</v>
      </c>
      <c r="B50">
        <v>24</v>
      </c>
      <c r="C50" s="2"/>
      <c r="D50">
        <v>0</v>
      </c>
      <c r="E50">
        <v>0.32</v>
      </c>
      <c r="I50">
        <v>1</v>
      </c>
      <c r="J50">
        <f>1/1</f>
        <v>1</v>
      </c>
      <c r="L50">
        <f t="shared" si="1"/>
        <v>1655.9596160000001</v>
      </c>
    </row>
    <row r="51" spans="1:12" x14ac:dyDescent="0.25">
      <c r="A51" s="1">
        <v>45460</v>
      </c>
      <c r="B51">
        <v>25</v>
      </c>
      <c r="D51">
        <v>1</v>
      </c>
      <c r="E51">
        <v>0.32</v>
      </c>
      <c r="I51">
        <v>1</v>
      </c>
      <c r="J51">
        <f>2/1</f>
        <v>2</v>
      </c>
      <c r="L51">
        <f t="shared" si="1"/>
        <v>1655.9596160000001</v>
      </c>
    </row>
    <row r="52" spans="1:12" x14ac:dyDescent="0.25">
      <c r="A52" s="1">
        <v>45467</v>
      </c>
      <c r="B52">
        <v>26</v>
      </c>
      <c r="D52">
        <v>2</v>
      </c>
      <c r="E52">
        <v>0.74</v>
      </c>
      <c r="I52">
        <v>2</v>
      </c>
      <c r="L52">
        <f t="shared" si="1"/>
        <v>3829.4066119999998</v>
      </c>
    </row>
    <row r="53" spans="1:12" x14ac:dyDescent="0.25">
      <c r="A53" s="1">
        <v>45474</v>
      </c>
      <c r="B53">
        <v>27</v>
      </c>
      <c r="D53">
        <v>1</v>
      </c>
      <c r="E53">
        <v>0.36</v>
      </c>
      <c r="I53">
        <v>1</v>
      </c>
      <c r="L53">
        <f t="shared" si="1"/>
        <v>1862.9545679999999</v>
      </c>
    </row>
    <row r="54" spans="1:12" x14ac:dyDescent="0.25">
      <c r="A54" s="1">
        <v>45481</v>
      </c>
      <c r="B54">
        <v>28</v>
      </c>
      <c r="D54">
        <v>1</v>
      </c>
      <c r="E54">
        <v>0.37</v>
      </c>
      <c r="I54">
        <v>1</v>
      </c>
      <c r="L54">
        <f t="shared" si="1"/>
        <v>1914.7033059999999</v>
      </c>
    </row>
    <row r="55" spans="1:12" x14ac:dyDescent="0.25">
      <c r="A55" s="1">
        <v>45488</v>
      </c>
      <c r="B55">
        <v>29</v>
      </c>
      <c r="D55">
        <v>3</v>
      </c>
      <c r="E55">
        <v>0.95</v>
      </c>
      <c r="I55">
        <v>3</v>
      </c>
      <c r="L55">
        <f t="shared" si="1"/>
        <v>4916.1301099999991</v>
      </c>
    </row>
    <row r="56" spans="1:12" x14ac:dyDescent="0.25">
      <c r="A56" s="1">
        <v>45495</v>
      </c>
      <c r="B56">
        <v>30</v>
      </c>
      <c r="D56">
        <v>3</v>
      </c>
      <c r="E56">
        <v>0.94</v>
      </c>
      <c r="I56">
        <v>3</v>
      </c>
      <c r="L56">
        <f t="shared" si="1"/>
        <v>4864.3813719999998</v>
      </c>
    </row>
    <row r="57" spans="1:12" x14ac:dyDescent="0.25">
      <c r="A57" s="1">
        <v>45502</v>
      </c>
      <c r="B57">
        <v>31</v>
      </c>
      <c r="D57">
        <v>5</v>
      </c>
      <c r="E57">
        <v>1.3</v>
      </c>
      <c r="I57">
        <v>5</v>
      </c>
      <c r="L57">
        <f t="shared" si="1"/>
        <v>6727.3359400000008</v>
      </c>
    </row>
    <row r="58" spans="1:12" x14ac:dyDescent="0.25">
      <c r="A58" s="1">
        <v>45509</v>
      </c>
      <c r="B58">
        <v>31</v>
      </c>
      <c r="D58">
        <v>8</v>
      </c>
      <c r="E58">
        <v>2.0499999999999998</v>
      </c>
      <c r="I58">
        <v>8</v>
      </c>
      <c r="L58">
        <f t="shared" si="1"/>
        <v>10608.49129</v>
      </c>
    </row>
    <row r="59" spans="1:12" x14ac:dyDescent="0.25">
      <c r="A59" s="1">
        <v>45516</v>
      </c>
      <c r="B59">
        <v>32</v>
      </c>
      <c r="D59">
        <v>4</v>
      </c>
      <c r="E59">
        <v>1.1000000000000001</v>
      </c>
      <c r="I59">
        <v>4</v>
      </c>
      <c r="L59">
        <f t="shared" si="1"/>
        <v>5692.3611800000008</v>
      </c>
    </row>
    <row r="60" spans="1:12" x14ac:dyDescent="0.25">
      <c r="A60" s="1">
        <v>45523</v>
      </c>
      <c r="B60">
        <v>33</v>
      </c>
      <c r="D60">
        <v>2</v>
      </c>
      <c r="E60">
        <v>0.55000000000000004</v>
      </c>
      <c r="I60">
        <v>2</v>
      </c>
      <c r="L60">
        <f t="shared" si="1"/>
        <v>2846.1805900000004</v>
      </c>
    </row>
    <row r="61" spans="1:12" x14ac:dyDescent="0.25">
      <c r="A61" s="1">
        <v>45530</v>
      </c>
      <c r="B61">
        <v>34</v>
      </c>
      <c r="D61">
        <v>5</v>
      </c>
      <c r="E61">
        <v>1.34</v>
      </c>
      <c r="I61">
        <v>5</v>
      </c>
      <c r="L61">
        <f t="shared" si="1"/>
        <v>6934.3308919999999</v>
      </c>
    </row>
    <row r="62" spans="1:12" x14ac:dyDescent="0.25">
      <c r="A62" s="1">
        <v>45537</v>
      </c>
      <c r="B62">
        <v>35</v>
      </c>
      <c r="D62">
        <v>1</v>
      </c>
      <c r="I62">
        <v>1</v>
      </c>
      <c r="L62">
        <f>SUM(L10:L61)</f>
        <v>3886019.7313719997</v>
      </c>
    </row>
    <row r="63" spans="1:12" x14ac:dyDescent="0.25">
      <c r="A63" s="1">
        <v>45544</v>
      </c>
      <c r="B63">
        <v>36</v>
      </c>
      <c r="D63">
        <v>1</v>
      </c>
      <c r="I63">
        <v>1</v>
      </c>
    </row>
    <row r="67" spans="12:12" x14ac:dyDescent="0.25">
      <c r="L67">
        <f>3610000/3886019*100</f>
        <v>92.897126853986052</v>
      </c>
    </row>
    <row r="74" spans="12:12" x14ac:dyDescent="0.25">
      <c r="L74">
        <f>3886019/51748738*100</f>
        <v>7.5093985866863067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2024-09-06T09:23:10Z</dcterms:created>
  <dcterms:modified xsi:type="dcterms:W3CDTF">2024-11-07T05:51:21Z</dcterms:modified>
</cp:coreProperties>
</file>