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-120" yWindow="-120" windowWidth="16605" windowHeight="943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E195" i="1"/>
  <c r="D195"/>
  <c r="C195"/>
  <c r="E194"/>
  <c r="E193"/>
  <c r="E192"/>
  <c r="E191"/>
  <c r="E190"/>
  <c r="D194"/>
  <c r="C194"/>
  <c r="A198"/>
  <c r="A202" s="1"/>
  <c r="D193"/>
  <c r="D192"/>
  <c r="D191"/>
  <c r="D190"/>
  <c r="B198"/>
  <c r="B202" s="1"/>
  <c r="C202"/>
  <c r="Q12" l="1"/>
  <c r="Q83"/>
  <c r="Q79"/>
  <c r="Q48"/>
  <c r="Q24" l="1"/>
  <c r="Q17"/>
  <c r="Q20"/>
  <c r="Q29"/>
  <c r="Q32"/>
  <c r="Q35"/>
  <c r="Q39"/>
  <c r="Q43"/>
  <c r="Q46"/>
  <c r="Q52"/>
  <c r="Q56"/>
  <c r="Q60"/>
  <c r="Q64"/>
  <c r="Q68"/>
  <c r="Q72"/>
  <c r="Q77"/>
  <c r="Q11"/>
  <c r="G13"/>
  <c r="G101"/>
  <c r="G167"/>
  <c r="G159"/>
  <c r="G14"/>
  <c r="G15"/>
  <c r="G16"/>
  <c r="G17"/>
  <c r="G18"/>
  <c r="G19"/>
  <c r="G20"/>
  <c r="G21"/>
  <c r="G22"/>
  <c r="G23"/>
  <c r="G24"/>
  <c r="G25"/>
  <c r="G26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6"/>
  <c r="G67"/>
  <c r="G68"/>
  <c r="G70"/>
  <c r="G71"/>
  <c r="G73"/>
  <c r="G74"/>
  <c r="G76"/>
  <c r="G77"/>
  <c r="G78"/>
  <c r="G79"/>
  <c r="G80"/>
  <c r="G85"/>
  <c r="G87"/>
  <c r="G88"/>
  <c r="G90"/>
  <c r="G91"/>
  <c r="G92"/>
  <c r="G93"/>
  <c r="G94"/>
  <c r="G95"/>
  <c r="G96"/>
  <c r="G97"/>
  <c r="G99"/>
  <c r="G100"/>
  <c r="G102"/>
  <c r="G103"/>
  <c r="G104"/>
  <c r="G105"/>
  <c r="G106"/>
  <c r="G108"/>
  <c r="G109"/>
  <c r="G110"/>
  <c r="G111"/>
  <c r="G112"/>
  <c r="G114"/>
  <c r="G115"/>
  <c r="G116"/>
  <c r="G117"/>
  <c r="G118"/>
  <c r="G120"/>
  <c r="G121"/>
  <c r="G122"/>
  <c r="G123"/>
  <c r="G124"/>
  <c r="G126"/>
  <c r="G127"/>
  <c r="G128"/>
  <c r="G129"/>
  <c r="G130"/>
  <c r="G131"/>
  <c r="G132"/>
  <c r="G134"/>
  <c r="G135"/>
  <c r="G136"/>
  <c r="G137"/>
  <c r="G138"/>
  <c r="G139"/>
  <c r="G144"/>
  <c r="G146"/>
  <c r="G147"/>
  <c r="G149"/>
  <c r="G150"/>
  <c r="G151"/>
  <c r="G152"/>
  <c r="G153"/>
  <c r="G154"/>
  <c r="G155"/>
  <c r="G157"/>
  <c r="G158"/>
  <c r="G160"/>
  <c r="G161"/>
  <c r="G162"/>
  <c r="G163"/>
  <c r="G164"/>
  <c r="G170"/>
  <c r="G171"/>
  <c r="G8"/>
  <c r="G5"/>
  <c r="G6"/>
  <c r="G7"/>
  <c r="G4"/>
  <c r="A199" l="1"/>
  <c r="C199"/>
  <c r="B199"/>
  <c r="A201"/>
  <c r="C201"/>
  <c r="B201"/>
  <c r="A200"/>
  <c r="C200"/>
  <c r="B200"/>
  <c r="C198"/>
  <c r="C190"/>
  <c r="C193"/>
  <c r="C192"/>
  <c r="M88"/>
  <c r="C191"/>
  <c r="Q85"/>
  <c r="H9"/>
  <c r="E63" l="1"/>
  <c r="F9"/>
  <c r="E9"/>
  <c r="F172" l="1"/>
  <c r="F165"/>
  <c r="E165"/>
  <c r="F140"/>
  <c r="E140"/>
  <c r="F81"/>
  <c r="E81"/>
  <c r="F63"/>
  <c r="H83" l="1"/>
  <c r="H142"/>
  <c r="H169"/>
  <c r="H11"/>
  <c r="H65"/>
</calcChain>
</file>

<file path=xl/sharedStrings.xml><?xml version="1.0" encoding="utf-8"?>
<sst xmlns="http://schemas.openxmlformats.org/spreadsheetml/2006/main" count="481" uniqueCount="234">
  <si>
    <t>Module:1 (UI/UX)</t>
  </si>
  <si>
    <t>sno.</t>
  </si>
  <si>
    <t>Task Name</t>
  </si>
  <si>
    <t>Start Date</t>
  </si>
  <si>
    <t>End Date</t>
  </si>
  <si>
    <t>Total Hours</t>
  </si>
  <si>
    <t>Buffer Hours</t>
  </si>
  <si>
    <t>User Panel UI/UX</t>
  </si>
  <si>
    <t>Security UI/UX</t>
  </si>
  <si>
    <t>Society Admin UI/UX</t>
  </si>
  <si>
    <t>Super Admin UI/UX</t>
  </si>
  <si>
    <t>Module:2 (User Panel)</t>
  </si>
  <si>
    <t>Frontend</t>
  </si>
  <si>
    <t>Backend</t>
  </si>
  <si>
    <t xml:space="preserve">Authentication </t>
  </si>
  <si>
    <t>Splash Screen, Onboard Screen</t>
  </si>
  <si>
    <t>Home Screen</t>
  </si>
  <si>
    <t>Notifications</t>
  </si>
  <si>
    <t>Profile</t>
  </si>
  <si>
    <t>User Profile Details,Edit</t>
  </si>
  <si>
    <t>My Documents</t>
  </si>
  <si>
    <t>Settings</t>
  </si>
  <si>
    <t>Logout</t>
  </si>
  <si>
    <t>Website UI/UX</t>
  </si>
  <si>
    <t>Community</t>
  </si>
  <si>
    <t>a. Discover</t>
  </si>
  <si>
    <t>Emergency Contact</t>
  </si>
  <si>
    <t>Local Directory</t>
  </si>
  <si>
    <t>Residents</t>
  </si>
  <si>
    <t>Local Services</t>
  </si>
  <si>
    <t>b.Engage</t>
  </si>
  <si>
    <t>Help Desk</t>
  </si>
  <si>
    <t>Amenities</t>
  </si>
  <si>
    <t>Discussions</t>
  </si>
  <si>
    <t>Polls and Events</t>
  </si>
  <si>
    <t>Documents</t>
  </si>
  <si>
    <t>Notice Board</t>
  </si>
  <si>
    <t>c. Society Bills</t>
  </si>
  <si>
    <t>d. My Bills</t>
  </si>
  <si>
    <t>History</t>
  </si>
  <si>
    <t>Households</t>
  </si>
  <si>
    <t>Add Family</t>
  </si>
  <si>
    <t>Add Flat</t>
  </si>
  <si>
    <t>Add Pets</t>
  </si>
  <si>
    <t>Add Vehicles</t>
  </si>
  <si>
    <t>Add Vistors</t>
  </si>
  <si>
    <t>Frequent Entries &amp; Validated Entries</t>
  </si>
  <si>
    <t>My Daily Help</t>
  </si>
  <si>
    <t>Activites</t>
  </si>
  <si>
    <t>Vistor Approval Request</t>
  </si>
  <si>
    <t>Find Domestic Help</t>
  </si>
  <si>
    <t>Manage Domestic Help</t>
  </si>
  <si>
    <t>Manage Delivery</t>
  </si>
  <si>
    <t>Quick Actions</t>
  </si>
  <si>
    <t>Allow Future Entries</t>
  </si>
  <si>
    <t>Allow Exit</t>
  </si>
  <si>
    <t>Notify Gate - Call and Message Security</t>
  </si>
  <si>
    <t>My Visit - Request Visit Code</t>
  </si>
  <si>
    <t>Home</t>
  </si>
  <si>
    <t>Recent Activities</t>
  </si>
  <si>
    <t>Advertisements, Navigations</t>
  </si>
  <si>
    <t xml:space="preserve">Home </t>
  </si>
  <si>
    <t>SOS - Panic Button</t>
  </si>
  <si>
    <t>Fetching</t>
  </si>
  <si>
    <t xml:space="preserve">Add Households </t>
  </si>
  <si>
    <t>Payments</t>
  </si>
  <si>
    <t>Security Authentication</t>
  </si>
  <si>
    <t>Entry Code</t>
  </si>
  <si>
    <t>Frequent Visitors</t>
  </si>
  <si>
    <t>Visitors</t>
  </si>
  <si>
    <t>Inside Visitors</t>
  </si>
  <si>
    <t>Waiting Visitors</t>
  </si>
  <si>
    <t>Security Profile</t>
  </si>
  <si>
    <t>More Section</t>
  </si>
  <si>
    <t>Add Visitors Details</t>
  </si>
  <si>
    <t>List</t>
  </si>
  <si>
    <t>Top Navigations</t>
  </si>
  <si>
    <t>Bottom Navigations</t>
  </si>
  <si>
    <t>Module:3 (Security &amp; Website)</t>
  </si>
  <si>
    <t>Website</t>
  </si>
  <si>
    <t>Module:4 (Society Admin)</t>
  </si>
  <si>
    <t>Dashboard</t>
  </si>
  <si>
    <t xml:space="preserve">Analysis </t>
  </si>
  <si>
    <t xml:space="preserve">Society Management </t>
  </si>
  <si>
    <t>Pending Approvals</t>
  </si>
  <si>
    <t xml:space="preserve">Notice Board </t>
  </si>
  <si>
    <t>Management Community</t>
  </si>
  <si>
    <t>Emergency Contacts</t>
  </si>
  <si>
    <t>Manage Events</t>
  </si>
  <si>
    <t>Discussions and Polls</t>
  </si>
  <si>
    <t>Document Repository</t>
  </si>
  <si>
    <t>Society Inspection</t>
  </si>
  <si>
    <t>Flat &amp; Residents Management</t>
  </si>
  <si>
    <t>Change Ownership</t>
  </si>
  <si>
    <t>Move In-Out</t>
  </si>
  <si>
    <t>Move Tracker</t>
  </si>
  <si>
    <t>Rent Aggremenets</t>
  </si>
  <si>
    <t>Add Appartment</t>
  </si>
  <si>
    <t>Home Inspection</t>
  </si>
  <si>
    <t>Manage Staff/Security</t>
  </si>
  <si>
    <t>Manage Daily help</t>
  </si>
  <si>
    <t>In &amp; Out Records</t>
  </si>
  <si>
    <t>Attendence</t>
  </si>
  <si>
    <t>Inventory Management</t>
  </si>
  <si>
    <t>Add Inventory</t>
  </si>
  <si>
    <t xml:space="preserve">List the Inventory </t>
  </si>
  <si>
    <t>Track Inventory</t>
  </si>
  <si>
    <t xml:space="preserve">Vendor Management </t>
  </si>
  <si>
    <t>Add Vendor</t>
  </si>
  <si>
    <t>Manage Vendor</t>
  </si>
  <si>
    <t>ManageInventory</t>
  </si>
  <si>
    <t>Inventory Bills</t>
  </si>
  <si>
    <t>Add Vendor Bill</t>
  </si>
  <si>
    <t>Payment History</t>
  </si>
  <si>
    <t>Vendor Review</t>
  </si>
  <si>
    <t>Amenities Management</t>
  </si>
  <si>
    <t>Add Bills</t>
  </si>
  <si>
    <t xml:space="preserve">Payment Bills </t>
  </si>
  <si>
    <t>Mange Booking</t>
  </si>
  <si>
    <t>Aminities Review</t>
  </si>
  <si>
    <t>Financial Management</t>
  </si>
  <si>
    <t>Billings</t>
  </si>
  <si>
    <t>Transactions</t>
  </si>
  <si>
    <t>Account Setting</t>
  </si>
  <si>
    <t>Authentication</t>
  </si>
  <si>
    <t>Gate &amp; Visitor Management</t>
  </si>
  <si>
    <t>Generate Bills</t>
  </si>
  <si>
    <t>Reports</t>
  </si>
  <si>
    <t>Manage Flats</t>
  </si>
  <si>
    <t>Add Aminity</t>
  </si>
  <si>
    <t>Manage  Aminity</t>
  </si>
  <si>
    <t>Authentication (all)</t>
  </si>
  <si>
    <t>Login</t>
  </si>
  <si>
    <t>SignUp</t>
  </si>
  <si>
    <t>Forgot Password</t>
  </si>
  <si>
    <t>Reset Password</t>
  </si>
  <si>
    <t>SignOut</t>
  </si>
  <si>
    <t>Chat Feature(I/O Stream)</t>
  </si>
  <si>
    <t>Both Group and Individual</t>
  </si>
  <si>
    <t>Payment Gateway</t>
  </si>
  <si>
    <t>Create API which links to real-time axis.</t>
  </si>
  <si>
    <t>(Legal permissions)</t>
  </si>
  <si>
    <t xml:space="preserve">Payment Maintenance Calculation </t>
  </si>
  <si>
    <t>(this is for both the frontend and back-end)</t>
  </si>
  <si>
    <t>Advertisements</t>
  </si>
  <si>
    <t>(Displaying Rent/Sale Flats )</t>
  </si>
  <si>
    <t>create, delete, edit.</t>
  </si>
  <si>
    <t xml:space="preserve">Sharing information </t>
  </si>
  <si>
    <r>
      <rPr>
        <b/>
        <sz val="11"/>
        <color theme="1"/>
        <rFont val="Calibri"/>
        <family val="2"/>
        <scheme val="minor"/>
      </rPr>
      <t>Polls</t>
    </r>
    <r>
      <rPr>
        <sz val="11"/>
        <color theme="1"/>
        <rFont val="Calibri"/>
        <family val="2"/>
        <scheme val="minor"/>
      </rPr>
      <t xml:space="preserve"> </t>
    </r>
  </si>
  <si>
    <t xml:space="preserve">(In this some questions are created and by </t>
  </si>
  <si>
    <t>result should be displayed)</t>
  </si>
  <si>
    <t>Events</t>
  </si>
  <si>
    <t xml:space="preserve">(special occasions are some activities in </t>
  </si>
  <si>
    <t>the community)</t>
  </si>
  <si>
    <t>Special access to pools, theater, halls  etc.,</t>
  </si>
  <si>
    <t>SOS panic Button</t>
  </si>
  <si>
    <t>Create,Stop</t>
  </si>
  <si>
    <t>(For special permissions)</t>
  </si>
  <si>
    <t>Profile/Documents</t>
  </si>
  <si>
    <t xml:space="preserve">For every panel (Owner, Tenant, </t>
  </si>
  <si>
    <t>Society-admin, Security, Super-admin.)</t>
  </si>
  <si>
    <t>For every society,</t>
  </si>
  <si>
    <t>(Flat, Family-members, Pets,Visitos, etc..,)</t>
  </si>
  <si>
    <t xml:space="preserve">Household needs </t>
  </si>
  <si>
    <t>(Venders, Milk-men, Chief, Maids,</t>
  </si>
  <si>
    <t xml:space="preserve">(Residents giving Instructions to Security </t>
  </si>
  <si>
    <t xml:space="preserve">about visitors, cabs, deliveries allow kids  </t>
  </si>
  <si>
    <t>to exit etc.., by call, message, alert mode.)</t>
  </si>
  <si>
    <t>(Each flat bill payments Community</t>
  </si>
  <si>
    <t>No. of Hours</t>
  </si>
  <si>
    <t>Create, Delete, Edit, Get</t>
  </si>
  <si>
    <t>etc..,) Create, Delete, Edit, Get</t>
  </si>
  <si>
    <t>Module: 5 (Super Admin)</t>
  </si>
  <si>
    <t>Communities</t>
  </si>
  <si>
    <t>List the Communities</t>
  </si>
  <si>
    <t>Complaints</t>
  </si>
  <si>
    <t>Notices</t>
  </si>
  <si>
    <t>Users</t>
  </si>
  <si>
    <t>Manage Payments</t>
  </si>
  <si>
    <t>Track Payments</t>
  </si>
  <si>
    <t xml:space="preserve">Communication </t>
  </si>
  <si>
    <t xml:space="preserve">Delete </t>
  </si>
  <si>
    <t>Fetching (All Panels)</t>
  </si>
  <si>
    <t xml:space="preserve">Staff </t>
  </si>
  <si>
    <t>Details</t>
  </si>
  <si>
    <t>Plans</t>
  </si>
  <si>
    <t>Add Community Logins</t>
  </si>
  <si>
    <t>26/6/2024</t>
  </si>
  <si>
    <t>Hosting (5 Members)</t>
  </si>
  <si>
    <t xml:space="preserve">Testing ( 6 Members) </t>
  </si>
  <si>
    <t>Total Frontend Hours-3200</t>
  </si>
  <si>
    <t>Total Backend Hours-1200</t>
  </si>
  <si>
    <t>UI/UX Design- 480</t>
  </si>
  <si>
    <t>Risk Forecasting In Back End</t>
  </si>
  <si>
    <t xml:space="preserve">        Risk 1: Socket.io (Real-Time Communication)</t>
  </si>
  <si>
    <t xml:space="preserve">        Risk 2: Payments &amp; Bills</t>
  </si>
  <si>
    <t>Risk Forecasting In Front End</t>
  </si>
  <si>
    <t xml:space="preserve">        Risk 3: Panic Button</t>
  </si>
  <si>
    <t xml:space="preserve">        Risk 2: Payments &amp; Billings</t>
  </si>
  <si>
    <t>APARTMENT MANGEMENT SYSTEM TIMELINES</t>
  </si>
  <si>
    <t>Testing &amp; Hosting-616</t>
  </si>
  <si>
    <t>Total Hours-5496</t>
  </si>
  <si>
    <t>Completed</t>
  </si>
  <si>
    <t>In Progress</t>
  </si>
  <si>
    <t>Buffer+product</t>
  </si>
  <si>
    <t>To Do</t>
  </si>
  <si>
    <t>Module: 6 (Testing &amp; Hosting)</t>
  </si>
  <si>
    <t>Inventory</t>
  </si>
  <si>
    <t>Number Code</t>
  </si>
  <si>
    <t>QR Code Using Details</t>
  </si>
  <si>
    <t>Chairs, Ladders, Tools,</t>
  </si>
  <si>
    <t xml:space="preserve">Appartment properties List </t>
  </si>
  <si>
    <t>Based on the users limitations</t>
  </si>
  <si>
    <t>Asserts</t>
  </si>
  <si>
    <t xml:space="preserve">for user having  settings like stop notification, etc. </t>
  </si>
  <si>
    <t>Login, SignUp, Forgot Password, Logout</t>
  </si>
  <si>
    <t>Vehicle Entry/Exit Summary</t>
  </si>
  <si>
    <t>Manage Residents/Owners</t>
  </si>
  <si>
    <t>Login, SignUp, Forgot Password</t>
  </si>
  <si>
    <t>Header, Bottom Tabs</t>
  </si>
  <si>
    <t>status</t>
  </si>
  <si>
    <t>sno:</t>
  </si>
  <si>
    <t>Task</t>
  </si>
  <si>
    <t>UI/UX</t>
  </si>
  <si>
    <t>Front-End</t>
  </si>
  <si>
    <t>Back-End</t>
  </si>
  <si>
    <t>Over-All (Total)</t>
  </si>
  <si>
    <t>frontend</t>
  </si>
  <si>
    <t>backend</t>
  </si>
  <si>
    <t>Test/Host</t>
  </si>
  <si>
    <t>Starting Date:22/04/2024</t>
  </si>
  <si>
    <t>Ending Date: 30/04/2024</t>
  </si>
  <si>
    <t>SUBMISSION DATE:31/04/2024</t>
  </si>
  <si>
    <t>+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</si>
</sst>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sz val="28"/>
      <color theme="0"/>
      <name val="Calibri"/>
      <family val="2"/>
      <scheme val="minor"/>
    </font>
    <font>
      <sz val="36"/>
      <color theme="0"/>
      <name val="Calibri"/>
      <family val="2"/>
      <scheme val="minor"/>
    </font>
    <font>
      <sz val="28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1E8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AEA4F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C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14" fontId="0" fillId="0" borderId="1" xfId="0" applyNumberFormat="1" applyBorder="1" applyAlignment="1">
      <alignment horizontal="right"/>
    </xf>
    <xf numFmtId="0" fontId="1" fillId="0" borderId="1" xfId="0" applyFont="1" applyBorder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0" xfId="0" applyNumberFormat="1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 vertical="top"/>
    </xf>
    <xf numFmtId="0" fontId="10" fillId="6" borderId="0" xfId="0" applyFont="1" applyFill="1" applyAlignment="1">
      <alignment horizontal="center" vertical="center"/>
    </xf>
    <xf numFmtId="0" fontId="0" fillId="7" borderId="0" xfId="0" applyFill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2" borderId="1" xfId="0" applyFont="1" applyFill="1" applyBorder="1"/>
    <xf numFmtId="0" fontId="0" fillId="2" borderId="1" xfId="0" applyFill="1" applyBorder="1"/>
    <xf numFmtId="0" fontId="11" fillId="7" borderId="0" xfId="0" applyFont="1" applyFill="1" applyAlignment="1">
      <alignment horizontal="center" vertical="center"/>
    </xf>
    <xf numFmtId="0" fontId="16" fillId="8" borderId="0" xfId="0" applyFont="1" applyFill="1" applyAlignment="1">
      <alignment horizontal="center"/>
    </xf>
    <xf numFmtId="0" fontId="13" fillId="8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1" fillId="7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3" fillId="11" borderId="1" xfId="0" applyFont="1" applyFill="1" applyBorder="1" applyAlignment="1">
      <alignment vertical="center"/>
    </xf>
    <xf numFmtId="14" fontId="3" fillId="11" borderId="1" xfId="0" applyNumberFormat="1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/>
    </xf>
    <xf numFmtId="0" fontId="6" fillId="11" borderId="1" xfId="0" applyFont="1" applyFill="1" applyBorder="1" applyAlignment="1">
      <alignment vertical="center"/>
    </xf>
    <xf numFmtId="14" fontId="6" fillId="11" borderId="1" xfId="0" applyNumberFormat="1" applyFont="1" applyFill="1" applyBorder="1" applyAlignment="1">
      <alignment horizontal="right" vertical="center"/>
    </xf>
    <xf numFmtId="0" fontId="6" fillId="11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4" fontId="3" fillId="11" borderId="1" xfId="0" applyNumberFormat="1" applyFont="1" applyFill="1" applyBorder="1" applyAlignment="1">
      <alignment horizontal="right" vertical="center"/>
    </xf>
    <xf numFmtId="0" fontId="0" fillId="11" borderId="1" xfId="0" applyFill="1" applyBorder="1" applyAlignment="1">
      <alignment horizontal="center" vertical="center"/>
    </xf>
    <xf numFmtId="0" fontId="10" fillId="6" borderId="0" xfId="0" applyFont="1" applyFill="1" applyBorder="1" applyAlignment="1">
      <alignment horizontal="center" vertical="center"/>
    </xf>
    <xf numFmtId="0" fontId="12" fillId="6" borderId="0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0" fillId="8" borderId="0" xfId="0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9" fillId="14" borderId="1" xfId="0" applyFont="1" applyFill="1" applyBorder="1" applyAlignment="1">
      <alignment horizontal="center" vertical="center"/>
    </xf>
    <xf numFmtId="0" fontId="19" fillId="12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0" fontId="20" fillId="14" borderId="1" xfId="0" applyFont="1" applyFill="1" applyBorder="1" applyAlignment="1">
      <alignment horizontal="center"/>
    </xf>
    <xf numFmtId="0" fontId="20" fillId="12" borderId="1" xfId="0" applyFont="1" applyFill="1" applyBorder="1" applyAlignment="1">
      <alignment horizontal="center"/>
    </xf>
    <xf numFmtId="0" fontId="20" fillId="9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14" borderId="0" xfId="0" applyFont="1" applyFill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/>
    </xf>
    <xf numFmtId="0" fontId="20" fillId="0" borderId="15" xfId="0" applyFont="1" applyFill="1" applyBorder="1" applyAlignment="1">
      <alignment horizontal="center" vertical="center"/>
    </xf>
    <xf numFmtId="0" fontId="20" fillId="14" borderId="1" xfId="0" applyFont="1" applyFill="1" applyBorder="1" applyAlignment="1">
      <alignment horizontal="center" vertical="center"/>
    </xf>
    <xf numFmtId="0" fontId="20" fillId="12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16" fillId="8" borderId="5" xfId="0" applyFont="1" applyFill="1" applyBorder="1" applyAlignment="1">
      <alignment horizontal="center" vertical="center"/>
    </xf>
    <xf numFmtId="0" fontId="16" fillId="8" borderId="0" xfId="0" applyFont="1" applyFill="1" applyBorder="1" applyAlignment="1">
      <alignment horizontal="center" vertical="center"/>
    </xf>
    <xf numFmtId="0" fontId="13" fillId="8" borderId="0" xfId="0" applyFont="1" applyFill="1" applyAlignment="1">
      <alignment horizontal="left" vertical="center"/>
    </xf>
    <xf numFmtId="0" fontId="17" fillId="10" borderId="6" xfId="0" applyFont="1" applyFill="1" applyBorder="1" applyAlignment="1">
      <alignment horizontal="center" vertical="center" wrapText="1"/>
    </xf>
    <xf numFmtId="0" fontId="14" fillId="10" borderId="7" xfId="0" applyFont="1" applyFill="1" applyBorder="1" applyAlignment="1">
      <alignment horizontal="center" vertical="center" wrapText="1"/>
    </xf>
    <xf numFmtId="0" fontId="14" fillId="10" borderId="8" xfId="0" applyFont="1" applyFill="1" applyBorder="1" applyAlignment="1">
      <alignment horizontal="center" vertical="center" wrapText="1"/>
    </xf>
    <xf numFmtId="0" fontId="14" fillId="10" borderId="9" xfId="0" applyFont="1" applyFill="1" applyBorder="1" applyAlignment="1">
      <alignment horizontal="center" vertical="center" wrapText="1"/>
    </xf>
    <xf numFmtId="0" fontId="14" fillId="10" borderId="0" xfId="0" applyFont="1" applyFill="1" applyAlignment="1">
      <alignment horizontal="center" vertical="center" wrapText="1"/>
    </xf>
    <xf numFmtId="0" fontId="14" fillId="10" borderId="10" xfId="0" applyFont="1" applyFill="1" applyBorder="1" applyAlignment="1">
      <alignment horizontal="center" vertical="center" wrapText="1"/>
    </xf>
    <xf numFmtId="0" fontId="14" fillId="10" borderId="11" xfId="0" applyFont="1" applyFill="1" applyBorder="1" applyAlignment="1">
      <alignment horizontal="center" vertical="center" wrapText="1"/>
    </xf>
    <xf numFmtId="0" fontId="14" fillId="10" borderId="12" xfId="0" applyFont="1" applyFill="1" applyBorder="1" applyAlignment="1">
      <alignment horizontal="center" vertical="center" wrapText="1"/>
    </xf>
    <xf numFmtId="0" fontId="14" fillId="10" borderId="13" xfId="0" applyFont="1" applyFill="1" applyBorder="1" applyAlignment="1">
      <alignment horizontal="center" vertical="center" wrapText="1"/>
    </xf>
    <xf numFmtId="0" fontId="11" fillId="7" borderId="0" xfId="0" applyFont="1" applyFill="1" applyBorder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11" fillId="7" borderId="0" xfId="0" applyFont="1" applyFill="1" applyAlignment="1">
      <alignment horizontal="left" vertical="center"/>
    </xf>
    <xf numFmtId="0" fontId="18" fillId="9" borderId="7" xfId="0" applyFont="1" applyFill="1" applyBorder="1" applyAlignment="1">
      <alignment horizontal="left"/>
    </xf>
    <xf numFmtId="0" fontId="7" fillId="9" borderId="7" xfId="0" applyFont="1" applyFill="1" applyBorder="1" applyAlignment="1">
      <alignment horizontal="left"/>
    </xf>
    <xf numFmtId="0" fontId="7" fillId="9" borderId="0" xfId="0" applyFont="1" applyFill="1" applyAlignment="1">
      <alignment horizontal="left"/>
    </xf>
    <xf numFmtId="0" fontId="3" fillId="6" borderId="0" xfId="0" applyFont="1" applyFill="1" applyBorder="1" applyAlignment="1">
      <alignment horizontal="center" vertical="center"/>
    </xf>
  </cellXfs>
  <cellStyles count="1">
    <cellStyle name="Normal" xfId="0" builtinId="0"/>
  </cellStyles>
  <dxfs count="3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b/>
        <i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b/>
        <i/>
      </font>
      <fill>
        <patternFill>
          <bgColor rgb="FFFFC000"/>
        </patternFill>
      </fill>
    </dxf>
    <dxf>
      <font>
        <b/>
        <i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008000"/>
      <color rgb="FFFFCC00"/>
      <color rgb="FFE1E8FF"/>
      <color rgb="FFFF5050"/>
      <color rgb="FFCCCCFF"/>
      <color rgb="FFCC99FF"/>
      <color rgb="FF9966FF"/>
      <color rgb="FFCC66FF"/>
      <color rgb="FFAEA4FA"/>
      <color rgb="FF1D1D8B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C301"/>
  <sheetViews>
    <sheetView tabSelected="1" zoomScale="85" zoomScaleNormal="85" workbookViewId="0">
      <pane ySplit="2" topLeftCell="A83" activePane="bottomLeft" state="frozen"/>
      <selection pane="bottomLeft" activeCell="C195" sqref="C195"/>
    </sheetView>
  </sheetViews>
  <sheetFormatPr defaultRowHeight="15"/>
  <cols>
    <col min="1" max="1" width="13.5703125" customWidth="1"/>
    <col min="2" max="2" width="57.140625" customWidth="1"/>
    <col min="3" max="3" width="35.85546875" style="16" customWidth="1"/>
    <col min="4" max="4" width="33" style="16" customWidth="1"/>
    <col min="5" max="5" width="26.7109375" style="3" customWidth="1"/>
    <col min="6" max="6" width="28.7109375" style="3" customWidth="1"/>
    <col min="7" max="7" width="38.5703125" style="3" customWidth="1"/>
    <col min="8" max="8" width="25.7109375" style="3" customWidth="1"/>
    <col min="9" max="9" width="24.140625" style="3" customWidth="1"/>
    <col min="10" max="10" width="11.5703125" style="3" customWidth="1"/>
    <col min="12" max="12" width="49" customWidth="1"/>
    <col min="13" max="13" width="24" customWidth="1"/>
    <col min="14" max="14" width="23.5703125" customWidth="1"/>
    <col min="15" max="15" width="29.28515625" customWidth="1"/>
    <col min="16" max="16" width="30.85546875" customWidth="1"/>
    <col min="17" max="17" width="26.140625" customWidth="1"/>
    <col min="18" max="18" width="23.28515625" customWidth="1"/>
  </cols>
  <sheetData>
    <row r="1" spans="1:29" ht="67.5" customHeight="1">
      <c r="A1" s="78" t="s">
        <v>199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2"/>
      <c r="T1" s="2"/>
      <c r="U1" s="2"/>
      <c r="V1" s="2"/>
      <c r="W1" s="2"/>
      <c r="X1" s="2"/>
      <c r="Y1" s="2"/>
    </row>
    <row r="2" spans="1:29" ht="38.25" customHeight="1">
      <c r="A2" s="65" t="s">
        <v>1</v>
      </c>
      <c r="B2" s="65" t="s">
        <v>2</v>
      </c>
      <c r="C2" s="66" t="s">
        <v>3</v>
      </c>
      <c r="D2" s="66" t="s">
        <v>4</v>
      </c>
      <c r="E2" s="65" t="s">
        <v>169</v>
      </c>
      <c r="F2" s="65" t="s">
        <v>6</v>
      </c>
      <c r="G2" s="65" t="s">
        <v>204</v>
      </c>
      <c r="H2" s="65" t="s">
        <v>5</v>
      </c>
      <c r="I2" s="65" t="s">
        <v>220</v>
      </c>
      <c r="J2" s="44"/>
      <c r="K2" s="65" t="s">
        <v>1</v>
      </c>
      <c r="L2" s="65" t="s">
        <v>2</v>
      </c>
      <c r="M2" s="66" t="s">
        <v>3</v>
      </c>
      <c r="N2" s="66" t="s">
        <v>4</v>
      </c>
      <c r="O2" s="65" t="s">
        <v>169</v>
      </c>
      <c r="P2" s="65" t="s">
        <v>6</v>
      </c>
      <c r="Q2" s="65" t="s">
        <v>5</v>
      </c>
      <c r="R2" s="65" t="s">
        <v>220</v>
      </c>
      <c r="S2" s="1"/>
      <c r="T2" s="1"/>
      <c r="U2" s="1"/>
      <c r="V2" s="1"/>
      <c r="W2" s="1"/>
      <c r="X2" s="1"/>
      <c r="Y2" s="1"/>
    </row>
    <row r="3" spans="1:29" ht="32.25" customHeight="1">
      <c r="A3" s="32"/>
      <c r="B3" s="37" t="s">
        <v>0</v>
      </c>
      <c r="C3" s="38"/>
      <c r="D3" s="38"/>
      <c r="E3" s="39"/>
      <c r="F3" s="39"/>
      <c r="G3" s="39"/>
      <c r="H3" s="39">
        <v>480</v>
      </c>
      <c r="I3" s="39"/>
      <c r="J3" s="44"/>
      <c r="K3" s="10"/>
      <c r="L3" s="10"/>
      <c r="M3" s="10"/>
      <c r="N3" s="10"/>
      <c r="O3" s="10"/>
      <c r="P3" s="10"/>
      <c r="Q3" s="10"/>
      <c r="R3" s="10"/>
    </row>
    <row r="4" spans="1:29" ht="15" customHeight="1">
      <c r="A4" s="5">
        <v>1</v>
      </c>
      <c r="B4" s="6" t="s">
        <v>7</v>
      </c>
      <c r="C4" s="23">
        <v>45404</v>
      </c>
      <c r="D4" s="23">
        <v>45407</v>
      </c>
      <c r="E4" s="5">
        <v>126</v>
      </c>
      <c r="F4" s="5">
        <v>2</v>
      </c>
      <c r="G4" s="5">
        <f>E4+F4</f>
        <v>128</v>
      </c>
      <c r="H4" s="5"/>
      <c r="I4" s="5" t="s">
        <v>202</v>
      </c>
      <c r="J4" s="44"/>
      <c r="K4" s="10"/>
      <c r="L4" s="19"/>
      <c r="M4" s="10"/>
      <c r="N4" s="10"/>
      <c r="O4" s="10"/>
      <c r="P4" s="10"/>
      <c r="Q4" s="10"/>
      <c r="R4" s="10"/>
    </row>
    <row r="5" spans="1:29" ht="15" customHeight="1">
      <c r="A5" s="5">
        <v>2</v>
      </c>
      <c r="B5" s="6" t="s">
        <v>23</v>
      </c>
      <c r="C5" s="23">
        <v>45408</v>
      </c>
      <c r="D5" s="23">
        <v>45408</v>
      </c>
      <c r="E5" s="5">
        <v>31</v>
      </c>
      <c r="F5" s="5">
        <v>1</v>
      </c>
      <c r="G5" s="5">
        <f>E5+F5</f>
        <v>32</v>
      </c>
      <c r="H5" s="5"/>
      <c r="I5" s="5" t="s">
        <v>202</v>
      </c>
      <c r="J5" s="44"/>
      <c r="K5" s="10"/>
      <c r="L5" s="10"/>
      <c r="M5" s="10"/>
      <c r="N5" s="10"/>
      <c r="O5" s="10"/>
      <c r="P5" s="10"/>
      <c r="Q5" s="10"/>
      <c r="R5" s="10"/>
    </row>
    <row r="6" spans="1:29" ht="15" customHeight="1">
      <c r="A6" s="5">
        <v>3</v>
      </c>
      <c r="B6" s="6" t="s">
        <v>8</v>
      </c>
      <c r="C6" s="23">
        <v>45411</v>
      </c>
      <c r="D6" s="23">
        <v>45412</v>
      </c>
      <c r="E6" s="5">
        <v>62</v>
      </c>
      <c r="F6" s="5">
        <v>2</v>
      </c>
      <c r="G6" s="5">
        <f>E6+F6</f>
        <v>64</v>
      </c>
      <c r="H6" s="15"/>
      <c r="I6" s="15" t="s">
        <v>202</v>
      </c>
      <c r="J6" s="44"/>
      <c r="K6" s="10"/>
      <c r="L6" s="10"/>
      <c r="M6" s="10"/>
      <c r="N6" s="10"/>
      <c r="O6" s="10"/>
      <c r="P6" s="10"/>
      <c r="Q6" s="10"/>
      <c r="R6" s="10"/>
    </row>
    <row r="7" spans="1:29" ht="15" customHeight="1">
      <c r="A7" s="5">
        <v>4</v>
      </c>
      <c r="B7" s="6" t="s">
        <v>9</v>
      </c>
      <c r="C7" s="23">
        <v>45296</v>
      </c>
      <c r="D7" s="23">
        <v>45448</v>
      </c>
      <c r="E7" s="5">
        <v>126</v>
      </c>
      <c r="F7" s="5">
        <v>2</v>
      </c>
      <c r="G7" s="5">
        <f>E7+F7</f>
        <v>128</v>
      </c>
      <c r="H7" s="5"/>
      <c r="I7" s="5" t="s">
        <v>202</v>
      </c>
      <c r="J7" s="44"/>
      <c r="K7" s="10"/>
      <c r="L7" s="10"/>
      <c r="M7" s="10"/>
      <c r="N7" s="10"/>
      <c r="O7" s="10"/>
      <c r="P7" s="10"/>
      <c r="Q7" s="10"/>
      <c r="R7" s="10"/>
    </row>
    <row r="8" spans="1:29" ht="15" customHeight="1">
      <c r="A8" s="5">
        <v>5</v>
      </c>
      <c r="B8" s="6" t="s">
        <v>10</v>
      </c>
      <c r="C8" s="23">
        <v>45478</v>
      </c>
      <c r="D8" s="23">
        <v>45570</v>
      </c>
      <c r="E8" s="5">
        <v>126</v>
      </c>
      <c r="F8" s="5">
        <v>2</v>
      </c>
      <c r="G8" s="5">
        <f>E8+F8</f>
        <v>128</v>
      </c>
      <c r="H8" s="5"/>
      <c r="I8" s="5" t="s">
        <v>203</v>
      </c>
      <c r="J8" s="44"/>
      <c r="K8" s="10"/>
      <c r="L8" s="10"/>
      <c r="M8" s="10"/>
      <c r="N8" s="10"/>
      <c r="O8" s="10"/>
      <c r="P8" s="10"/>
      <c r="Q8" s="10"/>
      <c r="R8" s="10"/>
    </row>
    <row r="9" spans="1:29" ht="15" customHeight="1">
      <c r="A9" s="5"/>
      <c r="B9" s="4"/>
      <c r="C9" s="7"/>
      <c r="D9" s="7"/>
      <c r="E9" s="15">
        <f>SUM(E4:E8)</f>
        <v>471</v>
      </c>
      <c r="F9" s="5">
        <f>SUM(F4:F8)</f>
        <v>9</v>
      </c>
      <c r="G9" s="5"/>
      <c r="H9" s="4">
        <f>SUM(E4:E8,F4:F8)</f>
        <v>480</v>
      </c>
      <c r="I9" s="10"/>
      <c r="J9" s="44"/>
      <c r="K9" s="10"/>
      <c r="L9" s="10"/>
      <c r="M9" s="10"/>
      <c r="N9" s="10"/>
      <c r="O9" s="10"/>
      <c r="P9" s="10"/>
      <c r="Q9" s="10"/>
      <c r="R9" s="10"/>
    </row>
    <row r="10" spans="1:29" ht="27" customHeight="1" thickBot="1">
      <c r="A10" s="82" t="s">
        <v>12</v>
      </c>
      <c r="B10" s="80"/>
      <c r="C10" s="80"/>
      <c r="D10" s="80"/>
      <c r="E10" s="80"/>
      <c r="F10" s="80"/>
      <c r="G10" s="80"/>
      <c r="H10" s="80"/>
      <c r="I10" s="81"/>
      <c r="J10" s="44"/>
      <c r="K10" s="80" t="s">
        <v>13</v>
      </c>
      <c r="L10" s="80"/>
      <c r="M10" s="80"/>
      <c r="N10" s="80"/>
      <c r="O10" s="80"/>
      <c r="P10" s="80"/>
      <c r="Q10" s="80"/>
      <c r="R10" s="81"/>
    </row>
    <row r="11" spans="1:29" ht="23.25" customHeight="1">
      <c r="A11" s="43"/>
      <c r="B11" s="33" t="s">
        <v>11</v>
      </c>
      <c r="C11" s="34"/>
      <c r="D11" s="34"/>
      <c r="E11" s="35"/>
      <c r="F11" s="35"/>
      <c r="G11" s="35"/>
      <c r="H11" s="36">
        <f>SUM(E63:F63)</f>
        <v>576</v>
      </c>
      <c r="I11" s="40"/>
      <c r="J11" s="44"/>
      <c r="K11" s="41">
        <v>1</v>
      </c>
      <c r="L11" s="52" t="s">
        <v>131</v>
      </c>
      <c r="M11" s="53">
        <v>45425</v>
      </c>
      <c r="N11" s="53">
        <v>45436</v>
      </c>
      <c r="O11" s="41">
        <v>60</v>
      </c>
      <c r="P11" s="41">
        <v>8</v>
      </c>
      <c r="Q11" s="41">
        <f>O11+P11</f>
        <v>68</v>
      </c>
      <c r="R11" s="41" t="s">
        <v>202</v>
      </c>
      <c r="T11" s="88" t="s">
        <v>193</v>
      </c>
      <c r="U11" s="89"/>
      <c r="V11" s="89"/>
      <c r="W11" s="89"/>
      <c r="X11" s="89"/>
      <c r="Y11" s="89"/>
      <c r="Z11" s="89"/>
      <c r="AA11" s="89"/>
      <c r="AB11" s="89"/>
      <c r="AC11" s="90"/>
    </row>
    <row r="12" spans="1:29" ht="15" customHeight="1">
      <c r="A12" s="5">
        <v>1</v>
      </c>
      <c r="B12" s="8" t="s">
        <v>14</v>
      </c>
      <c r="C12" s="23"/>
      <c r="D12" s="23"/>
      <c r="E12" s="5"/>
      <c r="F12" s="5"/>
      <c r="G12" s="5"/>
      <c r="H12" s="5"/>
      <c r="I12" s="15"/>
      <c r="J12" s="45"/>
      <c r="K12" s="41"/>
      <c r="L12" s="41" t="s">
        <v>132</v>
      </c>
      <c r="M12" s="41"/>
      <c r="N12" s="41"/>
      <c r="O12" s="41">
        <v>10</v>
      </c>
      <c r="P12" s="41">
        <v>2</v>
      </c>
      <c r="Q12" s="41">
        <f>O12+P12</f>
        <v>12</v>
      </c>
      <c r="R12" s="41" t="s">
        <v>202</v>
      </c>
      <c r="T12" s="91"/>
      <c r="U12" s="92"/>
      <c r="V12" s="92"/>
      <c r="W12" s="92"/>
      <c r="X12" s="92"/>
      <c r="Y12" s="92"/>
      <c r="Z12" s="92"/>
      <c r="AA12" s="92"/>
      <c r="AB12" s="92"/>
      <c r="AC12" s="93"/>
    </row>
    <row r="13" spans="1:29" ht="15" customHeight="1" thickBot="1">
      <c r="A13" s="5"/>
      <c r="B13" s="10" t="s">
        <v>15</v>
      </c>
      <c r="C13" s="22">
        <v>45432</v>
      </c>
      <c r="D13" s="22">
        <v>45432</v>
      </c>
      <c r="E13" s="15">
        <v>8</v>
      </c>
      <c r="F13" s="15"/>
      <c r="G13" s="15">
        <f>E13+F13</f>
        <v>8</v>
      </c>
      <c r="H13" s="15"/>
      <c r="I13" s="15" t="s">
        <v>202</v>
      </c>
      <c r="J13" s="44"/>
      <c r="K13" s="41"/>
      <c r="L13" s="41" t="s">
        <v>133</v>
      </c>
      <c r="M13" s="41"/>
      <c r="N13" s="41"/>
      <c r="O13" s="41"/>
      <c r="P13" s="41"/>
      <c r="Q13" s="41"/>
      <c r="R13" s="41" t="s">
        <v>203</v>
      </c>
      <c r="T13" s="94"/>
      <c r="U13" s="95"/>
      <c r="V13" s="95"/>
      <c r="W13" s="95"/>
      <c r="X13" s="95"/>
      <c r="Y13" s="95"/>
      <c r="Z13" s="95"/>
      <c r="AA13" s="95"/>
      <c r="AB13" s="95"/>
      <c r="AC13" s="96"/>
    </row>
    <row r="14" spans="1:29" ht="15" customHeight="1">
      <c r="A14" s="5"/>
      <c r="B14" s="10" t="s">
        <v>218</v>
      </c>
      <c r="C14" s="22">
        <v>45433</v>
      </c>
      <c r="D14" s="22">
        <v>45433</v>
      </c>
      <c r="E14" s="15">
        <v>30</v>
      </c>
      <c r="F14" s="15">
        <v>2</v>
      </c>
      <c r="G14" s="15">
        <f t="shared" ref="G14:G77" si="0">E14+F14</f>
        <v>32</v>
      </c>
      <c r="H14" s="15"/>
      <c r="I14" s="15" t="s">
        <v>202</v>
      </c>
      <c r="J14" s="44"/>
      <c r="K14" s="15"/>
      <c r="L14" s="15" t="s">
        <v>134</v>
      </c>
      <c r="M14" s="15"/>
      <c r="N14" s="15"/>
      <c r="O14" s="15"/>
      <c r="P14" s="15"/>
      <c r="Q14" s="41"/>
      <c r="R14" s="41" t="s">
        <v>203</v>
      </c>
      <c r="T14" s="100" t="s">
        <v>194</v>
      </c>
      <c r="U14" s="101"/>
      <c r="V14" s="101"/>
      <c r="W14" s="101"/>
      <c r="X14" s="101"/>
      <c r="Y14" s="101"/>
      <c r="Z14" s="101"/>
      <c r="AA14" s="101"/>
      <c r="AB14" s="101"/>
      <c r="AC14" s="101"/>
    </row>
    <row r="15" spans="1:29" ht="15" customHeight="1">
      <c r="A15" s="5">
        <v>2</v>
      </c>
      <c r="B15" s="12" t="s">
        <v>61</v>
      </c>
      <c r="C15" s="22"/>
      <c r="D15" s="22"/>
      <c r="E15" s="15"/>
      <c r="F15" s="15">
        <v>4</v>
      </c>
      <c r="G15" s="15">
        <f t="shared" si="0"/>
        <v>4</v>
      </c>
      <c r="H15" s="15"/>
      <c r="I15" s="15" t="s">
        <v>202</v>
      </c>
      <c r="J15" s="103"/>
      <c r="K15" s="15"/>
      <c r="L15" s="15" t="s">
        <v>135</v>
      </c>
      <c r="M15" s="15"/>
      <c r="N15" s="15"/>
      <c r="O15" s="15"/>
      <c r="P15" s="15"/>
      <c r="Q15" s="41"/>
      <c r="R15" s="41" t="s">
        <v>203</v>
      </c>
      <c r="T15" s="102"/>
      <c r="U15" s="102"/>
      <c r="V15" s="102"/>
      <c r="W15" s="102"/>
      <c r="X15" s="102"/>
      <c r="Y15" s="102"/>
      <c r="Z15" s="102"/>
      <c r="AA15" s="102"/>
      <c r="AB15" s="102"/>
      <c r="AC15" s="102"/>
    </row>
    <row r="16" spans="1:29" ht="15" customHeight="1" thickBot="1">
      <c r="A16" s="5"/>
      <c r="B16" s="10" t="s">
        <v>219</v>
      </c>
      <c r="C16" s="22">
        <v>45434</v>
      </c>
      <c r="D16" s="22">
        <v>45434</v>
      </c>
      <c r="E16" s="15">
        <v>15</v>
      </c>
      <c r="F16" s="15"/>
      <c r="G16" s="15">
        <f t="shared" si="0"/>
        <v>15</v>
      </c>
      <c r="H16" s="15"/>
      <c r="I16" s="15" t="s">
        <v>202</v>
      </c>
      <c r="J16" s="103"/>
      <c r="K16" s="15"/>
      <c r="L16" s="15" t="s">
        <v>136</v>
      </c>
      <c r="M16" s="15"/>
      <c r="N16" s="15"/>
      <c r="O16" s="15"/>
      <c r="P16" s="15"/>
      <c r="Q16" s="41"/>
      <c r="R16" s="41" t="s">
        <v>202</v>
      </c>
      <c r="T16" s="102"/>
      <c r="U16" s="102"/>
      <c r="V16" s="102"/>
      <c r="W16" s="102"/>
      <c r="X16" s="102"/>
      <c r="Y16" s="102"/>
      <c r="Z16" s="102"/>
      <c r="AA16" s="102"/>
      <c r="AB16" s="102"/>
      <c r="AC16" s="102"/>
    </row>
    <row r="17" spans="1:29" ht="15" customHeight="1">
      <c r="A17" s="5"/>
      <c r="B17" s="10" t="s">
        <v>53</v>
      </c>
      <c r="C17" s="22">
        <v>45434</v>
      </c>
      <c r="D17" s="22">
        <v>45434</v>
      </c>
      <c r="E17" s="15">
        <v>15</v>
      </c>
      <c r="F17" s="15"/>
      <c r="G17" s="15">
        <f t="shared" si="0"/>
        <v>15</v>
      </c>
      <c r="H17" s="15"/>
      <c r="I17" s="5" t="s">
        <v>202</v>
      </c>
      <c r="J17" s="44"/>
      <c r="K17" s="41">
        <v>2</v>
      </c>
      <c r="L17" s="52" t="s">
        <v>137</v>
      </c>
      <c r="M17" s="53">
        <v>45439</v>
      </c>
      <c r="N17" s="53">
        <v>45450</v>
      </c>
      <c r="O17" s="41">
        <v>72</v>
      </c>
      <c r="P17" s="41">
        <v>8</v>
      </c>
      <c r="Q17" s="41">
        <f t="shared" ref="Q17:Q72" si="1">O17+P17</f>
        <v>80</v>
      </c>
      <c r="R17" s="41" t="s">
        <v>203</v>
      </c>
      <c r="T17" s="100" t="s">
        <v>195</v>
      </c>
      <c r="U17" s="101"/>
      <c r="V17" s="101"/>
      <c r="W17" s="101"/>
      <c r="X17" s="101"/>
      <c r="Y17" s="101"/>
      <c r="Z17" s="101"/>
      <c r="AA17" s="101"/>
      <c r="AB17" s="101"/>
      <c r="AC17" s="101"/>
    </row>
    <row r="18" spans="1:29" ht="15" customHeight="1">
      <c r="A18" s="5"/>
      <c r="B18" s="10" t="s">
        <v>59</v>
      </c>
      <c r="C18" s="22">
        <v>45434</v>
      </c>
      <c r="D18" s="22">
        <v>45434</v>
      </c>
      <c r="E18" s="15">
        <v>15</v>
      </c>
      <c r="F18" s="15"/>
      <c r="G18" s="15">
        <f t="shared" si="0"/>
        <v>15</v>
      </c>
      <c r="H18" s="15"/>
      <c r="I18" s="15" t="s">
        <v>202</v>
      </c>
      <c r="J18" s="44"/>
      <c r="K18" s="41"/>
      <c r="L18" s="41" t="s">
        <v>138</v>
      </c>
      <c r="M18" s="41"/>
      <c r="N18" s="41"/>
      <c r="O18" s="41"/>
      <c r="P18" s="41"/>
      <c r="Q18" s="41"/>
      <c r="R18" s="41" t="s">
        <v>203</v>
      </c>
      <c r="T18" s="102"/>
      <c r="U18" s="102"/>
      <c r="V18" s="102"/>
      <c r="W18" s="102"/>
      <c r="X18" s="102"/>
      <c r="Y18" s="102"/>
      <c r="Z18" s="102"/>
      <c r="AA18" s="102"/>
      <c r="AB18" s="102"/>
      <c r="AC18" s="102"/>
    </row>
    <row r="19" spans="1:29" ht="15" customHeight="1" thickBot="1">
      <c r="A19" s="5"/>
      <c r="B19" s="13" t="s">
        <v>60</v>
      </c>
      <c r="C19" s="22">
        <v>45434</v>
      </c>
      <c r="D19" s="22">
        <v>45434</v>
      </c>
      <c r="E19" s="15">
        <v>15</v>
      </c>
      <c r="F19" s="15"/>
      <c r="G19" s="15">
        <f t="shared" si="0"/>
        <v>15</v>
      </c>
      <c r="H19" s="15"/>
      <c r="I19" s="15" t="s">
        <v>202</v>
      </c>
      <c r="J19" s="44"/>
      <c r="K19" s="41"/>
      <c r="L19" s="41" t="s">
        <v>170</v>
      </c>
      <c r="M19" s="41"/>
      <c r="N19" s="41"/>
      <c r="O19" s="41"/>
      <c r="P19" s="41"/>
      <c r="Q19" s="41"/>
      <c r="R19" s="41" t="s">
        <v>203</v>
      </c>
      <c r="T19" s="102"/>
      <c r="U19" s="102"/>
      <c r="V19" s="102"/>
      <c r="W19" s="102"/>
      <c r="X19" s="102"/>
      <c r="Y19" s="102"/>
      <c r="Z19" s="102"/>
      <c r="AA19" s="102"/>
      <c r="AB19" s="102"/>
      <c r="AC19" s="102"/>
    </row>
    <row r="20" spans="1:29" ht="15" customHeight="1">
      <c r="A20" s="5">
        <v>3</v>
      </c>
      <c r="B20" s="12" t="s">
        <v>17</v>
      </c>
      <c r="C20" s="22">
        <v>45439</v>
      </c>
      <c r="D20" s="22">
        <v>45439</v>
      </c>
      <c r="E20" s="15">
        <v>22</v>
      </c>
      <c r="F20" s="15">
        <v>2</v>
      </c>
      <c r="G20" s="15">
        <f t="shared" si="0"/>
        <v>24</v>
      </c>
      <c r="H20" s="15"/>
      <c r="I20" s="15" t="s">
        <v>202</v>
      </c>
      <c r="J20" s="44"/>
      <c r="K20" s="15">
        <v>3</v>
      </c>
      <c r="L20" s="17" t="s">
        <v>139</v>
      </c>
      <c r="M20" s="22">
        <v>45453</v>
      </c>
      <c r="N20" s="22">
        <v>45464</v>
      </c>
      <c r="O20" s="15">
        <v>64</v>
      </c>
      <c r="P20" s="15">
        <v>16</v>
      </c>
      <c r="Q20" s="41">
        <f t="shared" si="1"/>
        <v>80</v>
      </c>
      <c r="R20" s="41" t="s">
        <v>205</v>
      </c>
      <c r="T20" s="100" t="s">
        <v>197</v>
      </c>
      <c r="U20" s="101"/>
      <c r="V20" s="101"/>
      <c r="W20" s="101"/>
      <c r="X20" s="101"/>
      <c r="Y20" s="101"/>
      <c r="Z20" s="101"/>
      <c r="AA20" s="101"/>
      <c r="AB20" s="101"/>
      <c r="AC20" s="101"/>
    </row>
    <row r="21" spans="1:29" ht="15" customHeight="1">
      <c r="A21" s="5">
        <v>4</v>
      </c>
      <c r="B21" s="12" t="s">
        <v>18</v>
      </c>
      <c r="C21" s="22"/>
      <c r="D21" s="22"/>
      <c r="E21" s="15"/>
      <c r="F21" s="15">
        <v>4</v>
      </c>
      <c r="G21" s="15">
        <f t="shared" si="0"/>
        <v>4</v>
      </c>
      <c r="H21" s="15"/>
      <c r="I21" s="15" t="s">
        <v>202</v>
      </c>
      <c r="J21" s="44"/>
      <c r="K21" s="15"/>
      <c r="L21" s="15" t="s">
        <v>140</v>
      </c>
      <c r="M21" s="15"/>
      <c r="N21" s="15"/>
      <c r="O21" s="15"/>
      <c r="P21" s="15"/>
      <c r="Q21" s="41"/>
      <c r="R21" s="41" t="s">
        <v>205</v>
      </c>
      <c r="T21" s="102"/>
      <c r="U21" s="102"/>
      <c r="V21" s="102"/>
      <c r="W21" s="102"/>
      <c r="X21" s="102"/>
      <c r="Y21" s="102"/>
      <c r="Z21" s="102"/>
      <c r="AA21" s="102"/>
      <c r="AB21" s="102"/>
      <c r="AC21" s="102"/>
    </row>
    <row r="22" spans="1:29" ht="15" customHeight="1">
      <c r="A22" s="5"/>
      <c r="B22" s="10" t="s">
        <v>19</v>
      </c>
      <c r="C22" s="22">
        <v>45439</v>
      </c>
      <c r="D22" s="22">
        <v>45439</v>
      </c>
      <c r="E22" s="15">
        <v>15</v>
      </c>
      <c r="F22" s="15"/>
      <c r="G22" s="15">
        <f t="shared" si="0"/>
        <v>15</v>
      </c>
      <c r="H22" s="15"/>
      <c r="I22" s="5" t="s">
        <v>202</v>
      </c>
      <c r="J22" s="44"/>
      <c r="K22" s="15"/>
      <c r="L22" s="15" t="s">
        <v>141</v>
      </c>
      <c r="M22" s="15"/>
      <c r="N22" s="15"/>
      <c r="O22" s="15"/>
      <c r="P22" s="15"/>
      <c r="Q22" s="41"/>
      <c r="R22" s="41" t="s">
        <v>205</v>
      </c>
      <c r="T22" s="102"/>
      <c r="U22" s="102"/>
      <c r="V22" s="102"/>
      <c r="W22" s="102"/>
      <c r="X22" s="102"/>
      <c r="Y22" s="102"/>
      <c r="Z22" s="102"/>
      <c r="AA22" s="102"/>
      <c r="AB22" s="102"/>
      <c r="AC22" s="102"/>
    </row>
    <row r="23" spans="1:29" ht="15" customHeight="1">
      <c r="A23" s="5"/>
      <c r="B23" s="10" t="s">
        <v>20</v>
      </c>
      <c r="C23" s="22">
        <v>45439</v>
      </c>
      <c r="D23" s="22">
        <v>45439</v>
      </c>
      <c r="E23" s="15">
        <v>8</v>
      </c>
      <c r="F23" s="15"/>
      <c r="G23" s="15">
        <f t="shared" si="0"/>
        <v>8</v>
      </c>
      <c r="H23" s="15"/>
      <c r="I23" s="15" t="s">
        <v>202</v>
      </c>
      <c r="J23" s="44"/>
      <c r="K23" s="15"/>
      <c r="L23" s="15" t="s">
        <v>170</v>
      </c>
      <c r="M23" s="17"/>
      <c r="N23" s="15"/>
      <c r="O23" s="15"/>
      <c r="P23" s="15"/>
      <c r="Q23" s="41"/>
      <c r="R23" s="41" t="s">
        <v>205</v>
      </c>
    </row>
    <row r="24" spans="1:29" ht="15" customHeight="1">
      <c r="A24" s="5"/>
      <c r="B24" s="10" t="s">
        <v>64</v>
      </c>
      <c r="C24" s="22">
        <v>45439</v>
      </c>
      <c r="D24" s="22">
        <v>45439</v>
      </c>
      <c r="E24" s="15">
        <v>15</v>
      </c>
      <c r="F24" s="15"/>
      <c r="G24" s="15">
        <f t="shared" si="0"/>
        <v>15</v>
      </c>
      <c r="H24" s="15"/>
      <c r="I24" s="15" t="s">
        <v>202</v>
      </c>
      <c r="J24" s="44"/>
      <c r="K24" s="15">
        <v>4</v>
      </c>
      <c r="L24" s="17" t="s">
        <v>142</v>
      </c>
      <c r="M24" s="22">
        <v>45467</v>
      </c>
      <c r="N24" s="22">
        <v>45448</v>
      </c>
      <c r="O24" s="15">
        <v>72</v>
      </c>
      <c r="P24" s="15">
        <v>8</v>
      </c>
      <c r="Q24" s="41">
        <f t="shared" si="1"/>
        <v>80</v>
      </c>
      <c r="R24" s="41" t="s">
        <v>205</v>
      </c>
    </row>
    <row r="25" spans="1:29" ht="15" customHeight="1" thickBot="1">
      <c r="A25" s="5"/>
      <c r="B25" s="10" t="s">
        <v>21</v>
      </c>
      <c r="C25" s="22">
        <v>45439</v>
      </c>
      <c r="D25" s="22">
        <v>45439</v>
      </c>
      <c r="E25" s="15">
        <v>22</v>
      </c>
      <c r="F25" s="15"/>
      <c r="G25" s="15">
        <f t="shared" si="0"/>
        <v>22</v>
      </c>
      <c r="H25" s="15"/>
      <c r="I25" s="15" t="s">
        <v>202</v>
      </c>
      <c r="J25" s="44"/>
      <c r="K25" s="15"/>
      <c r="L25" s="15" t="s">
        <v>143</v>
      </c>
      <c r="M25" s="22"/>
      <c r="N25" s="22"/>
      <c r="O25" s="15"/>
      <c r="P25" s="15"/>
      <c r="Q25" s="41"/>
      <c r="R25" s="41" t="s">
        <v>205</v>
      </c>
    </row>
    <row r="26" spans="1:29" ht="15" customHeight="1">
      <c r="A26" s="5"/>
      <c r="B26" s="10" t="s">
        <v>22</v>
      </c>
      <c r="C26" s="22">
        <v>45440</v>
      </c>
      <c r="D26" s="22">
        <v>45440</v>
      </c>
      <c r="E26" s="15">
        <v>8</v>
      </c>
      <c r="F26" s="15"/>
      <c r="G26" s="15">
        <f t="shared" si="0"/>
        <v>8</v>
      </c>
      <c r="H26" s="15"/>
      <c r="I26" s="15" t="s">
        <v>202</v>
      </c>
      <c r="J26" s="44"/>
      <c r="K26" s="15"/>
      <c r="L26" s="15" t="s">
        <v>170</v>
      </c>
      <c r="M26" s="15"/>
      <c r="N26" s="15"/>
      <c r="O26" s="15"/>
      <c r="P26" s="15"/>
      <c r="Q26" s="41"/>
      <c r="R26" s="41" t="s">
        <v>205</v>
      </c>
      <c r="T26" s="88" t="s">
        <v>196</v>
      </c>
      <c r="U26" s="89"/>
      <c r="V26" s="89"/>
      <c r="W26" s="89"/>
      <c r="X26" s="89"/>
      <c r="Y26" s="89"/>
      <c r="Z26" s="89"/>
      <c r="AA26" s="89"/>
      <c r="AB26" s="89"/>
      <c r="AC26" s="90"/>
    </row>
    <row r="27" spans="1:29" ht="15" customHeight="1">
      <c r="A27" s="5">
        <v>5</v>
      </c>
      <c r="B27" s="12" t="s">
        <v>24</v>
      </c>
      <c r="C27" s="22"/>
      <c r="D27" s="22"/>
      <c r="E27" s="15"/>
      <c r="F27" s="15"/>
      <c r="G27" s="15"/>
      <c r="H27" s="15"/>
      <c r="I27" s="15"/>
      <c r="J27" s="44"/>
      <c r="K27" s="15"/>
      <c r="L27" s="15"/>
      <c r="M27" s="15"/>
      <c r="N27" s="15"/>
      <c r="O27" s="15"/>
      <c r="P27" s="15"/>
      <c r="Q27" s="41"/>
      <c r="R27" s="15"/>
      <c r="T27" s="91"/>
      <c r="U27" s="92"/>
      <c r="V27" s="92"/>
      <c r="W27" s="92"/>
      <c r="X27" s="92"/>
      <c r="Y27" s="92"/>
      <c r="Z27" s="92"/>
      <c r="AA27" s="92"/>
      <c r="AB27" s="92"/>
      <c r="AC27" s="93"/>
    </row>
    <row r="28" spans="1:29" ht="15" customHeight="1" thickBot="1">
      <c r="A28" s="5"/>
      <c r="B28" s="12" t="s">
        <v>25</v>
      </c>
      <c r="C28" s="22"/>
      <c r="D28" s="22"/>
      <c r="E28" s="15"/>
      <c r="F28" s="15">
        <v>2</v>
      </c>
      <c r="G28" s="15">
        <f t="shared" si="0"/>
        <v>2</v>
      </c>
      <c r="H28" s="15"/>
      <c r="I28" s="15" t="s">
        <v>202</v>
      </c>
      <c r="J28" s="44"/>
      <c r="K28" s="15"/>
      <c r="L28" s="15"/>
      <c r="M28" s="15"/>
      <c r="N28" s="15"/>
      <c r="O28" s="15"/>
      <c r="P28" s="15"/>
      <c r="Q28" s="41"/>
      <c r="R28" s="15"/>
      <c r="T28" s="94"/>
      <c r="U28" s="95"/>
      <c r="V28" s="95"/>
      <c r="W28" s="95"/>
      <c r="X28" s="95"/>
      <c r="Y28" s="95"/>
      <c r="Z28" s="95"/>
      <c r="AA28" s="95"/>
      <c r="AB28" s="95"/>
      <c r="AC28" s="96"/>
    </row>
    <row r="29" spans="1:29" ht="15" customHeight="1">
      <c r="A29" s="5"/>
      <c r="B29" s="10" t="s">
        <v>26</v>
      </c>
      <c r="C29" s="22">
        <v>45440</v>
      </c>
      <c r="D29" s="22">
        <v>45440</v>
      </c>
      <c r="E29" s="15">
        <v>7</v>
      </c>
      <c r="F29" s="15"/>
      <c r="G29" s="15">
        <f t="shared" si="0"/>
        <v>7</v>
      </c>
      <c r="H29" s="15"/>
      <c r="I29" s="15" t="s">
        <v>202</v>
      </c>
      <c r="J29" s="44"/>
      <c r="K29" s="15">
        <v>5</v>
      </c>
      <c r="L29" s="17" t="s">
        <v>144</v>
      </c>
      <c r="M29" s="22">
        <v>45425</v>
      </c>
      <c r="N29" s="22">
        <v>45429</v>
      </c>
      <c r="O29" s="15">
        <v>38</v>
      </c>
      <c r="P29" s="15">
        <v>2</v>
      </c>
      <c r="Q29" s="41">
        <f t="shared" si="1"/>
        <v>40</v>
      </c>
      <c r="R29" s="15" t="s">
        <v>202</v>
      </c>
      <c r="T29" s="100" t="s">
        <v>194</v>
      </c>
      <c r="U29" s="101"/>
      <c r="V29" s="101"/>
      <c r="W29" s="101"/>
      <c r="X29" s="101"/>
      <c r="Y29" s="101"/>
      <c r="Z29" s="101"/>
      <c r="AA29" s="101"/>
      <c r="AB29" s="101"/>
      <c r="AC29" s="101"/>
    </row>
    <row r="30" spans="1:29" ht="15" customHeight="1">
      <c r="A30" s="5"/>
      <c r="B30" s="10" t="s">
        <v>27</v>
      </c>
      <c r="C30" s="22">
        <v>45440</v>
      </c>
      <c r="D30" s="22">
        <v>45440</v>
      </c>
      <c r="E30" s="15">
        <v>8</v>
      </c>
      <c r="F30" s="15"/>
      <c r="G30" s="15">
        <f t="shared" si="0"/>
        <v>8</v>
      </c>
      <c r="H30" s="15"/>
      <c r="I30" s="15" t="s">
        <v>202</v>
      </c>
      <c r="J30" s="44"/>
      <c r="K30" s="15"/>
      <c r="L30" s="15" t="s">
        <v>145</v>
      </c>
      <c r="M30" s="15"/>
      <c r="N30" s="15"/>
      <c r="O30" s="15"/>
      <c r="P30" s="15"/>
      <c r="Q30" s="41"/>
      <c r="R30" s="15" t="s">
        <v>202</v>
      </c>
      <c r="T30" s="102"/>
      <c r="U30" s="102"/>
      <c r="V30" s="102"/>
      <c r="W30" s="102"/>
      <c r="X30" s="102"/>
      <c r="Y30" s="102"/>
      <c r="Z30" s="102"/>
      <c r="AA30" s="102"/>
      <c r="AB30" s="102"/>
      <c r="AC30" s="102"/>
    </row>
    <row r="31" spans="1:29" ht="15" customHeight="1" thickBot="1">
      <c r="A31" s="5"/>
      <c r="B31" s="10" t="s">
        <v>28</v>
      </c>
      <c r="C31" s="22">
        <v>45440</v>
      </c>
      <c r="D31" s="22">
        <v>45440</v>
      </c>
      <c r="E31" s="15">
        <v>7</v>
      </c>
      <c r="F31" s="15"/>
      <c r="G31" s="15">
        <f t="shared" si="0"/>
        <v>7</v>
      </c>
      <c r="H31" s="15"/>
      <c r="I31" s="15" t="s">
        <v>202</v>
      </c>
      <c r="J31" s="44"/>
      <c r="K31" s="15"/>
      <c r="L31" s="15" t="s">
        <v>146</v>
      </c>
      <c r="M31" s="15"/>
      <c r="N31" s="15"/>
      <c r="O31" s="15"/>
      <c r="P31" s="15"/>
      <c r="Q31" s="41"/>
      <c r="R31" s="15" t="s">
        <v>202</v>
      </c>
      <c r="T31" s="102"/>
      <c r="U31" s="102"/>
      <c r="V31" s="102"/>
      <c r="W31" s="102"/>
      <c r="X31" s="102"/>
      <c r="Y31" s="102"/>
      <c r="Z31" s="102"/>
      <c r="AA31" s="102"/>
      <c r="AB31" s="102"/>
      <c r="AC31" s="102"/>
    </row>
    <row r="32" spans="1:29" ht="15" customHeight="1">
      <c r="A32" s="5"/>
      <c r="B32" s="10" t="s">
        <v>29</v>
      </c>
      <c r="C32" s="22">
        <v>45440</v>
      </c>
      <c r="D32" s="22">
        <v>45440</v>
      </c>
      <c r="E32" s="15">
        <v>8</v>
      </c>
      <c r="F32" s="15"/>
      <c r="G32" s="15">
        <f t="shared" si="0"/>
        <v>8</v>
      </c>
      <c r="H32" s="15"/>
      <c r="I32" s="15" t="s">
        <v>202</v>
      </c>
      <c r="J32" s="44"/>
      <c r="K32" s="15">
        <v>6</v>
      </c>
      <c r="L32" s="17" t="s">
        <v>36</v>
      </c>
      <c r="M32" s="22">
        <v>45432</v>
      </c>
      <c r="N32" s="22">
        <v>45436</v>
      </c>
      <c r="O32" s="15">
        <v>40</v>
      </c>
      <c r="P32" s="15">
        <v>0</v>
      </c>
      <c r="Q32" s="41">
        <f t="shared" si="1"/>
        <v>40</v>
      </c>
      <c r="R32" s="15" t="s">
        <v>202</v>
      </c>
      <c r="T32" s="100" t="s">
        <v>198</v>
      </c>
      <c r="U32" s="101"/>
      <c r="V32" s="101"/>
      <c r="W32" s="101"/>
      <c r="X32" s="101"/>
      <c r="Y32" s="101"/>
      <c r="Z32" s="101"/>
      <c r="AA32" s="101"/>
      <c r="AB32" s="101"/>
      <c r="AC32" s="101"/>
    </row>
    <row r="33" spans="1:29" ht="15" customHeight="1">
      <c r="A33" s="5"/>
      <c r="B33" s="12" t="s">
        <v>30</v>
      </c>
      <c r="C33" s="22"/>
      <c r="D33" s="22"/>
      <c r="E33" s="15"/>
      <c r="F33" s="15">
        <v>4</v>
      </c>
      <c r="G33" s="15">
        <f t="shared" si="0"/>
        <v>4</v>
      </c>
      <c r="H33" s="15"/>
      <c r="I33" s="5" t="s">
        <v>202</v>
      </c>
      <c r="J33" s="44"/>
      <c r="K33" s="15"/>
      <c r="L33" s="15" t="s">
        <v>147</v>
      </c>
      <c r="M33" s="15"/>
      <c r="N33" s="15"/>
      <c r="O33" s="15"/>
      <c r="P33" s="15"/>
      <c r="Q33" s="41"/>
      <c r="R33" s="15" t="s">
        <v>202</v>
      </c>
      <c r="T33" s="102"/>
      <c r="U33" s="102"/>
      <c r="V33" s="102"/>
      <c r="W33" s="102"/>
      <c r="X33" s="102"/>
      <c r="Y33" s="102"/>
      <c r="Z33" s="102"/>
      <c r="AA33" s="102"/>
      <c r="AB33" s="102"/>
      <c r="AC33" s="102"/>
    </row>
    <row r="34" spans="1:29" ht="15" customHeight="1" thickBot="1">
      <c r="A34" s="5"/>
      <c r="B34" s="10" t="s">
        <v>31</v>
      </c>
      <c r="C34" s="22">
        <v>45441</v>
      </c>
      <c r="D34" s="22">
        <v>45441</v>
      </c>
      <c r="E34" s="15">
        <v>14</v>
      </c>
      <c r="F34" s="15"/>
      <c r="G34" s="15">
        <f t="shared" si="0"/>
        <v>14</v>
      </c>
      <c r="H34" s="15"/>
      <c r="I34" s="15" t="s">
        <v>202</v>
      </c>
      <c r="J34" s="44"/>
      <c r="K34" s="15"/>
      <c r="L34" s="15" t="s">
        <v>170</v>
      </c>
      <c r="M34" s="15"/>
      <c r="N34" s="15"/>
      <c r="O34" s="15"/>
      <c r="P34" s="15"/>
      <c r="Q34" s="41"/>
      <c r="R34" s="15" t="s">
        <v>202</v>
      </c>
      <c r="T34" s="102"/>
      <c r="U34" s="102"/>
      <c r="V34" s="102"/>
      <c r="W34" s="102"/>
      <c r="X34" s="102"/>
      <c r="Y34" s="102"/>
      <c r="Z34" s="102"/>
      <c r="AA34" s="102"/>
      <c r="AB34" s="102"/>
      <c r="AC34" s="102"/>
    </row>
    <row r="35" spans="1:29" ht="15" customHeight="1">
      <c r="A35" s="5"/>
      <c r="B35" s="10" t="s">
        <v>32</v>
      </c>
      <c r="C35" s="22">
        <v>45441</v>
      </c>
      <c r="D35" s="22">
        <v>45441</v>
      </c>
      <c r="E35" s="15">
        <v>8</v>
      </c>
      <c r="F35" s="15"/>
      <c r="G35" s="15">
        <f t="shared" si="0"/>
        <v>8</v>
      </c>
      <c r="H35" s="15"/>
      <c r="I35" s="15" t="s">
        <v>202</v>
      </c>
      <c r="J35" s="44"/>
      <c r="K35" s="15">
        <v>7</v>
      </c>
      <c r="L35" s="15" t="s">
        <v>148</v>
      </c>
      <c r="M35" s="22">
        <v>45439</v>
      </c>
      <c r="N35" s="22">
        <v>45443</v>
      </c>
      <c r="O35" s="15">
        <v>39</v>
      </c>
      <c r="P35" s="15">
        <v>1</v>
      </c>
      <c r="Q35" s="41">
        <f t="shared" si="1"/>
        <v>40</v>
      </c>
      <c r="R35" s="15" t="s">
        <v>202</v>
      </c>
      <c r="T35" s="100" t="s">
        <v>197</v>
      </c>
      <c r="U35" s="101"/>
      <c r="V35" s="101"/>
      <c r="W35" s="101"/>
      <c r="X35" s="101"/>
      <c r="Y35" s="101"/>
      <c r="Z35" s="101"/>
      <c r="AA35" s="101"/>
      <c r="AB35" s="101"/>
      <c r="AC35" s="101"/>
    </row>
    <row r="36" spans="1:29" ht="15" customHeight="1">
      <c r="A36" s="5"/>
      <c r="B36" s="10" t="s">
        <v>33</v>
      </c>
      <c r="C36" s="22">
        <v>45441</v>
      </c>
      <c r="D36" s="22">
        <v>45441</v>
      </c>
      <c r="E36" s="15">
        <v>24</v>
      </c>
      <c r="F36" s="15"/>
      <c r="G36" s="15">
        <f t="shared" si="0"/>
        <v>24</v>
      </c>
      <c r="H36" s="15"/>
      <c r="I36" s="15" t="s">
        <v>202</v>
      </c>
      <c r="J36" s="44"/>
      <c r="K36" s="15"/>
      <c r="L36" s="15" t="s">
        <v>149</v>
      </c>
      <c r="M36" s="15"/>
      <c r="N36" s="15"/>
      <c r="O36" s="15"/>
      <c r="P36" s="15"/>
      <c r="Q36" s="41"/>
      <c r="R36" s="15" t="s">
        <v>202</v>
      </c>
      <c r="T36" s="102"/>
      <c r="U36" s="102"/>
      <c r="V36" s="102"/>
      <c r="W36" s="102"/>
      <c r="X36" s="102"/>
      <c r="Y36" s="102"/>
      <c r="Z36" s="102"/>
      <c r="AA36" s="102"/>
      <c r="AB36" s="102"/>
      <c r="AC36" s="102"/>
    </row>
    <row r="37" spans="1:29" ht="15" customHeight="1">
      <c r="A37" s="5"/>
      <c r="B37" s="10" t="s">
        <v>34</v>
      </c>
      <c r="C37" s="22">
        <v>45441</v>
      </c>
      <c r="D37" s="22">
        <v>45441</v>
      </c>
      <c r="E37" s="15">
        <v>16</v>
      </c>
      <c r="F37" s="15"/>
      <c r="G37" s="15">
        <f t="shared" si="0"/>
        <v>16</v>
      </c>
      <c r="H37" s="15"/>
      <c r="I37" s="15" t="s">
        <v>202</v>
      </c>
      <c r="J37" s="44"/>
      <c r="K37" s="15"/>
      <c r="L37" s="15" t="s">
        <v>150</v>
      </c>
      <c r="M37" s="15"/>
      <c r="N37" s="15"/>
      <c r="O37" s="15"/>
      <c r="P37" s="15"/>
      <c r="Q37" s="41"/>
      <c r="R37" s="15" t="s">
        <v>202</v>
      </c>
      <c r="T37" s="102"/>
      <c r="U37" s="102"/>
      <c r="V37" s="102"/>
      <c r="W37" s="102"/>
      <c r="X37" s="102"/>
      <c r="Y37" s="102"/>
      <c r="Z37" s="102"/>
      <c r="AA37" s="102"/>
      <c r="AB37" s="102"/>
      <c r="AC37" s="102"/>
    </row>
    <row r="38" spans="1:29" ht="15" customHeight="1">
      <c r="A38" s="5"/>
      <c r="B38" s="10" t="s">
        <v>35</v>
      </c>
      <c r="C38" s="22">
        <v>45441</v>
      </c>
      <c r="D38" s="22">
        <v>45441</v>
      </c>
      <c r="E38" s="15">
        <v>8</v>
      </c>
      <c r="F38" s="15"/>
      <c r="G38" s="15">
        <f t="shared" si="0"/>
        <v>8</v>
      </c>
      <c r="H38" s="15"/>
      <c r="I38" s="5" t="s">
        <v>202</v>
      </c>
      <c r="J38" s="44"/>
      <c r="K38" s="15"/>
      <c r="L38" s="15" t="s">
        <v>170</v>
      </c>
      <c r="M38" s="15"/>
      <c r="N38" s="15"/>
      <c r="O38" s="15"/>
      <c r="P38" s="15"/>
      <c r="Q38" s="41"/>
      <c r="R38" s="15" t="s">
        <v>202</v>
      </c>
    </row>
    <row r="39" spans="1:29" ht="15" customHeight="1">
      <c r="A39" s="5"/>
      <c r="B39" s="10" t="s">
        <v>36</v>
      </c>
      <c r="C39" s="22">
        <v>45441</v>
      </c>
      <c r="D39" s="22">
        <v>45441</v>
      </c>
      <c r="E39" s="15">
        <v>12</v>
      </c>
      <c r="F39" s="15"/>
      <c r="G39" s="15">
        <f t="shared" si="0"/>
        <v>12</v>
      </c>
      <c r="H39" s="15"/>
      <c r="I39" s="15" t="s">
        <v>202</v>
      </c>
      <c r="J39" s="44"/>
      <c r="K39" s="41">
        <v>8</v>
      </c>
      <c r="L39" s="52" t="s">
        <v>151</v>
      </c>
      <c r="M39" s="53">
        <v>45446</v>
      </c>
      <c r="N39" s="53">
        <v>45450</v>
      </c>
      <c r="O39" s="41">
        <v>40</v>
      </c>
      <c r="P39" s="41">
        <v>0</v>
      </c>
      <c r="Q39" s="41">
        <f t="shared" si="1"/>
        <v>40</v>
      </c>
      <c r="R39" s="15" t="s">
        <v>202</v>
      </c>
    </row>
    <row r="40" spans="1:29" ht="15" customHeight="1">
      <c r="A40" s="5"/>
      <c r="B40" s="12" t="s">
        <v>37</v>
      </c>
      <c r="C40" s="22">
        <v>45441</v>
      </c>
      <c r="D40" s="22">
        <v>45442</v>
      </c>
      <c r="E40" s="15">
        <v>14</v>
      </c>
      <c r="F40" s="15">
        <v>2</v>
      </c>
      <c r="G40" s="15">
        <f t="shared" si="0"/>
        <v>16</v>
      </c>
      <c r="H40" s="15"/>
      <c r="I40" s="15" t="s">
        <v>202</v>
      </c>
      <c r="J40" s="44"/>
      <c r="K40" s="41"/>
      <c r="L40" s="41" t="s">
        <v>152</v>
      </c>
      <c r="M40" s="41"/>
      <c r="N40" s="41"/>
      <c r="O40" s="41"/>
      <c r="P40" s="41"/>
      <c r="Q40" s="41"/>
      <c r="R40" s="15" t="s">
        <v>202</v>
      </c>
    </row>
    <row r="41" spans="1:29" ht="15" customHeight="1">
      <c r="A41" s="5"/>
      <c r="B41" s="12" t="s">
        <v>38</v>
      </c>
      <c r="C41" s="22"/>
      <c r="D41" s="22"/>
      <c r="E41" s="15"/>
      <c r="F41" s="15">
        <v>2</v>
      </c>
      <c r="G41" s="15">
        <f t="shared" si="0"/>
        <v>2</v>
      </c>
      <c r="H41" s="15"/>
      <c r="I41" s="15" t="s">
        <v>202</v>
      </c>
      <c r="J41" s="44"/>
      <c r="K41" s="41"/>
      <c r="L41" s="41" t="s">
        <v>153</v>
      </c>
      <c r="M41" s="41"/>
      <c r="N41" s="41"/>
      <c r="O41" s="41"/>
      <c r="P41" s="41"/>
      <c r="Q41" s="41"/>
      <c r="R41" s="15" t="s">
        <v>202</v>
      </c>
    </row>
    <row r="42" spans="1:29" ht="15" customHeight="1">
      <c r="A42" s="5"/>
      <c r="B42" s="10" t="s">
        <v>65</v>
      </c>
      <c r="C42" s="22">
        <v>45442</v>
      </c>
      <c r="D42" s="22">
        <v>45442</v>
      </c>
      <c r="E42" s="15">
        <v>30</v>
      </c>
      <c r="F42" s="15"/>
      <c r="G42" s="15">
        <f t="shared" si="0"/>
        <v>30</v>
      </c>
      <c r="H42" s="15"/>
      <c r="I42" s="15" t="s">
        <v>202</v>
      </c>
      <c r="J42" s="44"/>
      <c r="K42" s="41"/>
      <c r="L42" s="41" t="s">
        <v>170</v>
      </c>
      <c r="M42" s="41"/>
      <c r="N42" s="41"/>
      <c r="O42" s="41"/>
      <c r="P42" s="41"/>
      <c r="Q42" s="41"/>
      <c r="R42" s="15" t="s">
        <v>202</v>
      </c>
    </row>
    <row r="43" spans="1:29" ht="15" customHeight="1">
      <c r="A43" s="5"/>
      <c r="B43" s="10" t="s">
        <v>39</v>
      </c>
      <c r="C43" s="22">
        <v>45442</v>
      </c>
      <c r="D43" s="22">
        <v>45442</v>
      </c>
      <c r="E43" s="15">
        <v>16</v>
      </c>
      <c r="F43" s="15"/>
      <c r="G43" s="15">
        <f t="shared" si="0"/>
        <v>16</v>
      </c>
      <c r="H43" s="15"/>
      <c r="I43" s="5" t="s">
        <v>202</v>
      </c>
      <c r="J43" s="44"/>
      <c r="K43" s="41">
        <v>9</v>
      </c>
      <c r="L43" s="17" t="s">
        <v>208</v>
      </c>
      <c r="M43" s="53">
        <v>45453</v>
      </c>
      <c r="N43" s="53">
        <v>45457</v>
      </c>
      <c r="O43" s="15">
        <v>38</v>
      </c>
      <c r="P43" s="15">
        <v>2</v>
      </c>
      <c r="Q43" s="41">
        <f t="shared" si="1"/>
        <v>40</v>
      </c>
      <c r="R43" s="15" t="s">
        <v>203</v>
      </c>
    </row>
    <row r="44" spans="1:29" ht="15" customHeight="1">
      <c r="A44" s="5">
        <v>6</v>
      </c>
      <c r="B44" s="24" t="s">
        <v>40</v>
      </c>
      <c r="C44" s="22"/>
      <c r="D44" s="22"/>
      <c r="E44" s="15"/>
      <c r="F44" s="15">
        <v>4</v>
      </c>
      <c r="G44" s="15">
        <f t="shared" si="0"/>
        <v>4</v>
      </c>
      <c r="H44" s="15"/>
      <c r="I44" s="15" t="s">
        <v>202</v>
      </c>
      <c r="J44" s="44"/>
      <c r="K44" s="41"/>
      <c r="L44" s="15" t="s">
        <v>157</v>
      </c>
      <c r="M44" s="41"/>
      <c r="N44" s="41"/>
      <c r="O44" s="41"/>
      <c r="P44" s="41"/>
      <c r="Q44" s="41"/>
      <c r="R44" s="15" t="s">
        <v>203</v>
      </c>
    </row>
    <row r="45" spans="1:29" ht="15" customHeight="1">
      <c r="A45" s="5"/>
      <c r="B45" s="25" t="s">
        <v>42</v>
      </c>
      <c r="C45" s="22">
        <v>45442</v>
      </c>
      <c r="D45" s="22">
        <v>45442</v>
      </c>
      <c r="E45" s="15">
        <v>12</v>
      </c>
      <c r="F45" s="15"/>
      <c r="G45" s="15">
        <f t="shared" si="0"/>
        <v>12</v>
      </c>
      <c r="H45" s="15"/>
      <c r="I45" s="15" t="s">
        <v>202</v>
      </c>
      <c r="J45" s="44"/>
      <c r="K45" s="41"/>
      <c r="L45" s="15" t="s">
        <v>170</v>
      </c>
      <c r="M45" s="41"/>
      <c r="N45" s="41"/>
      <c r="O45" s="41"/>
      <c r="P45" s="41"/>
      <c r="Q45" s="41"/>
      <c r="R45" s="15" t="s">
        <v>203</v>
      </c>
    </row>
    <row r="46" spans="1:29" ht="15" customHeight="1">
      <c r="A46" s="5"/>
      <c r="B46" s="25" t="s">
        <v>41</v>
      </c>
      <c r="C46" s="22">
        <v>45442</v>
      </c>
      <c r="D46" s="22">
        <v>45442</v>
      </c>
      <c r="E46" s="15">
        <v>12</v>
      </c>
      <c r="F46" s="15"/>
      <c r="G46" s="15">
        <f t="shared" si="0"/>
        <v>12</v>
      </c>
      <c r="H46" s="15"/>
      <c r="I46" s="15" t="s">
        <v>202</v>
      </c>
      <c r="J46" s="44"/>
      <c r="K46" s="15">
        <v>10</v>
      </c>
      <c r="L46" s="17" t="s">
        <v>209</v>
      </c>
      <c r="M46" s="22">
        <v>45460</v>
      </c>
      <c r="N46" s="22">
        <v>45494</v>
      </c>
      <c r="O46" s="15">
        <v>38</v>
      </c>
      <c r="P46" s="15">
        <v>2</v>
      </c>
      <c r="Q46" s="41">
        <f t="shared" si="1"/>
        <v>40</v>
      </c>
      <c r="R46" s="15" t="s">
        <v>203</v>
      </c>
    </row>
    <row r="47" spans="1:29" ht="15" customHeight="1">
      <c r="A47" s="5"/>
      <c r="B47" s="25" t="s">
        <v>43</v>
      </c>
      <c r="C47" s="22">
        <v>45443</v>
      </c>
      <c r="D47" s="22">
        <v>45443</v>
      </c>
      <c r="E47" s="15">
        <v>12</v>
      </c>
      <c r="F47" s="15"/>
      <c r="G47" s="15">
        <f t="shared" si="0"/>
        <v>12</v>
      </c>
      <c r="H47" s="15"/>
      <c r="I47" s="15" t="s">
        <v>202</v>
      </c>
      <c r="J47" s="44"/>
      <c r="K47" s="15"/>
      <c r="L47" s="15" t="s">
        <v>170</v>
      </c>
      <c r="M47" s="15"/>
      <c r="N47" s="15"/>
      <c r="O47" s="15"/>
      <c r="P47" s="15"/>
      <c r="Q47" s="41"/>
      <c r="R47" s="15" t="s">
        <v>203</v>
      </c>
    </row>
    <row r="48" spans="1:29" ht="15" customHeight="1">
      <c r="A48" s="5"/>
      <c r="B48" s="25" t="s">
        <v>44</v>
      </c>
      <c r="C48" s="22">
        <v>45443</v>
      </c>
      <c r="D48" s="22">
        <v>45443</v>
      </c>
      <c r="E48" s="15">
        <v>8</v>
      </c>
      <c r="F48" s="15"/>
      <c r="G48" s="15">
        <f t="shared" si="0"/>
        <v>8</v>
      </c>
      <c r="H48" s="15"/>
      <c r="I48" s="15" t="s">
        <v>202</v>
      </c>
      <c r="J48" s="44"/>
      <c r="K48" s="15">
        <v>11</v>
      </c>
      <c r="L48" s="17" t="s">
        <v>155</v>
      </c>
      <c r="M48" s="22">
        <v>45467</v>
      </c>
      <c r="N48" s="22">
        <v>45478</v>
      </c>
      <c r="O48" s="15">
        <v>76</v>
      </c>
      <c r="P48" s="15">
        <v>4</v>
      </c>
      <c r="Q48" s="41">
        <f t="shared" ref="Q48" si="2">O48+P48</f>
        <v>80</v>
      </c>
      <c r="R48" s="15" t="s">
        <v>205</v>
      </c>
    </row>
    <row r="49" spans="1:18" ht="15" customHeight="1">
      <c r="A49" s="5"/>
      <c r="B49" s="25" t="s">
        <v>45</v>
      </c>
      <c r="C49" s="22">
        <v>45443</v>
      </c>
      <c r="D49" s="22">
        <v>45443</v>
      </c>
      <c r="E49" s="15">
        <v>12</v>
      </c>
      <c r="F49" s="15"/>
      <c r="G49" s="15">
        <f t="shared" si="0"/>
        <v>12</v>
      </c>
      <c r="H49" s="15"/>
      <c r="I49" s="15" t="s">
        <v>202</v>
      </c>
      <c r="J49" s="44"/>
      <c r="K49" s="15"/>
      <c r="L49" s="15" t="s">
        <v>156</v>
      </c>
      <c r="M49" s="15"/>
      <c r="N49" s="15"/>
      <c r="O49" s="15"/>
      <c r="P49" s="15"/>
      <c r="Q49" s="41"/>
      <c r="R49" s="15" t="s">
        <v>205</v>
      </c>
    </row>
    <row r="50" spans="1:18" ht="15" customHeight="1">
      <c r="A50" s="5"/>
      <c r="B50" s="25" t="s">
        <v>46</v>
      </c>
      <c r="C50" s="22">
        <v>45443</v>
      </c>
      <c r="D50" s="22">
        <v>45443</v>
      </c>
      <c r="E50" s="15">
        <v>12</v>
      </c>
      <c r="F50" s="15"/>
      <c r="G50" s="15">
        <f t="shared" si="0"/>
        <v>12</v>
      </c>
      <c r="H50" s="15"/>
      <c r="I50" s="15" t="s">
        <v>202</v>
      </c>
      <c r="J50" s="44"/>
      <c r="K50" s="15"/>
      <c r="L50" s="15"/>
      <c r="M50" s="15"/>
      <c r="N50" s="15"/>
      <c r="O50" s="15"/>
      <c r="P50" s="15"/>
      <c r="Q50" s="41"/>
      <c r="R50" s="15" t="s">
        <v>205</v>
      </c>
    </row>
    <row r="51" spans="1:18" ht="15" customHeight="1">
      <c r="A51" s="5"/>
      <c r="B51" s="25" t="s">
        <v>47</v>
      </c>
      <c r="C51" s="22">
        <v>45443</v>
      </c>
      <c r="D51" s="22">
        <v>45443</v>
      </c>
      <c r="E51" s="15">
        <v>12</v>
      </c>
      <c r="F51" s="15"/>
      <c r="G51" s="15">
        <f t="shared" si="0"/>
        <v>12</v>
      </c>
      <c r="H51" s="15"/>
      <c r="I51" s="15" t="s">
        <v>202</v>
      </c>
      <c r="J51" s="44"/>
      <c r="K51" s="15"/>
      <c r="L51" s="15"/>
      <c r="M51" s="15"/>
      <c r="N51" s="15"/>
      <c r="O51" s="15"/>
      <c r="P51" s="15"/>
      <c r="Q51" s="41"/>
      <c r="R51" s="15"/>
    </row>
    <row r="52" spans="1:18" ht="15" customHeight="1">
      <c r="A52" s="5">
        <v>7</v>
      </c>
      <c r="B52" s="12" t="s">
        <v>48</v>
      </c>
      <c r="C52" s="22"/>
      <c r="D52" s="22"/>
      <c r="E52" s="15"/>
      <c r="F52" s="15">
        <v>2</v>
      </c>
      <c r="G52" s="15">
        <f t="shared" si="0"/>
        <v>2</v>
      </c>
      <c r="H52" s="15"/>
      <c r="I52" s="15" t="s">
        <v>202</v>
      </c>
      <c r="J52" s="44"/>
      <c r="K52" s="15">
        <v>12</v>
      </c>
      <c r="L52" s="17" t="s">
        <v>158</v>
      </c>
      <c r="M52" s="22">
        <v>45425</v>
      </c>
      <c r="N52" s="22">
        <v>45429</v>
      </c>
      <c r="O52" s="15">
        <v>38</v>
      </c>
      <c r="P52" s="15">
        <v>2</v>
      </c>
      <c r="Q52" s="41">
        <f t="shared" si="1"/>
        <v>40</v>
      </c>
      <c r="R52" s="15" t="s">
        <v>202</v>
      </c>
    </row>
    <row r="53" spans="1:18" ht="15" customHeight="1">
      <c r="A53" s="5"/>
      <c r="B53" s="10" t="s">
        <v>49</v>
      </c>
      <c r="C53" s="22">
        <v>45436</v>
      </c>
      <c r="D53" s="22">
        <v>45436</v>
      </c>
      <c r="E53" s="15">
        <v>15</v>
      </c>
      <c r="F53" s="15"/>
      <c r="G53" s="15">
        <f t="shared" si="0"/>
        <v>15</v>
      </c>
      <c r="H53" s="15"/>
      <c r="I53" s="15" t="s">
        <v>202</v>
      </c>
      <c r="J53" s="44"/>
      <c r="K53" s="15"/>
      <c r="L53" s="15" t="s">
        <v>159</v>
      </c>
      <c r="M53" s="15"/>
      <c r="N53" s="15"/>
      <c r="O53" s="15"/>
      <c r="P53" s="15"/>
      <c r="Q53" s="41"/>
      <c r="R53" s="15" t="s">
        <v>202</v>
      </c>
    </row>
    <row r="54" spans="1:18" ht="15" customHeight="1">
      <c r="A54" s="5"/>
      <c r="B54" s="10" t="s">
        <v>50</v>
      </c>
      <c r="C54" s="22">
        <v>45436</v>
      </c>
      <c r="D54" s="22">
        <v>45436</v>
      </c>
      <c r="E54" s="15">
        <v>8</v>
      </c>
      <c r="F54" s="15"/>
      <c r="G54" s="15">
        <f t="shared" si="0"/>
        <v>8</v>
      </c>
      <c r="H54" s="15"/>
      <c r="I54" s="15" t="s">
        <v>202</v>
      </c>
      <c r="J54" s="44"/>
      <c r="K54" s="15"/>
      <c r="L54" s="15" t="s">
        <v>160</v>
      </c>
      <c r="M54" s="15"/>
      <c r="N54" s="15"/>
      <c r="O54" s="15"/>
      <c r="P54" s="15"/>
      <c r="Q54" s="41"/>
      <c r="R54" s="15" t="s">
        <v>202</v>
      </c>
    </row>
    <row r="55" spans="1:18" ht="15" customHeight="1">
      <c r="A55" s="5"/>
      <c r="B55" s="10" t="s">
        <v>51</v>
      </c>
      <c r="C55" s="22">
        <v>45436</v>
      </c>
      <c r="D55" s="22">
        <v>45436</v>
      </c>
      <c r="E55" s="15">
        <v>15</v>
      </c>
      <c r="F55" s="15"/>
      <c r="G55" s="15">
        <f t="shared" si="0"/>
        <v>15</v>
      </c>
      <c r="H55" s="15"/>
      <c r="I55" s="15" t="s">
        <v>202</v>
      </c>
      <c r="J55" s="44"/>
      <c r="K55" s="15"/>
      <c r="L55" s="15" t="s">
        <v>170</v>
      </c>
      <c r="M55" s="15"/>
      <c r="N55" s="15"/>
      <c r="O55" s="15"/>
      <c r="P55" s="15"/>
      <c r="Q55" s="41"/>
      <c r="R55" s="15" t="s">
        <v>202</v>
      </c>
    </row>
    <row r="56" spans="1:18" ht="15" customHeight="1">
      <c r="A56" s="5"/>
      <c r="B56" s="10" t="s">
        <v>52</v>
      </c>
      <c r="C56" s="22">
        <v>45436</v>
      </c>
      <c r="D56" s="22">
        <v>45436</v>
      </c>
      <c r="E56" s="15">
        <v>8</v>
      </c>
      <c r="F56" s="15"/>
      <c r="G56" s="15">
        <f t="shared" si="0"/>
        <v>8</v>
      </c>
      <c r="H56" s="15"/>
      <c r="I56" s="15" t="s">
        <v>202</v>
      </c>
      <c r="J56" s="44"/>
      <c r="K56" s="15">
        <v>13</v>
      </c>
      <c r="L56" s="52" t="s">
        <v>32</v>
      </c>
      <c r="M56" s="22">
        <v>45432</v>
      </c>
      <c r="N56" s="22">
        <v>45436</v>
      </c>
      <c r="O56" s="15">
        <v>38</v>
      </c>
      <c r="P56" s="15">
        <v>2</v>
      </c>
      <c r="Q56" s="41">
        <f t="shared" si="1"/>
        <v>40</v>
      </c>
      <c r="R56" s="15" t="s">
        <v>202</v>
      </c>
    </row>
    <row r="57" spans="1:18" ht="15" customHeight="1">
      <c r="A57" s="5">
        <v>8</v>
      </c>
      <c r="B57" s="12" t="s">
        <v>53</v>
      </c>
      <c r="C57" s="22"/>
      <c r="D57" s="22"/>
      <c r="E57" s="15"/>
      <c r="F57" s="15">
        <v>5</v>
      </c>
      <c r="G57" s="15">
        <f t="shared" si="0"/>
        <v>5</v>
      </c>
      <c r="H57" s="15"/>
      <c r="I57" s="15" t="s">
        <v>202</v>
      </c>
      <c r="J57" s="44"/>
      <c r="K57" s="15"/>
      <c r="L57" s="41" t="s">
        <v>154</v>
      </c>
      <c r="M57" s="15"/>
      <c r="N57" s="15"/>
      <c r="O57" s="15"/>
      <c r="P57" s="15"/>
      <c r="Q57" s="41"/>
      <c r="R57" s="15" t="s">
        <v>202</v>
      </c>
    </row>
    <row r="58" spans="1:18" ht="15" customHeight="1">
      <c r="A58" s="5"/>
      <c r="B58" s="10" t="s">
        <v>54</v>
      </c>
      <c r="C58" s="22">
        <v>45435</v>
      </c>
      <c r="D58" s="22">
        <v>45435</v>
      </c>
      <c r="E58" s="15">
        <v>15</v>
      </c>
      <c r="F58" s="15"/>
      <c r="G58" s="15">
        <f t="shared" si="0"/>
        <v>15</v>
      </c>
      <c r="H58" s="15"/>
      <c r="I58" s="15" t="s">
        <v>202</v>
      </c>
      <c r="J58" s="44"/>
      <c r="K58" s="15"/>
      <c r="L58" s="41" t="s">
        <v>212</v>
      </c>
      <c r="M58" s="15"/>
      <c r="N58" s="15"/>
      <c r="O58" s="15"/>
      <c r="P58" s="15"/>
      <c r="Q58" s="41"/>
      <c r="R58" s="15" t="s">
        <v>202</v>
      </c>
    </row>
    <row r="59" spans="1:18" ht="15" customHeight="1">
      <c r="A59" s="5"/>
      <c r="B59" s="10" t="s">
        <v>55</v>
      </c>
      <c r="C59" s="22">
        <v>45435</v>
      </c>
      <c r="D59" s="22">
        <v>45435</v>
      </c>
      <c r="E59" s="15">
        <v>8</v>
      </c>
      <c r="F59" s="15"/>
      <c r="G59" s="15">
        <f t="shared" si="0"/>
        <v>8</v>
      </c>
      <c r="H59" s="15"/>
      <c r="I59" s="15" t="s">
        <v>202</v>
      </c>
      <c r="J59" s="44"/>
      <c r="K59" s="15"/>
      <c r="L59" s="15" t="s">
        <v>170</v>
      </c>
      <c r="M59" s="15"/>
      <c r="N59" s="15"/>
      <c r="O59" s="15"/>
      <c r="P59" s="15"/>
      <c r="Q59" s="41"/>
      <c r="R59" s="15" t="s">
        <v>202</v>
      </c>
    </row>
    <row r="60" spans="1:18" ht="15" customHeight="1">
      <c r="A60" s="5"/>
      <c r="B60" s="10" t="s">
        <v>56</v>
      </c>
      <c r="C60" s="22">
        <v>45435</v>
      </c>
      <c r="D60" s="22">
        <v>45435</v>
      </c>
      <c r="E60" s="15">
        <v>16</v>
      </c>
      <c r="F60" s="15"/>
      <c r="G60" s="15">
        <f t="shared" si="0"/>
        <v>16</v>
      </c>
      <c r="H60" s="15"/>
      <c r="I60" s="15" t="s">
        <v>202</v>
      </c>
      <c r="J60" s="44"/>
      <c r="K60" s="15">
        <v>14</v>
      </c>
      <c r="L60" s="17" t="s">
        <v>40</v>
      </c>
      <c r="M60" s="22">
        <v>45439</v>
      </c>
      <c r="N60" s="22">
        <v>45443</v>
      </c>
      <c r="O60" s="15">
        <v>39</v>
      </c>
      <c r="P60" s="15">
        <v>1</v>
      </c>
      <c r="Q60" s="41">
        <f t="shared" si="1"/>
        <v>40</v>
      </c>
      <c r="R60" s="15" t="s">
        <v>202</v>
      </c>
    </row>
    <row r="61" spans="1:18" ht="15" customHeight="1">
      <c r="A61" s="5"/>
      <c r="B61" s="10" t="s">
        <v>57</v>
      </c>
      <c r="C61" s="22">
        <v>45435</v>
      </c>
      <c r="D61" s="22">
        <v>45435</v>
      </c>
      <c r="E61" s="15">
        <v>8</v>
      </c>
      <c r="F61" s="15"/>
      <c r="G61" s="15">
        <f t="shared" si="0"/>
        <v>8</v>
      </c>
      <c r="H61" s="15"/>
      <c r="I61" s="15" t="s">
        <v>202</v>
      </c>
      <c r="J61" s="44"/>
      <c r="K61" s="15"/>
      <c r="L61" s="15" t="s">
        <v>161</v>
      </c>
      <c r="M61" s="15"/>
      <c r="N61" s="15"/>
      <c r="O61" s="15"/>
      <c r="P61" s="15"/>
      <c r="Q61" s="41"/>
      <c r="R61" s="15" t="s">
        <v>202</v>
      </c>
    </row>
    <row r="62" spans="1:18" ht="15" customHeight="1">
      <c r="A62" s="5"/>
      <c r="B62" s="10" t="s">
        <v>62</v>
      </c>
      <c r="C62" s="22">
        <v>45435</v>
      </c>
      <c r="D62" s="22">
        <v>45435</v>
      </c>
      <c r="E62" s="15">
        <v>10</v>
      </c>
      <c r="F62" s="15"/>
      <c r="G62" s="15">
        <f t="shared" si="0"/>
        <v>10</v>
      </c>
      <c r="H62" s="15"/>
      <c r="I62" s="15" t="s">
        <v>202</v>
      </c>
      <c r="J62" s="44"/>
      <c r="K62" s="15"/>
      <c r="L62" s="15" t="s">
        <v>162</v>
      </c>
      <c r="M62" s="15"/>
      <c r="N62" s="15"/>
      <c r="O62" s="15"/>
      <c r="P62" s="15"/>
      <c r="Q62" s="41"/>
      <c r="R62" s="15" t="s">
        <v>202</v>
      </c>
    </row>
    <row r="63" spans="1:18" ht="15" customHeight="1">
      <c r="A63" s="5"/>
      <c r="B63" s="10"/>
      <c r="C63" s="22"/>
      <c r="D63" s="22"/>
      <c r="E63" s="15">
        <f>SUM(E13:E62)</f>
        <v>543</v>
      </c>
      <c r="F63" s="15">
        <f>SUM(F12:F62)</f>
        <v>33</v>
      </c>
      <c r="G63" s="15"/>
      <c r="H63" s="15"/>
      <c r="I63" s="14"/>
      <c r="J63" s="44"/>
      <c r="K63" s="15"/>
      <c r="L63" s="15" t="s">
        <v>170</v>
      </c>
      <c r="M63" s="15"/>
      <c r="N63" s="15"/>
      <c r="O63" s="15"/>
      <c r="P63" s="15"/>
      <c r="Q63" s="41"/>
      <c r="R63" s="15" t="s">
        <v>202</v>
      </c>
    </row>
    <row r="64" spans="1:18" ht="15" customHeight="1">
      <c r="A64" s="5"/>
      <c r="B64" s="10"/>
      <c r="C64" s="22"/>
      <c r="D64" s="22"/>
      <c r="E64" s="15"/>
      <c r="F64" s="15"/>
      <c r="G64" s="15"/>
      <c r="H64" s="15"/>
      <c r="I64" s="14"/>
      <c r="J64" s="44"/>
      <c r="K64" s="15">
        <v>15</v>
      </c>
      <c r="L64" s="17" t="s">
        <v>29</v>
      </c>
      <c r="M64" s="22">
        <v>45446</v>
      </c>
      <c r="N64" s="22">
        <v>45450</v>
      </c>
      <c r="O64" s="15">
        <v>38</v>
      </c>
      <c r="P64" s="15">
        <v>2</v>
      </c>
      <c r="Q64" s="41">
        <f t="shared" si="1"/>
        <v>40</v>
      </c>
      <c r="R64" s="15" t="s">
        <v>202</v>
      </c>
    </row>
    <row r="65" spans="1:18" ht="23.25">
      <c r="A65" s="43"/>
      <c r="B65" s="33" t="s">
        <v>78</v>
      </c>
      <c r="C65" s="34"/>
      <c r="D65" s="34"/>
      <c r="E65" s="35"/>
      <c r="F65" s="35"/>
      <c r="G65" s="31"/>
      <c r="H65" s="36">
        <f>SUM(E81:F81)</f>
        <v>424</v>
      </c>
      <c r="I65" s="31"/>
      <c r="J65" s="44"/>
      <c r="K65" s="15"/>
      <c r="L65" s="15" t="s">
        <v>163</v>
      </c>
      <c r="M65" s="15"/>
      <c r="N65" s="15"/>
      <c r="O65" s="15"/>
      <c r="P65" s="15"/>
      <c r="Q65" s="41"/>
      <c r="R65" s="15" t="s">
        <v>202</v>
      </c>
    </row>
    <row r="66" spans="1:18" ht="15" customHeight="1">
      <c r="A66" s="5">
        <v>1</v>
      </c>
      <c r="B66" s="12" t="s">
        <v>66</v>
      </c>
      <c r="C66" s="22">
        <v>45426</v>
      </c>
      <c r="D66" s="22">
        <v>45426</v>
      </c>
      <c r="E66" s="15">
        <v>60</v>
      </c>
      <c r="F66" s="15">
        <v>4</v>
      </c>
      <c r="G66" s="15">
        <f t="shared" si="0"/>
        <v>64</v>
      </c>
      <c r="H66" s="15"/>
      <c r="I66" s="15" t="s">
        <v>202</v>
      </c>
      <c r="J66" s="44"/>
      <c r="K66" s="15"/>
      <c r="L66" s="15" t="s">
        <v>164</v>
      </c>
      <c r="M66" s="15"/>
      <c r="N66" s="15"/>
      <c r="O66" s="15"/>
      <c r="P66" s="15"/>
      <c r="Q66" s="41"/>
      <c r="R66" s="15" t="s">
        <v>202</v>
      </c>
    </row>
    <row r="67" spans="1:18" ht="15" customHeight="1">
      <c r="A67" s="5">
        <v>2</v>
      </c>
      <c r="B67" s="12" t="s">
        <v>67</v>
      </c>
      <c r="C67" s="22">
        <v>45426</v>
      </c>
      <c r="D67" s="22">
        <v>45426</v>
      </c>
      <c r="E67" s="15">
        <v>60</v>
      </c>
      <c r="F67" s="15">
        <v>4</v>
      </c>
      <c r="G67" s="15">
        <f t="shared" si="0"/>
        <v>64</v>
      </c>
      <c r="H67" s="15"/>
      <c r="I67" s="15" t="s">
        <v>202</v>
      </c>
      <c r="J67" s="44"/>
      <c r="K67" s="15"/>
      <c r="L67" s="15" t="s">
        <v>171</v>
      </c>
      <c r="M67" s="15"/>
      <c r="N67" s="15"/>
      <c r="O67" s="15"/>
      <c r="P67" s="15"/>
      <c r="Q67" s="41"/>
      <c r="R67" s="15" t="s">
        <v>202</v>
      </c>
    </row>
    <row r="68" spans="1:18" ht="15" customHeight="1">
      <c r="A68" s="5">
        <v>3</v>
      </c>
      <c r="B68" s="12" t="s">
        <v>68</v>
      </c>
      <c r="C68" s="22">
        <v>45427</v>
      </c>
      <c r="D68" s="22">
        <v>45427</v>
      </c>
      <c r="E68" s="15">
        <v>60</v>
      </c>
      <c r="F68" s="15">
        <v>4</v>
      </c>
      <c r="G68" s="15">
        <f t="shared" si="0"/>
        <v>64</v>
      </c>
      <c r="H68" s="15"/>
      <c r="I68" s="15" t="s">
        <v>202</v>
      </c>
      <c r="J68" s="44"/>
      <c r="K68" s="15">
        <v>16</v>
      </c>
      <c r="L68" s="17" t="s">
        <v>207</v>
      </c>
      <c r="M68" s="22">
        <v>45453</v>
      </c>
      <c r="N68" s="22">
        <v>45457</v>
      </c>
      <c r="O68" s="15">
        <v>39</v>
      </c>
      <c r="P68" s="15">
        <v>1</v>
      </c>
      <c r="Q68" s="41">
        <f t="shared" si="1"/>
        <v>40</v>
      </c>
      <c r="R68" s="15" t="s">
        <v>203</v>
      </c>
    </row>
    <row r="69" spans="1:18" ht="15" customHeight="1">
      <c r="A69" s="5">
        <v>4</v>
      </c>
      <c r="B69" s="12" t="s">
        <v>69</v>
      </c>
      <c r="C69" s="22"/>
      <c r="D69" s="22"/>
      <c r="E69" s="15"/>
      <c r="F69" s="15"/>
      <c r="G69" s="15"/>
      <c r="H69" s="15"/>
      <c r="I69" s="15"/>
      <c r="J69" s="44"/>
      <c r="K69" s="15"/>
      <c r="L69" s="15" t="s">
        <v>211</v>
      </c>
      <c r="M69" s="15"/>
      <c r="N69" s="15"/>
      <c r="O69" s="15"/>
      <c r="P69" s="15"/>
      <c r="Q69" s="41"/>
      <c r="R69" s="15" t="s">
        <v>203</v>
      </c>
    </row>
    <row r="70" spans="1:18" ht="15" customHeight="1">
      <c r="A70" s="5"/>
      <c r="B70" s="10" t="s">
        <v>70</v>
      </c>
      <c r="C70" s="22">
        <v>45428</v>
      </c>
      <c r="D70" s="22">
        <v>45428</v>
      </c>
      <c r="E70" s="15">
        <v>30</v>
      </c>
      <c r="F70" s="15">
        <v>2</v>
      </c>
      <c r="G70" s="15">
        <f t="shared" si="0"/>
        <v>32</v>
      </c>
      <c r="H70" s="15"/>
      <c r="I70" s="15" t="s">
        <v>202</v>
      </c>
      <c r="J70" s="44"/>
      <c r="K70" s="15"/>
      <c r="L70" s="15" t="s">
        <v>210</v>
      </c>
      <c r="M70" s="15"/>
      <c r="N70" s="15"/>
      <c r="O70" s="15"/>
      <c r="P70" s="15"/>
      <c r="Q70" s="41"/>
      <c r="R70" s="15" t="s">
        <v>203</v>
      </c>
    </row>
    <row r="71" spans="1:18" ht="15" customHeight="1">
      <c r="A71" s="5"/>
      <c r="B71" s="10" t="s">
        <v>71</v>
      </c>
      <c r="C71" s="22">
        <v>45428</v>
      </c>
      <c r="D71" s="22">
        <v>45428</v>
      </c>
      <c r="E71" s="15">
        <v>30</v>
      </c>
      <c r="F71" s="15">
        <v>2</v>
      </c>
      <c r="G71" s="15">
        <f t="shared" si="0"/>
        <v>32</v>
      </c>
      <c r="H71" s="15"/>
      <c r="I71" s="15" t="s">
        <v>202</v>
      </c>
      <c r="J71" s="44"/>
      <c r="K71" s="15"/>
      <c r="L71" s="15" t="s">
        <v>171</v>
      </c>
      <c r="M71" s="15"/>
      <c r="N71" s="15"/>
      <c r="O71" s="15"/>
      <c r="P71" s="15"/>
      <c r="Q71" s="41"/>
      <c r="R71" s="15" t="s">
        <v>203</v>
      </c>
    </row>
    <row r="72" spans="1:18" ht="15" customHeight="1">
      <c r="A72" s="5">
        <v>5</v>
      </c>
      <c r="B72" s="12" t="s">
        <v>73</v>
      </c>
      <c r="C72" s="22"/>
      <c r="D72" s="22"/>
      <c r="E72" s="15"/>
      <c r="F72" s="15"/>
      <c r="G72" s="15"/>
      <c r="H72" s="15"/>
      <c r="I72" s="15"/>
      <c r="J72" s="44"/>
      <c r="K72" s="15">
        <v>17</v>
      </c>
      <c r="L72" s="17" t="s">
        <v>53</v>
      </c>
      <c r="M72" s="22">
        <v>45460</v>
      </c>
      <c r="N72" s="22">
        <v>45468</v>
      </c>
      <c r="O72" s="15">
        <v>50</v>
      </c>
      <c r="P72" s="15">
        <v>6</v>
      </c>
      <c r="Q72" s="41">
        <f t="shared" si="1"/>
        <v>56</v>
      </c>
      <c r="R72" s="15" t="s">
        <v>202</v>
      </c>
    </row>
    <row r="73" spans="1:18" ht="15" customHeight="1">
      <c r="A73" s="5"/>
      <c r="B73" s="10" t="s">
        <v>74</v>
      </c>
      <c r="C73" s="22">
        <v>45429</v>
      </c>
      <c r="D73" s="22">
        <v>45429</v>
      </c>
      <c r="E73" s="15">
        <v>40</v>
      </c>
      <c r="F73" s="15"/>
      <c r="G73" s="15">
        <f t="shared" si="0"/>
        <v>40</v>
      </c>
      <c r="H73" s="15"/>
      <c r="I73" s="15" t="s">
        <v>202</v>
      </c>
      <c r="J73" s="44"/>
      <c r="K73" s="15"/>
      <c r="L73" s="15" t="s">
        <v>165</v>
      </c>
      <c r="M73" s="15"/>
      <c r="N73" s="15"/>
      <c r="O73" s="15"/>
      <c r="P73" s="15"/>
      <c r="Q73" s="41"/>
      <c r="R73" s="15" t="s">
        <v>202</v>
      </c>
    </row>
    <row r="74" spans="1:18" ht="15" customHeight="1">
      <c r="A74" s="5"/>
      <c r="B74" s="10" t="s">
        <v>75</v>
      </c>
      <c r="C74" s="22">
        <v>45429</v>
      </c>
      <c r="D74" s="22">
        <v>45429</v>
      </c>
      <c r="E74" s="15">
        <v>22</v>
      </c>
      <c r="F74" s="15">
        <v>2</v>
      </c>
      <c r="G74" s="15">
        <f t="shared" si="0"/>
        <v>24</v>
      </c>
      <c r="H74" s="15"/>
      <c r="I74" s="15" t="s">
        <v>202</v>
      </c>
      <c r="J74" s="44"/>
      <c r="K74" s="15"/>
      <c r="L74" s="15" t="s">
        <v>166</v>
      </c>
      <c r="M74" s="15"/>
      <c r="N74" s="15"/>
      <c r="O74" s="15"/>
      <c r="P74" s="15"/>
      <c r="Q74" s="41"/>
      <c r="R74" s="15" t="s">
        <v>202</v>
      </c>
    </row>
    <row r="75" spans="1:18" ht="15" customHeight="1">
      <c r="A75" s="5">
        <v>6</v>
      </c>
      <c r="B75" s="12" t="s">
        <v>16</v>
      </c>
      <c r="C75" s="22"/>
      <c r="D75" s="22"/>
      <c r="E75" s="15"/>
      <c r="F75" s="15"/>
      <c r="G75" s="15"/>
      <c r="H75" s="15"/>
      <c r="I75" s="15"/>
      <c r="J75" s="44"/>
      <c r="K75" s="15"/>
      <c r="L75" s="15" t="s">
        <v>167</v>
      </c>
      <c r="M75" s="15"/>
      <c r="N75" s="15"/>
      <c r="O75" s="15"/>
      <c r="P75" s="15"/>
      <c r="Q75" s="41"/>
      <c r="R75" s="15" t="s">
        <v>202</v>
      </c>
    </row>
    <row r="76" spans="1:18" ht="15" customHeight="1">
      <c r="A76" s="5"/>
      <c r="B76" s="10" t="s">
        <v>76</v>
      </c>
      <c r="C76" s="22">
        <v>45430</v>
      </c>
      <c r="D76" s="22">
        <v>45430</v>
      </c>
      <c r="E76" s="15">
        <v>15</v>
      </c>
      <c r="F76" s="15">
        <v>1</v>
      </c>
      <c r="G76" s="15">
        <f t="shared" si="0"/>
        <v>16</v>
      </c>
      <c r="H76" s="15"/>
      <c r="I76" s="15" t="s">
        <v>202</v>
      </c>
      <c r="J76" s="44"/>
      <c r="K76" s="15"/>
      <c r="L76" s="15" t="s">
        <v>170</v>
      </c>
      <c r="M76" s="15"/>
      <c r="N76" s="15"/>
      <c r="O76" s="15"/>
      <c r="P76" s="15"/>
      <c r="Q76" s="41"/>
      <c r="R76" s="15" t="s">
        <v>202</v>
      </c>
    </row>
    <row r="77" spans="1:18" ht="15" customHeight="1">
      <c r="A77" s="5"/>
      <c r="B77" s="10" t="s">
        <v>77</v>
      </c>
      <c r="C77" s="22">
        <v>45430</v>
      </c>
      <c r="D77" s="22">
        <v>45430</v>
      </c>
      <c r="E77" s="15">
        <v>15</v>
      </c>
      <c r="F77" s="15">
        <v>1</v>
      </c>
      <c r="G77" s="15">
        <f t="shared" si="0"/>
        <v>16</v>
      </c>
      <c r="H77" s="15"/>
      <c r="I77" s="15" t="s">
        <v>202</v>
      </c>
      <c r="J77" s="44"/>
      <c r="K77" s="15">
        <v>18</v>
      </c>
      <c r="L77" s="17" t="s">
        <v>213</v>
      </c>
      <c r="M77" s="22">
        <v>45469</v>
      </c>
      <c r="N77" s="22">
        <v>45471</v>
      </c>
      <c r="O77" s="15">
        <v>23</v>
      </c>
      <c r="P77" s="15">
        <v>1</v>
      </c>
      <c r="Q77" s="41">
        <f t="shared" ref="Q77:Q79" si="3">O77+P77</f>
        <v>24</v>
      </c>
      <c r="R77" s="15" t="s">
        <v>205</v>
      </c>
    </row>
    <row r="78" spans="1:18" ht="15" customHeight="1">
      <c r="A78" s="5"/>
      <c r="B78" s="10" t="s">
        <v>22</v>
      </c>
      <c r="C78" s="22">
        <v>45430</v>
      </c>
      <c r="D78" s="22">
        <v>45430</v>
      </c>
      <c r="E78" s="15">
        <v>8</v>
      </c>
      <c r="F78" s="15"/>
      <c r="G78" s="15">
        <f t="shared" ref="G78:G139" si="4">E78+F78</f>
        <v>8</v>
      </c>
      <c r="H78" s="15"/>
      <c r="I78" s="15" t="s">
        <v>202</v>
      </c>
      <c r="J78" s="44"/>
      <c r="K78" s="15"/>
      <c r="L78" s="15" t="s">
        <v>168</v>
      </c>
      <c r="M78" s="15"/>
      <c r="N78" s="15"/>
      <c r="O78" s="15"/>
      <c r="P78" s="15"/>
      <c r="Q78" s="41"/>
      <c r="R78" s="15" t="s">
        <v>205</v>
      </c>
    </row>
    <row r="79" spans="1:18" ht="15" customHeight="1">
      <c r="A79" s="5"/>
      <c r="B79" s="10" t="s">
        <v>72</v>
      </c>
      <c r="C79" s="22">
        <v>45430</v>
      </c>
      <c r="D79" s="22">
        <v>45430</v>
      </c>
      <c r="E79" s="15">
        <v>22</v>
      </c>
      <c r="F79" s="15">
        <v>2</v>
      </c>
      <c r="G79" s="15">
        <f t="shared" si="4"/>
        <v>24</v>
      </c>
      <c r="H79" s="15"/>
      <c r="I79" s="15" t="s">
        <v>202</v>
      </c>
      <c r="J79" s="44"/>
      <c r="K79" s="15">
        <v>19</v>
      </c>
      <c r="L79" s="17" t="s">
        <v>21</v>
      </c>
      <c r="M79" s="15"/>
      <c r="N79" s="15"/>
      <c r="O79" s="15">
        <v>38</v>
      </c>
      <c r="P79" s="15">
        <v>2</v>
      </c>
      <c r="Q79" s="41">
        <f t="shared" si="3"/>
        <v>40</v>
      </c>
      <c r="R79" s="15" t="s">
        <v>205</v>
      </c>
    </row>
    <row r="80" spans="1:18" ht="15" customHeight="1">
      <c r="A80" s="5">
        <v>8</v>
      </c>
      <c r="B80" s="12" t="s">
        <v>79</v>
      </c>
      <c r="C80" s="22">
        <v>45432</v>
      </c>
      <c r="D80" s="22">
        <v>45432</v>
      </c>
      <c r="E80" s="15">
        <v>38</v>
      </c>
      <c r="F80" s="15">
        <v>2</v>
      </c>
      <c r="G80" s="15">
        <f t="shared" si="4"/>
        <v>40</v>
      </c>
      <c r="H80" s="15"/>
      <c r="I80" s="15" t="s">
        <v>202</v>
      </c>
      <c r="J80" s="44"/>
      <c r="K80" s="15"/>
      <c r="L80" s="15" t="s">
        <v>214</v>
      </c>
      <c r="M80" s="15"/>
      <c r="N80" s="15"/>
      <c r="O80" s="15"/>
      <c r="P80" s="15"/>
      <c r="Q80" s="41"/>
      <c r="R80" s="15" t="s">
        <v>205</v>
      </c>
    </row>
    <row r="81" spans="1:18" ht="15" customHeight="1">
      <c r="A81" s="5"/>
      <c r="B81" s="10"/>
      <c r="C81" s="22"/>
      <c r="D81" s="22"/>
      <c r="E81" s="15">
        <f>SUM(E66:E80)</f>
        <v>400</v>
      </c>
      <c r="F81" s="15">
        <f>SUM(F66:F80)</f>
        <v>24</v>
      </c>
      <c r="G81" s="15"/>
      <c r="H81" s="15"/>
      <c r="I81" s="15"/>
      <c r="J81" s="44"/>
      <c r="K81" s="15"/>
      <c r="L81" s="15" t="s">
        <v>170</v>
      </c>
      <c r="M81" s="15"/>
      <c r="N81" s="15"/>
      <c r="O81" s="15"/>
      <c r="P81" s="15"/>
      <c r="Q81" s="41"/>
      <c r="R81" s="15" t="s">
        <v>205</v>
      </c>
    </row>
    <row r="82" spans="1:18" ht="15" customHeight="1">
      <c r="A82" s="5"/>
      <c r="B82" s="10"/>
      <c r="C82" s="22"/>
      <c r="D82" s="22"/>
      <c r="E82" s="15"/>
      <c r="F82" s="15"/>
      <c r="G82" s="15"/>
      <c r="H82" s="15"/>
      <c r="I82" s="41"/>
      <c r="J82" s="20"/>
      <c r="K82" s="54"/>
      <c r="L82" s="15"/>
      <c r="M82" s="54"/>
      <c r="N82" s="54"/>
      <c r="O82" s="54"/>
      <c r="P82" s="54"/>
      <c r="Q82" s="41"/>
      <c r="R82" s="15"/>
    </row>
    <row r="83" spans="1:18" ht="23.25">
      <c r="A83" s="43"/>
      <c r="B83" s="33" t="s">
        <v>80</v>
      </c>
      <c r="C83" s="34"/>
      <c r="D83" s="34"/>
      <c r="E83" s="35"/>
      <c r="F83" s="35"/>
      <c r="G83" s="31"/>
      <c r="H83" s="36">
        <f>SUM(E140:F140)</f>
        <v>856</v>
      </c>
      <c r="I83" s="31"/>
      <c r="J83" s="20"/>
      <c r="K83" s="15">
        <v>20</v>
      </c>
      <c r="L83" s="17" t="s">
        <v>63</v>
      </c>
      <c r="M83" s="22">
        <v>45481</v>
      </c>
      <c r="N83" s="22">
        <v>45492</v>
      </c>
      <c r="O83" s="15">
        <v>228</v>
      </c>
      <c r="P83" s="15">
        <v>12</v>
      </c>
      <c r="Q83" s="41">
        <f>O83+P83</f>
        <v>240</v>
      </c>
      <c r="R83" s="15" t="s">
        <v>205</v>
      </c>
    </row>
    <row r="84" spans="1:18" ht="15" customHeight="1">
      <c r="A84" s="5">
        <v>1</v>
      </c>
      <c r="B84" s="8" t="s">
        <v>124</v>
      </c>
      <c r="C84" s="23"/>
      <c r="D84" s="23"/>
      <c r="E84" s="5"/>
      <c r="F84" s="5"/>
      <c r="G84" s="15"/>
      <c r="H84" s="5"/>
      <c r="I84" s="15"/>
      <c r="J84" s="20"/>
      <c r="K84" s="15"/>
      <c r="L84" s="15"/>
      <c r="M84" s="15"/>
      <c r="N84" s="15"/>
      <c r="O84" s="15"/>
      <c r="P84" s="15"/>
      <c r="Q84" s="15"/>
      <c r="R84" s="15"/>
    </row>
    <row r="85" spans="1:18" ht="21" customHeight="1">
      <c r="A85" s="5"/>
      <c r="B85" s="9" t="s">
        <v>218</v>
      </c>
      <c r="C85" s="23">
        <v>45357</v>
      </c>
      <c r="D85" s="23">
        <v>45357</v>
      </c>
      <c r="E85" s="5">
        <v>22</v>
      </c>
      <c r="F85" s="15">
        <v>2</v>
      </c>
      <c r="G85" s="15">
        <f t="shared" si="4"/>
        <v>24</v>
      </c>
      <c r="H85" s="15"/>
      <c r="I85" s="5" t="s">
        <v>202</v>
      </c>
      <c r="J85" s="20"/>
      <c r="K85" s="15"/>
      <c r="L85" s="15"/>
      <c r="M85" s="15"/>
      <c r="N85" s="15"/>
      <c r="O85" s="15"/>
      <c r="P85" s="15"/>
      <c r="Q85" s="55">
        <f>SUMIF(Q11:Q83,"&gt;0")</f>
        <v>1200</v>
      </c>
      <c r="R85" s="55"/>
    </row>
    <row r="86" spans="1:18" ht="15" customHeight="1">
      <c r="A86" s="5">
        <v>2</v>
      </c>
      <c r="B86" s="8" t="s">
        <v>58</v>
      </c>
      <c r="C86" s="23"/>
      <c r="D86" s="23"/>
      <c r="E86" s="5"/>
      <c r="F86" s="15"/>
      <c r="G86" s="15"/>
      <c r="H86" s="15"/>
      <c r="I86" s="15"/>
      <c r="J86" s="20"/>
    </row>
    <row r="87" spans="1:18" ht="15" customHeight="1">
      <c r="A87" s="5"/>
      <c r="B87" s="10" t="s">
        <v>81</v>
      </c>
      <c r="C87" s="22">
        <v>45388</v>
      </c>
      <c r="D87" s="22">
        <v>45388</v>
      </c>
      <c r="E87" s="15">
        <v>38</v>
      </c>
      <c r="F87" s="15">
        <v>2</v>
      </c>
      <c r="G87" s="15">
        <f t="shared" si="4"/>
        <v>40</v>
      </c>
      <c r="H87" s="15"/>
      <c r="I87" s="5" t="s">
        <v>205</v>
      </c>
      <c r="J87" s="20"/>
    </row>
    <row r="88" spans="1:18" ht="15" customHeight="1">
      <c r="A88" s="5"/>
      <c r="B88" s="10" t="s">
        <v>82</v>
      </c>
      <c r="C88" s="22">
        <v>45388</v>
      </c>
      <c r="D88" s="22">
        <v>45388</v>
      </c>
      <c r="E88" s="15">
        <v>20</v>
      </c>
      <c r="F88" s="15">
        <v>4</v>
      </c>
      <c r="G88" s="15">
        <f t="shared" si="4"/>
        <v>24</v>
      </c>
      <c r="H88" s="15"/>
      <c r="I88" s="5" t="s">
        <v>205</v>
      </c>
      <c r="J88" s="20"/>
      <c r="M88">
        <f>SUMIF(R11:R83, "Completed", Q11:Q83)</f>
        <v>456</v>
      </c>
    </row>
    <row r="89" spans="1:18" ht="15" customHeight="1">
      <c r="A89" s="5">
        <v>3</v>
      </c>
      <c r="B89" s="12" t="s">
        <v>83</v>
      </c>
      <c r="C89" s="22"/>
      <c r="D89" s="22"/>
      <c r="E89" s="15"/>
      <c r="F89" s="15"/>
      <c r="G89" s="15"/>
      <c r="H89" s="15"/>
      <c r="I89" s="15"/>
      <c r="J89" s="20"/>
    </row>
    <row r="90" spans="1:18" ht="15" customHeight="1">
      <c r="A90" s="5"/>
      <c r="B90" s="10" t="s">
        <v>84</v>
      </c>
      <c r="C90" s="22">
        <v>45418</v>
      </c>
      <c r="D90" s="22">
        <v>45418</v>
      </c>
      <c r="E90" s="15">
        <v>22</v>
      </c>
      <c r="F90" s="15">
        <v>2</v>
      </c>
      <c r="G90" s="15">
        <f t="shared" si="4"/>
        <v>24</v>
      </c>
      <c r="H90" s="15"/>
      <c r="I90" s="5" t="s">
        <v>202</v>
      </c>
      <c r="J90" s="20"/>
    </row>
    <row r="91" spans="1:18" ht="15" customHeight="1">
      <c r="A91" s="5"/>
      <c r="B91" s="10" t="s">
        <v>85</v>
      </c>
      <c r="C91" s="22">
        <v>45418</v>
      </c>
      <c r="D91" s="22">
        <v>45418</v>
      </c>
      <c r="E91" s="15">
        <v>10</v>
      </c>
      <c r="F91" s="15"/>
      <c r="G91" s="15">
        <f t="shared" si="4"/>
        <v>10</v>
      </c>
      <c r="H91" s="15"/>
      <c r="I91" s="5" t="s">
        <v>202</v>
      </c>
      <c r="J91" s="20"/>
    </row>
    <row r="92" spans="1:18" ht="15" customHeight="1">
      <c r="A92" s="5"/>
      <c r="B92" s="10" t="s">
        <v>86</v>
      </c>
      <c r="C92" s="22">
        <v>45418</v>
      </c>
      <c r="D92" s="22">
        <v>45418</v>
      </c>
      <c r="E92" s="15">
        <v>10</v>
      </c>
      <c r="F92" s="15">
        <v>2</v>
      </c>
      <c r="G92" s="15">
        <f t="shared" si="4"/>
        <v>12</v>
      </c>
      <c r="H92" s="15"/>
      <c r="I92" s="5" t="s">
        <v>202</v>
      </c>
      <c r="J92" s="20"/>
    </row>
    <row r="93" spans="1:18" ht="15" customHeight="1">
      <c r="A93" s="5"/>
      <c r="B93" s="10" t="s">
        <v>87</v>
      </c>
      <c r="C93" s="22">
        <v>45418</v>
      </c>
      <c r="D93" s="22">
        <v>45418</v>
      </c>
      <c r="E93" s="15">
        <v>10</v>
      </c>
      <c r="F93" s="15"/>
      <c r="G93" s="15">
        <f t="shared" si="4"/>
        <v>10</v>
      </c>
      <c r="H93" s="15"/>
      <c r="I93" s="5" t="s">
        <v>202</v>
      </c>
      <c r="J93" s="20"/>
    </row>
    <row r="94" spans="1:18" ht="15" customHeight="1">
      <c r="A94" s="5"/>
      <c r="B94" s="10" t="s">
        <v>88</v>
      </c>
      <c r="C94" s="22">
        <v>45418</v>
      </c>
      <c r="D94" s="22">
        <v>45449</v>
      </c>
      <c r="E94" s="15">
        <v>20</v>
      </c>
      <c r="F94" s="15"/>
      <c r="G94" s="15">
        <f t="shared" si="4"/>
        <v>20</v>
      </c>
      <c r="H94" s="15"/>
      <c r="I94" s="5" t="s">
        <v>202</v>
      </c>
      <c r="J94" s="20"/>
    </row>
    <row r="95" spans="1:18" ht="15" customHeight="1">
      <c r="A95" s="5"/>
      <c r="B95" s="10" t="s">
        <v>89</v>
      </c>
      <c r="C95" s="22">
        <v>45449</v>
      </c>
      <c r="D95" s="22">
        <v>45449</v>
      </c>
      <c r="E95" s="15">
        <v>38</v>
      </c>
      <c r="F95" s="15">
        <v>2</v>
      </c>
      <c r="G95" s="15">
        <f t="shared" si="4"/>
        <v>40</v>
      </c>
      <c r="H95" s="15"/>
      <c r="I95" s="5" t="s">
        <v>205</v>
      </c>
      <c r="J95" s="20"/>
    </row>
    <row r="96" spans="1:18" ht="15" customHeight="1">
      <c r="A96" s="5"/>
      <c r="B96" s="10" t="s">
        <v>90</v>
      </c>
      <c r="C96" s="22">
        <v>45449</v>
      </c>
      <c r="D96" s="22">
        <v>45479</v>
      </c>
      <c r="E96" s="15">
        <v>23</v>
      </c>
      <c r="F96" s="15">
        <v>1</v>
      </c>
      <c r="G96" s="15">
        <f t="shared" si="4"/>
        <v>24</v>
      </c>
      <c r="H96" s="15"/>
      <c r="I96" s="5" t="s">
        <v>202</v>
      </c>
      <c r="J96" s="20"/>
    </row>
    <row r="97" spans="1:10" ht="15" customHeight="1">
      <c r="A97" s="5"/>
      <c r="B97" s="10" t="s">
        <v>91</v>
      </c>
      <c r="C97" s="22">
        <v>45479</v>
      </c>
      <c r="D97" s="22">
        <v>45479</v>
      </c>
      <c r="E97" s="15">
        <v>20</v>
      </c>
      <c r="F97" s="15">
        <v>4</v>
      </c>
      <c r="G97" s="15">
        <f t="shared" si="4"/>
        <v>24</v>
      </c>
      <c r="H97" s="15"/>
      <c r="I97" s="5" t="s">
        <v>202</v>
      </c>
      <c r="J97" s="20"/>
    </row>
    <row r="98" spans="1:10" ht="15" customHeight="1">
      <c r="A98" s="5">
        <v>4</v>
      </c>
      <c r="B98" s="12" t="s">
        <v>92</v>
      </c>
      <c r="C98" s="22"/>
      <c r="D98" s="22"/>
      <c r="E98" s="15"/>
      <c r="F98" s="15"/>
      <c r="G98" s="15"/>
      <c r="H98" s="15"/>
      <c r="I98" s="15"/>
      <c r="J98" s="20"/>
    </row>
    <row r="99" spans="1:10" ht="15" customHeight="1">
      <c r="A99" s="5"/>
      <c r="B99" s="10" t="s">
        <v>217</v>
      </c>
      <c r="C99" s="22">
        <v>45479</v>
      </c>
      <c r="D99" s="22">
        <v>45479</v>
      </c>
      <c r="E99" s="15">
        <v>20</v>
      </c>
      <c r="F99" s="15">
        <v>4</v>
      </c>
      <c r="G99" s="15">
        <f t="shared" si="4"/>
        <v>24</v>
      </c>
      <c r="H99" s="15"/>
      <c r="I99" s="5" t="s">
        <v>202</v>
      </c>
      <c r="J99" s="20"/>
    </row>
    <row r="100" spans="1:10" ht="15" customHeight="1">
      <c r="A100" s="5"/>
      <c r="B100" s="10" t="s">
        <v>128</v>
      </c>
      <c r="C100" s="22">
        <v>45479</v>
      </c>
      <c r="D100" s="22">
        <v>45571</v>
      </c>
      <c r="E100" s="15">
        <v>20</v>
      </c>
      <c r="F100" s="15">
        <v>4</v>
      </c>
      <c r="G100" s="15">
        <f t="shared" si="4"/>
        <v>24</v>
      </c>
      <c r="H100" s="15"/>
      <c r="I100" s="5" t="s">
        <v>202</v>
      </c>
      <c r="J100" s="20"/>
    </row>
    <row r="101" spans="1:10" ht="15" customHeight="1">
      <c r="A101" s="5"/>
      <c r="B101" s="10" t="s">
        <v>93</v>
      </c>
      <c r="C101" s="22">
        <v>45571</v>
      </c>
      <c r="D101" s="22">
        <v>45571</v>
      </c>
      <c r="E101" s="15">
        <v>8</v>
      </c>
      <c r="F101" s="15"/>
      <c r="G101" s="15">
        <f t="shared" si="4"/>
        <v>8</v>
      </c>
      <c r="H101" s="15"/>
      <c r="I101" s="5" t="s">
        <v>202</v>
      </c>
      <c r="J101" s="20"/>
    </row>
    <row r="102" spans="1:10" ht="15" customHeight="1">
      <c r="A102" s="5"/>
      <c r="B102" s="10" t="s">
        <v>94</v>
      </c>
      <c r="C102" s="22">
        <v>45571</v>
      </c>
      <c r="D102" s="22">
        <v>45571</v>
      </c>
      <c r="E102" s="15">
        <v>8</v>
      </c>
      <c r="F102" s="15"/>
      <c r="G102" s="15">
        <f t="shared" si="4"/>
        <v>8</v>
      </c>
      <c r="H102" s="15"/>
      <c r="I102" s="5" t="s">
        <v>202</v>
      </c>
      <c r="J102" s="20"/>
    </row>
    <row r="103" spans="1:10" ht="15" customHeight="1">
      <c r="A103" s="5"/>
      <c r="B103" s="10" t="s">
        <v>95</v>
      </c>
      <c r="C103" s="22">
        <v>45571</v>
      </c>
      <c r="D103" s="22">
        <v>45571</v>
      </c>
      <c r="E103" s="15">
        <v>8</v>
      </c>
      <c r="F103" s="15"/>
      <c r="G103" s="15">
        <f t="shared" si="4"/>
        <v>8</v>
      </c>
      <c r="H103" s="15"/>
      <c r="I103" s="5" t="s">
        <v>202</v>
      </c>
      <c r="J103" s="20"/>
    </row>
    <row r="104" spans="1:10" ht="15" customHeight="1">
      <c r="A104" s="5"/>
      <c r="B104" s="10" t="s">
        <v>96</v>
      </c>
      <c r="C104" s="22">
        <v>45571</v>
      </c>
      <c r="D104" s="22">
        <v>45571</v>
      </c>
      <c r="E104" s="15">
        <v>8</v>
      </c>
      <c r="F104" s="15"/>
      <c r="G104" s="15">
        <f t="shared" si="4"/>
        <v>8</v>
      </c>
      <c r="H104" s="15"/>
      <c r="I104" s="15" t="s">
        <v>202</v>
      </c>
      <c r="J104" s="20"/>
    </row>
    <row r="105" spans="1:10" ht="15" customHeight="1">
      <c r="A105" s="5"/>
      <c r="B105" s="10" t="s">
        <v>97</v>
      </c>
      <c r="C105" s="22">
        <v>45571</v>
      </c>
      <c r="D105" s="22">
        <v>45602</v>
      </c>
      <c r="E105" s="15">
        <v>20</v>
      </c>
      <c r="F105" s="15">
        <v>2</v>
      </c>
      <c r="G105" s="15">
        <f t="shared" si="4"/>
        <v>22</v>
      </c>
      <c r="H105" s="15"/>
      <c r="I105" s="15" t="s">
        <v>202</v>
      </c>
      <c r="J105" s="20"/>
    </row>
    <row r="106" spans="1:10" ht="15" customHeight="1">
      <c r="A106" s="5"/>
      <c r="B106" s="10" t="s">
        <v>98</v>
      </c>
      <c r="C106" s="22">
        <v>45602</v>
      </c>
      <c r="D106" s="22">
        <v>45602</v>
      </c>
      <c r="E106" s="15">
        <v>20</v>
      </c>
      <c r="F106" s="15">
        <v>2</v>
      </c>
      <c r="G106" s="15">
        <f t="shared" si="4"/>
        <v>22</v>
      </c>
      <c r="H106" s="15"/>
      <c r="I106" s="15" t="s">
        <v>202</v>
      </c>
      <c r="J106" s="20"/>
    </row>
    <row r="107" spans="1:10" ht="15" customHeight="1">
      <c r="A107" s="5">
        <v>5</v>
      </c>
      <c r="B107" s="12" t="s">
        <v>125</v>
      </c>
      <c r="C107" s="22"/>
      <c r="D107" s="22"/>
      <c r="E107" s="15"/>
      <c r="F107" s="15"/>
      <c r="G107" s="15"/>
      <c r="H107" s="15"/>
      <c r="I107" s="15"/>
      <c r="J107" s="20"/>
    </row>
    <row r="108" spans="1:10" ht="15" customHeight="1">
      <c r="A108" s="5"/>
      <c r="B108" s="10" t="s">
        <v>99</v>
      </c>
      <c r="C108" s="22">
        <v>45602</v>
      </c>
      <c r="D108" s="22">
        <v>45602</v>
      </c>
      <c r="E108" s="15">
        <v>23</v>
      </c>
      <c r="F108" s="15">
        <v>1</v>
      </c>
      <c r="G108" s="15">
        <f t="shared" si="4"/>
        <v>24</v>
      </c>
      <c r="H108" s="15"/>
      <c r="I108" s="15" t="s">
        <v>202</v>
      </c>
      <c r="J108" s="20"/>
    </row>
    <row r="109" spans="1:10" ht="15" customHeight="1">
      <c r="A109" s="5"/>
      <c r="B109" s="10" t="s">
        <v>100</v>
      </c>
      <c r="C109" s="22">
        <v>45602</v>
      </c>
      <c r="D109" s="22">
        <v>45632</v>
      </c>
      <c r="E109" s="15">
        <v>18</v>
      </c>
      <c r="F109" s="15">
        <v>2</v>
      </c>
      <c r="G109" s="15">
        <f t="shared" si="4"/>
        <v>20</v>
      </c>
      <c r="H109" s="15"/>
      <c r="I109" s="15" t="s">
        <v>202</v>
      </c>
      <c r="J109" s="20"/>
    </row>
    <row r="110" spans="1:10" ht="15" customHeight="1">
      <c r="A110" s="5"/>
      <c r="B110" s="10" t="s">
        <v>101</v>
      </c>
      <c r="C110" s="22">
        <v>45632</v>
      </c>
      <c r="D110" s="22">
        <v>45632</v>
      </c>
      <c r="E110" s="15">
        <v>18</v>
      </c>
      <c r="F110" s="15">
        <v>2</v>
      </c>
      <c r="G110" s="15">
        <f t="shared" si="4"/>
        <v>20</v>
      </c>
      <c r="H110" s="15"/>
      <c r="I110" s="15" t="s">
        <v>202</v>
      </c>
      <c r="J110" s="20"/>
    </row>
    <row r="111" spans="1:10" ht="15" customHeight="1">
      <c r="A111" s="5"/>
      <c r="B111" s="10" t="s">
        <v>102</v>
      </c>
      <c r="C111" s="22">
        <v>45632</v>
      </c>
      <c r="D111" s="22">
        <v>45632</v>
      </c>
      <c r="E111" s="15">
        <v>8</v>
      </c>
      <c r="F111" s="15"/>
      <c r="G111" s="15">
        <f t="shared" si="4"/>
        <v>8</v>
      </c>
      <c r="H111" s="15"/>
      <c r="I111" s="15" t="s">
        <v>202</v>
      </c>
      <c r="J111" s="20"/>
    </row>
    <row r="112" spans="1:10" ht="15" customHeight="1">
      <c r="A112" s="5"/>
      <c r="B112" s="10" t="s">
        <v>216</v>
      </c>
      <c r="C112" s="22">
        <v>45632</v>
      </c>
      <c r="D112" s="22">
        <v>45632</v>
      </c>
      <c r="E112" s="15">
        <v>15</v>
      </c>
      <c r="F112" s="15">
        <v>1</v>
      </c>
      <c r="G112" s="15">
        <f t="shared" si="4"/>
        <v>16</v>
      </c>
      <c r="H112" s="15"/>
      <c r="I112" s="15" t="s">
        <v>202</v>
      </c>
      <c r="J112" s="20"/>
    </row>
    <row r="113" spans="1:10" ht="15" customHeight="1">
      <c r="A113" s="5">
        <v>6</v>
      </c>
      <c r="B113" s="12" t="s">
        <v>103</v>
      </c>
      <c r="C113" s="22"/>
      <c r="D113" s="22"/>
      <c r="E113" s="15"/>
      <c r="F113" s="15"/>
      <c r="G113" s="15"/>
      <c r="H113" s="15"/>
      <c r="I113" s="15"/>
      <c r="J113" s="20"/>
    </row>
    <row r="114" spans="1:10" ht="15" customHeight="1">
      <c r="A114" s="5"/>
      <c r="B114" s="10" t="s">
        <v>104</v>
      </c>
      <c r="C114" s="22">
        <v>45632</v>
      </c>
      <c r="D114" s="22">
        <v>45632</v>
      </c>
      <c r="E114" s="15">
        <v>7</v>
      </c>
      <c r="F114" s="15">
        <v>1</v>
      </c>
      <c r="G114" s="15">
        <f t="shared" si="4"/>
        <v>8</v>
      </c>
      <c r="H114" s="15"/>
      <c r="I114" s="15" t="s">
        <v>202</v>
      </c>
      <c r="J114" s="20"/>
    </row>
    <row r="115" spans="1:10" ht="15" customHeight="1">
      <c r="A115" s="5"/>
      <c r="B115" s="10" t="s">
        <v>110</v>
      </c>
      <c r="C115" s="22">
        <v>45456</v>
      </c>
      <c r="D115" s="22">
        <v>45456</v>
      </c>
      <c r="E115" s="15">
        <v>18</v>
      </c>
      <c r="F115" s="15">
        <v>2</v>
      </c>
      <c r="G115" s="15">
        <f t="shared" si="4"/>
        <v>20</v>
      </c>
      <c r="H115" s="15"/>
      <c r="I115" s="15" t="s">
        <v>202</v>
      </c>
      <c r="J115" s="20"/>
    </row>
    <row r="116" spans="1:10" ht="15" customHeight="1">
      <c r="A116" s="5"/>
      <c r="B116" s="10" t="s">
        <v>105</v>
      </c>
      <c r="C116" s="22">
        <v>45456</v>
      </c>
      <c r="D116" s="22">
        <v>45456</v>
      </c>
      <c r="E116" s="15">
        <v>14</v>
      </c>
      <c r="F116" s="15"/>
      <c r="G116" s="15">
        <f t="shared" si="4"/>
        <v>14</v>
      </c>
      <c r="H116" s="15"/>
      <c r="I116" s="15" t="s">
        <v>202</v>
      </c>
      <c r="J116" s="20"/>
    </row>
    <row r="117" spans="1:10" ht="15" customHeight="1">
      <c r="A117" s="5"/>
      <c r="B117" s="10" t="s">
        <v>106</v>
      </c>
      <c r="C117" s="22">
        <v>45456</v>
      </c>
      <c r="D117" s="22">
        <v>45456</v>
      </c>
      <c r="E117" s="15">
        <v>18</v>
      </c>
      <c r="F117" s="15">
        <v>2</v>
      </c>
      <c r="G117" s="15">
        <f t="shared" si="4"/>
        <v>20</v>
      </c>
      <c r="H117" s="15"/>
      <c r="I117" s="15" t="s">
        <v>202</v>
      </c>
      <c r="J117" s="20"/>
    </row>
    <row r="118" spans="1:10" ht="15" customHeight="1">
      <c r="A118" s="5"/>
      <c r="B118" s="10" t="s">
        <v>111</v>
      </c>
      <c r="C118" s="22">
        <v>45456</v>
      </c>
      <c r="D118" s="22">
        <v>45457</v>
      </c>
      <c r="E118" s="15">
        <v>18</v>
      </c>
      <c r="F118" s="15">
        <v>2</v>
      </c>
      <c r="G118" s="15">
        <f t="shared" si="4"/>
        <v>20</v>
      </c>
      <c r="H118" s="15"/>
      <c r="I118" s="15" t="s">
        <v>202</v>
      </c>
      <c r="J118" s="20"/>
    </row>
    <row r="119" spans="1:10" ht="15" customHeight="1">
      <c r="A119" s="5">
        <v>7</v>
      </c>
      <c r="B119" s="12" t="s">
        <v>107</v>
      </c>
      <c r="C119" s="22"/>
      <c r="D119" s="22"/>
      <c r="E119" s="15"/>
      <c r="F119" s="15"/>
      <c r="G119" s="15"/>
      <c r="H119" s="15"/>
      <c r="I119" s="15"/>
      <c r="J119" s="20"/>
    </row>
    <row r="120" spans="1:10" ht="15" customHeight="1">
      <c r="A120" s="5"/>
      <c r="B120" s="10" t="s">
        <v>108</v>
      </c>
      <c r="C120" s="22">
        <v>45457</v>
      </c>
      <c r="D120" s="22">
        <v>45457</v>
      </c>
      <c r="E120" s="15">
        <v>8</v>
      </c>
      <c r="F120" s="15"/>
      <c r="G120" s="15">
        <f t="shared" si="4"/>
        <v>8</v>
      </c>
      <c r="H120" s="15"/>
      <c r="I120" s="15" t="s">
        <v>202</v>
      </c>
      <c r="J120" s="20"/>
    </row>
    <row r="121" spans="1:10" ht="15" customHeight="1">
      <c r="A121" s="5"/>
      <c r="B121" s="10" t="s">
        <v>109</v>
      </c>
      <c r="C121" s="22">
        <v>45457</v>
      </c>
      <c r="D121" s="22">
        <v>45457</v>
      </c>
      <c r="E121" s="15">
        <v>20</v>
      </c>
      <c r="F121" s="15">
        <v>2</v>
      </c>
      <c r="G121" s="15">
        <f t="shared" si="4"/>
        <v>22</v>
      </c>
      <c r="H121" s="15"/>
      <c r="I121" s="15" t="s">
        <v>202</v>
      </c>
      <c r="J121" s="20"/>
    </row>
    <row r="122" spans="1:10" ht="15" customHeight="1">
      <c r="A122" s="5"/>
      <c r="B122" s="10" t="s">
        <v>112</v>
      </c>
      <c r="C122" s="22">
        <v>45457</v>
      </c>
      <c r="D122" s="22">
        <v>45457</v>
      </c>
      <c r="E122" s="15">
        <v>10</v>
      </c>
      <c r="F122" s="15"/>
      <c r="G122" s="15">
        <f t="shared" si="4"/>
        <v>10</v>
      </c>
      <c r="H122" s="15"/>
      <c r="I122" s="15" t="s">
        <v>202</v>
      </c>
      <c r="J122" s="20"/>
    </row>
    <row r="123" spans="1:10" ht="15" customHeight="1">
      <c r="A123" s="5"/>
      <c r="B123" s="10" t="s">
        <v>113</v>
      </c>
      <c r="C123" s="22">
        <v>45457</v>
      </c>
      <c r="D123" s="22">
        <v>45460</v>
      </c>
      <c r="E123" s="15">
        <v>18</v>
      </c>
      <c r="F123" s="15">
        <v>2</v>
      </c>
      <c r="G123" s="15">
        <f t="shared" si="4"/>
        <v>20</v>
      </c>
      <c r="H123" s="15"/>
      <c r="I123" s="15" t="s">
        <v>203</v>
      </c>
      <c r="J123" s="20"/>
    </row>
    <row r="124" spans="1:10" ht="15" customHeight="1">
      <c r="A124" s="5"/>
      <c r="B124" s="10" t="s">
        <v>114</v>
      </c>
      <c r="C124" s="22">
        <v>45460</v>
      </c>
      <c r="D124" s="22">
        <v>45460</v>
      </c>
      <c r="E124" s="15">
        <v>8</v>
      </c>
      <c r="F124" s="15"/>
      <c r="G124" s="15">
        <f t="shared" si="4"/>
        <v>8</v>
      </c>
      <c r="H124" s="15"/>
      <c r="I124" s="15" t="s">
        <v>203</v>
      </c>
      <c r="J124" s="20"/>
    </row>
    <row r="125" spans="1:10" ht="15" customHeight="1">
      <c r="A125" s="5">
        <v>8</v>
      </c>
      <c r="B125" s="12" t="s">
        <v>115</v>
      </c>
      <c r="C125" s="22"/>
      <c r="D125" s="22"/>
      <c r="E125" s="15"/>
      <c r="F125" s="15"/>
      <c r="G125" s="15"/>
      <c r="H125" s="15"/>
      <c r="I125" s="15"/>
      <c r="J125" s="20"/>
    </row>
    <row r="126" spans="1:10" ht="15" customHeight="1">
      <c r="A126" s="5"/>
      <c r="B126" s="10" t="s">
        <v>129</v>
      </c>
      <c r="C126" s="22">
        <v>45460</v>
      </c>
      <c r="D126" s="22">
        <v>45460</v>
      </c>
      <c r="E126" s="15">
        <v>8</v>
      </c>
      <c r="F126" s="15"/>
      <c r="G126" s="15">
        <f t="shared" si="4"/>
        <v>8</v>
      </c>
      <c r="H126" s="15"/>
      <c r="I126" s="15" t="s">
        <v>202</v>
      </c>
      <c r="J126" s="20"/>
    </row>
    <row r="127" spans="1:10" ht="15" customHeight="1">
      <c r="A127" s="5"/>
      <c r="B127" s="10" t="s">
        <v>130</v>
      </c>
      <c r="C127" s="22">
        <v>45460</v>
      </c>
      <c r="D127" s="22">
        <v>45460</v>
      </c>
      <c r="E127" s="15">
        <v>22</v>
      </c>
      <c r="F127" s="15">
        <v>2</v>
      </c>
      <c r="G127" s="15">
        <f t="shared" si="4"/>
        <v>24</v>
      </c>
      <c r="H127" s="15"/>
      <c r="I127" s="15" t="s">
        <v>202</v>
      </c>
      <c r="J127" s="20"/>
    </row>
    <row r="128" spans="1:10" ht="15" customHeight="1">
      <c r="A128" s="5"/>
      <c r="B128" s="10" t="s">
        <v>116</v>
      </c>
      <c r="C128" s="22">
        <v>45460</v>
      </c>
      <c r="D128" s="22">
        <v>45460</v>
      </c>
      <c r="E128" s="15">
        <v>10</v>
      </c>
      <c r="F128" s="15"/>
      <c r="G128" s="15">
        <f t="shared" si="4"/>
        <v>10</v>
      </c>
      <c r="H128" s="15"/>
      <c r="I128" s="15" t="s">
        <v>203</v>
      </c>
      <c r="J128" s="20"/>
    </row>
    <row r="129" spans="1:10" ht="15" customHeight="1">
      <c r="A129" s="5"/>
      <c r="B129" s="10" t="s">
        <v>117</v>
      </c>
      <c r="C129" s="22">
        <v>45460</v>
      </c>
      <c r="D129" s="22">
        <v>45461</v>
      </c>
      <c r="E129" s="15">
        <v>22</v>
      </c>
      <c r="F129" s="15">
        <v>2</v>
      </c>
      <c r="G129" s="15">
        <f t="shared" si="4"/>
        <v>24</v>
      </c>
      <c r="H129" s="15"/>
      <c r="I129" s="15" t="s">
        <v>203</v>
      </c>
      <c r="J129" s="20"/>
    </row>
    <row r="130" spans="1:10" ht="15" customHeight="1">
      <c r="A130" s="5"/>
      <c r="B130" s="10" t="s">
        <v>118</v>
      </c>
      <c r="C130" s="22">
        <v>45461</v>
      </c>
      <c r="D130" s="22">
        <v>45461</v>
      </c>
      <c r="E130" s="15">
        <v>12</v>
      </c>
      <c r="F130" s="15">
        <v>2</v>
      </c>
      <c r="G130" s="15">
        <f t="shared" si="4"/>
        <v>14</v>
      </c>
      <c r="H130" s="15"/>
      <c r="I130" s="15" t="s">
        <v>202</v>
      </c>
      <c r="J130" s="20"/>
    </row>
    <row r="131" spans="1:10" ht="15" customHeight="1">
      <c r="A131" s="5"/>
      <c r="B131" s="10" t="s">
        <v>119</v>
      </c>
      <c r="C131" s="22">
        <v>45461</v>
      </c>
      <c r="D131" s="22">
        <v>45461</v>
      </c>
      <c r="E131" s="15">
        <v>8</v>
      </c>
      <c r="F131" s="15"/>
      <c r="G131" s="15">
        <f t="shared" si="4"/>
        <v>8</v>
      </c>
      <c r="H131" s="15"/>
      <c r="I131" s="15" t="s">
        <v>203</v>
      </c>
      <c r="J131" s="20"/>
    </row>
    <row r="132" spans="1:10" ht="15" customHeight="1">
      <c r="A132" s="5">
        <v>9</v>
      </c>
      <c r="B132" s="12" t="s">
        <v>31</v>
      </c>
      <c r="C132" s="22">
        <v>45461</v>
      </c>
      <c r="D132" s="22">
        <v>45462</v>
      </c>
      <c r="E132" s="15">
        <v>31</v>
      </c>
      <c r="F132" s="15">
        <v>1</v>
      </c>
      <c r="G132" s="15">
        <f t="shared" si="4"/>
        <v>32</v>
      </c>
      <c r="H132" s="15"/>
      <c r="I132" s="15" t="s">
        <v>203</v>
      </c>
      <c r="J132" s="20"/>
    </row>
    <row r="133" spans="1:10" ht="15" customHeight="1">
      <c r="A133" s="5">
        <v>10</v>
      </c>
      <c r="B133" s="12" t="s">
        <v>120</v>
      </c>
      <c r="C133" s="22"/>
      <c r="D133" s="22"/>
      <c r="E133" s="15"/>
      <c r="F133" s="15"/>
      <c r="G133" s="15"/>
      <c r="H133" s="15"/>
      <c r="I133" s="15"/>
      <c r="J133" s="20"/>
    </row>
    <row r="134" spans="1:10" ht="15" customHeight="1">
      <c r="A134" s="5"/>
      <c r="B134" s="12" t="s">
        <v>121</v>
      </c>
      <c r="C134" s="22">
        <v>45462</v>
      </c>
      <c r="D134" s="22">
        <v>45462</v>
      </c>
      <c r="E134" s="15">
        <v>22</v>
      </c>
      <c r="F134" s="15">
        <v>1</v>
      </c>
      <c r="G134" s="15">
        <f t="shared" si="4"/>
        <v>23</v>
      </c>
      <c r="H134" s="15"/>
      <c r="I134" s="15" t="s">
        <v>203</v>
      </c>
      <c r="J134" s="20"/>
    </row>
    <row r="135" spans="1:10" ht="15" customHeight="1">
      <c r="A135" s="5"/>
      <c r="B135" s="10" t="s">
        <v>126</v>
      </c>
      <c r="C135" s="22">
        <v>45462</v>
      </c>
      <c r="D135" s="22">
        <v>45462</v>
      </c>
      <c r="E135" s="15">
        <v>15</v>
      </c>
      <c r="F135" s="15">
        <v>2</v>
      </c>
      <c r="G135" s="15">
        <f t="shared" si="4"/>
        <v>17</v>
      </c>
      <c r="H135" s="15"/>
      <c r="I135" s="15" t="s">
        <v>203</v>
      </c>
      <c r="J135" s="20"/>
    </row>
    <row r="136" spans="1:10" ht="15" customHeight="1">
      <c r="A136" s="5"/>
      <c r="B136" s="12" t="s">
        <v>122</v>
      </c>
      <c r="C136" s="22">
        <v>45462</v>
      </c>
      <c r="D136" s="22">
        <v>45463</v>
      </c>
      <c r="E136" s="15">
        <v>23</v>
      </c>
      <c r="F136" s="15">
        <v>1</v>
      </c>
      <c r="G136" s="15">
        <f t="shared" si="4"/>
        <v>24</v>
      </c>
      <c r="H136" s="15"/>
      <c r="I136" s="15" t="s">
        <v>203</v>
      </c>
      <c r="J136" s="20"/>
    </row>
    <row r="137" spans="1:10" ht="15" customHeight="1">
      <c r="A137" s="5"/>
      <c r="B137" s="12" t="s">
        <v>127</v>
      </c>
      <c r="C137" s="22">
        <v>45463</v>
      </c>
      <c r="D137" s="22">
        <v>45463</v>
      </c>
      <c r="E137" s="15">
        <v>23</v>
      </c>
      <c r="F137" s="15">
        <v>1</v>
      </c>
      <c r="G137" s="15">
        <f t="shared" si="4"/>
        <v>24</v>
      </c>
      <c r="H137" s="15"/>
      <c r="I137" s="15" t="s">
        <v>203</v>
      </c>
      <c r="J137" s="20"/>
    </row>
    <row r="138" spans="1:10" ht="15" customHeight="1">
      <c r="A138" s="5">
        <v>11</v>
      </c>
      <c r="B138" s="12" t="s">
        <v>123</v>
      </c>
      <c r="C138" s="22">
        <v>45463</v>
      </c>
      <c r="D138" s="22">
        <v>45463</v>
      </c>
      <c r="E138" s="15">
        <v>13</v>
      </c>
      <c r="F138" s="15">
        <v>1</v>
      </c>
      <c r="G138" s="15">
        <f t="shared" si="4"/>
        <v>14</v>
      </c>
      <c r="H138" s="15"/>
      <c r="I138" s="15" t="s">
        <v>203</v>
      </c>
      <c r="J138" s="20"/>
    </row>
    <row r="139" spans="1:10" ht="15" customHeight="1">
      <c r="A139" s="5">
        <v>12</v>
      </c>
      <c r="B139" s="12" t="s">
        <v>17</v>
      </c>
      <c r="C139" s="22">
        <v>45463</v>
      </c>
      <c r="D139" s="22">
        <v>45463</v>
      </c>
      <c r="E139" s="15">
        <v>18</v>
      </c>
      <c r="F139" s="15">
        <v>2</v>
      </c>
      <c r="G139" s="15">
        <f t="shared" si="4"/>
        <v>20</v>
      </c>
      <c r="H139" s="15"/>
      <c r="I139" s="15" t="s">
        <v>203</v>
      </c>
      <c r="J139" s="20"/>
    </row>
    <row r="140" spans="1:10" ht="15" customHeight="1">
      <c r="A140" s="5"/>
      <c r="B140" s="10"/>
      <c r="C140" s="22"/>
      <c r="D140" s="22"/>
      <c r="E140" s="15">
        <f>SUM(E85:E139)</f>
        <v>793</v>
      </c>
      <c r="F140" s="15">
        <f>SUM(F85:F139)</f>
        <v>63</v>
      </c>
      <c r="G140" s="15"/>
      <c r="H140" s="15"/>
      <c r="I140" s="15"/>
      <c r="J140" s="20"/>
    </row>
    <row r="141" spans="1:10" ht="15" customHeight="1">
      <c r="A141" s="5"/>
      <c r="B141" s="10"/>
      <c r="C141" s="22"/>
      <c r="D141" s="22"/>
      <c r="E141" s="15"/>
      <c r="F141" s="15"/>
      <c r="G141" s="15"/>
      <c r="H141" s="15"/>
      <c r="I141" s="15"/>
      <c r="J141" s="20"/>
    </row>
    <row r="142" spans="1:10" ht="23.25">
      <c r="A142" s="43"/>
      <c r="B142" s="33" t="s">
        <v>172</v>
      </c>
      <c r="C142" s="34"/>
      <c r="D142" s="34"/>
      <c r="E142" s="35"/>
      <c r="F142" s="35"/>
      <c r="G142" s="31"/>
      <c r="H142" s="36">
        <f>SUM(E165:F165)</f>
        <v>704</v>
      </c>
      <c r="I142" s="31"/>
      <c r="J142" s="20"/>
    </row>
    <row r="143" spans="1:10" ht="15" customHeight="1">
      <c r="A143" s="5">
        <v>1</v>
      </c>
      <c r="B143" s="8" t="s">
        <v>124</v>
      </c>
      <c r="C143" s="23"/>
      <c r="D143" s="23"/>
      <c r="E143" s="5"/>
      <c r="F143" s="5"/>
      <c r="G143" s="5"/>
      <c r="H143" s="5"/>
      <c r="I143" s="15"/>
      <c r="J143" s="20"/>
    </row>
    <row r="144" spans="1:10" ht="15" customHeight="1">
      <c r="A144" s="5"/>
      <c r="B144" s="9" t="s">
        <v>215</v>
      </c>
      <c r="C144" s="22">
        <v>45464</v>
      </c>
      <c r="D144" s="22">
        <v>45464</v>
      </c>
      <c r="E144" s="15">
        <v>60</v>
      </c>
      <c r="F144" s="15">
        <v>4</v>
      </c>
      <c r="G144" s="15">
        <f t="shared" ref="G144:G171" si="5">E144+F144</f>
        <v>64</v>
      </c>
      <c r="H144" s="15"/>
      <c r="I144" s="5" t="s">
        <v>205</v>
      </c>
      <c r="J144" s="20"/>
    </row>
    <row r="145" spans="1:10" ht="15" customHeight="1">
      <c r="A145" s="5">
        <v>2</v>
      </c>
      <c r="B145" s="8" t="s">
        <v>58</v>
      </c>
      <c r="C145" s="22"/>
      <c r="D145" s="22"/>
      <c r="E145" s="15"/>
      <c r="F145" s="15"/>
      <c r="G145" s="15"/>
      <c r="H145" s="15"/>
      <c r="I145" s="15"/>
      <c r="J145" s="20"/>
    </row>
    <row r="146" spans="1:10" ht="15" customHeight="1">
      <c r="A146" s="5"/>
      <c r="B146" s="10" t="s">
        <v>81</v>
      </c>
      <c r="C146" s="22">
        <v>45467</v>
      </c>
      <c r="D146" s="22">
        <v>45467</v>
      </c>
      <c r="E146" s="15">
        <v>60</v>
      </c>
      <c r="F146" s="15">
        <v>4</v>
      </c>
      <c r="G146" s="15">
        <f t="shared" si="5"/>
        <v>64</v>
      </c>
      <c r="H146" s="15"/>
      <c r="I146" s="5" t="s">
        <v>205</v>
      </c>
      <c r="J146" s="20"/>
    </row>
    <row r="147" spans="1:10" ht="15" customHeight="1">
      <c r="A147" s="5"/>
      <c r="B147" s="10" t="s">
        <v>82</v>
      </c>
      <c r="C147" s="22">
        <v>45468</v>
      </c>
      <c r="D147" s="22">
        <v>45468</v>
      </c>
      <c r="E147" s="15">
        <v>60</v>
      </c>
      <c r="F147" s="15">
        <v>4</v>
      </c>
      <c r="G147" s="15">
        <f t="shared" si="5"/>
        <v>64</v>
      </c>
      <c r="H147" s="15"/>
      <c r="I147" s="5" t="s">
        <v>205</v>
      </c>
      <c r="J147" s="20"/>
    </row>
    <row r="148" spans="1:10" ht="15" customHeight="1">
      <c r="A148" s="5">
        <v>3</v>
      </c>
      <c r="B148" s="12" t="s">
        <v>173</v>
      </c>
      <c r="C148" s="22"/>
      <c r="D148" s="22"/>
      <c r="E148" s="15"/>
      <c r="F148" s="15"/>
      <c r="G148" s="15"/>
      <c r="H148" s="15"/>
      <c r="I148" s="15"/>
      <c r="J148" s="20"/>
    </row>
    <row r="149" spans="1:10" ht="15" customHeight="1">
      <c r="A149" s="5"/>
      <c r="B149" s="10" t="s">
        <v>186</v>
      </c>
      <c r="C149" s="22">
        <v>45469</v>
      </c>
      <c r="D149" s="22">
        <v>45469</v>
      </c>
      <c r="E149" s="15">
        <v>30</v>
      </c>
      <c r="F149" s="15">
        <v>2</v>
      </c>
      <c r="G149" s="15">
        <f t="shared" si="5"/>
        <v>32</v>
      </c>
      <c r="H149" s="15"/>
      <c r="I149" s="5" t="s">
        <v>205</v>
      </c>
      <c r="J149" s="20"/>
    </row>
    <row r="150" spans="1:10" ht="15" customHeight="1">
      <c r="A150" s="5"/>
      <c r="B150" s="10" t="s">
        <v>174</v>
      </c>
      <c r="C150" s="22" t="s">
        <v>187</v>
      </c>
      <c r="D150" s="22">
        <v>45469</v>
      </c>
      <c r="E150" s="15">
        <v>24</v>
      </c>
      <c r="F150" s="15"/>
      <c r="G150" s="15">
        <f t="shared" si="5"/>
        <v>24</v>
      </c>
      <c r="H150" s="15"/>
      <c r="I150" s="5" t="s">
        <v>205</v>
      </c>
      <c r="J150" s="20"/>
    </row>
    <row r="151" spans="1:10" ht="15" customHeight="1">
      <c r="A151" s="5"/>
      <c r="B151" s="10" t="s">
        <v>184</v>
      </c>
      <c r="C151" s="22">
        <v>45469</v>
      </c>
      <c r="D151" s="22">
        <v>45470</v>
      </c>
      <c r="E151" s="15">
        <v>44</v>
      </c>
      <c r="F151" s="15">
        <v>4</v>
      </c>
      <c r="G151" s="15">
        <f t="shared" si="5"/>
        <v>48</v>
      </c>
      <c r="H151" s="15"/>
      <c r="I151" s="5" t="s">
        <v>205</v>
      </c>
      <c r="J151" s="20"/>
    </row>
    <row r="152" spans="1:10" ht="15" customHeight="1">
      <c r="A152" s="5"/>
      <c r="B152" s="10" t="s">
        <v>175</v>
      </c>
      <c r="C152" s="22">
        <v>45470</v>
      </c>
      <c r="D152" s="22">
        <v>45470</v>
      </c>
      <c r="E152" s="15">
        <v>24</v>
      </c>
      <c r="F152" s="15"/>
      <c r="G152" s="15">
        <f t="shared" si="5"/>
        <v>24</v>
      </c>
      <c r="H152" s="15"/>
      <c r="I152" s="5" t="s">
        <v>205</v>
      </c>
      <c r="J152" s="20"/>
    </row>
    <row r="153" spans="1:10" ht="15" customHeight="1">
      <c r="A153" s="5"/>
      <c r="B153" s="10" t="s">
        <v>176</v>
      </c>
      <c r="C153" s="22">
        <v>45470</v>
      </c>
      <c r="D153" s="22">
        <v>45471</v>
      </c>
      <c r="E153" s="15">
        <v>16</v>
      </c>
      <c r="F153" s="15"/>
      <c r="G153" s="15">
        <f t="shared" si="5"/>
        <v>16</v>
      </c>
      <c r="H153" s="15"/>
      <c r="I153" s="5" t="s">
        <v>205</v>
      </c>
      <c r="J153" s="20"/>
    </row>
    <row r="154" spans="1:10" ht="15" customHeight="1">
      <c r="A154" s="5"/>
      <c r="B154" s="10" t="s">
        <v>177</v>
      </c>
      <c r="C154" s="22">
        <v>45471</v>
      </c>
      <c r="D154" s="22">
        <v>45471</v>
      </c>
      <c r="E154" s="15">
        <v>20</v>
      </c>
      <c r="F154" s="15">
        <v>4</v>
      </c>
      <c r="G154" s="15">
        <f t="shared" si="5"/>
        <v>24</v>
      </c>
      <c r="H154" s="15"/>
      <c r="I154" s="5" t="s">
        <v>205</v>
      </c>
      <c r="J154" s="20"/>
    </row>
    <row r="155" spans="1:10" ht="15" customHeight="1">
      <c r="A155" s="5"/>
      <c r="B155" s="10" t="s">
        <v>183</v>
      </c>
      <c r="C155" s="22">
        <v>45471</v>
      </c>
      <c r="D155" s="22">
        <v>45471</v>
      </c>
      <c r="E155" s="15">
        <v>12</v>
      </c>
      <c r="F155" s="15">
        <v>2</v>
      </c>
      <c r="G155" s="15">
        <f t="shared" si="5"/>
        <v>14</v>
      </c>
      <c r="H155" s="15"/>
      <c r="I155" s="5" t="s">
        <v>205</v>
      </c>
      <c r="J155" s="20"/>
    </row>
    <row r="156" spans="1:10" ht="15" customHeight="1">
      <c r="A156" s="5">
        <v>4</v>
      </c>
      <c r="B156" s="12" t="s">
        <v>65</v>
      </c>
      <c r="C156" s="22"/>
      <c r="D156" s="22"/>
      <c r="E156" s="15"/>
      <c r="F156" s="15"/>
      <c r="G156" s="15"/>
      <c r="H156" s="15"/>
      <c r="I156" s="15"/>
      <c r="J156" s="20"/>
    </row>
    <row r="157" spans="1:10" ht="15" customHeight="1">
      <c r="A157" s="5"/>
      <c r="B157" s="10" t="s">
        <v>116</v>
      </c>
      <c r="C157" s="22">
        <v>45471</v>
      </c>
      <c r="D157" s="22">
        <v>45472</v>
      </c>
      <c r="E157" s="15">
        <v>38</v>
      </c>
      <c r="F157" s="15">
        <v>2</v>
      </c>
      <c r="G157" s="15">
        <f t="shared" si="5"/>
        <v>40</v>
      </c>
      <c r="H157" s="15"/>
      <c r="I157" s="5" t="s">
        <v>205</v>
      </c>
      <c r="J157" s="20"/>
    </row>
    <row r="158" spans="1:10" ht="15" customHeight="1">
      <c r="A158" s="5"/>
      <c r="B158" s="10" t="s">
        <v>181</v>
      </c>
      <c r="C158" s="22">
        <v>45472</v>
      </c>
      <c r="D158" s="22">
        <v>45472</v>
      </c>
      <c r="E158" s="15">
        <v>16</v>
      </c>
      <c r="F158" s="15"/>
      <c r="G158" s="15">
        <f t="shared" si="5"/>
        <v>16</v>
      </c>
      <c r="H158" s="15"/>
      <c r="I158" s="5" t="s">
        <v>205</v>
      </c>
      <c r="J158" s="20"/>
    </row>
    <row r="159" spans="1:10" ht="15" customHeight="1">
      <c r="A159" s="5"/>
      <c r="B159" s="10" t="s">
        <v>178</v>
      </c>
      <c r="C159" s="22">
        <v>45472</v>
      </c>
      <c r="D159" s="22">
        <v>45474</v>
      </c>
      <c r="E159" s="15">
        <v>50</v>
      </c>
      <c r="F159" s="15">
        <v>2</v>
      </c>
      <c r="G159" s="15">
        <f t="shared" si="5"/>
        <v>52</v>
      </c>
      <c r="H159" s="15"/>
      <c r="I159" s="5" t="s">
        <v>205</v>
      </c>
      <c r="J159" s="20"/>
    </row>
    <row r="160" spans="1:10" ht="15" customHeight="1">
      <c r="A160" s="5"/>
      <c r="B160" s="10" t="s">
        <v>179</v>
      </c>
      <c r="C160" s="22">
        <v>45474</v>
      </c>
      <c r="D160" s="22">
        <v>45474</v>
      </c>
      <c r="E160" s="15">
        <v>30</v>
      </c>
      <c r="F160" s="15">
        <v>2</v>
      </c>
      <c r="G160" s="15">
        <f t="shared" si="5"/>
        <v>32</v>
      </c>
      <c r="H160" s="15"/>
      <c r="I160" s="5" t="s">
        <v>205</v>
      </c>
      <c r="J160" s="20"/>
    </row>
    <row r="161" spans="1:18" ht="15" customHeight="1">
      <c r="A161" s="5">
        <v>5</v>
      </c>
      <c r="B161" s="12" t="s">
        <v>31</v>
      </c>
      <c r="C161" s="22">
        <v>45474</v>
      </c>
      <c r="D161" s="22">
        <v>45475</v>
      </c>
      <c r="E161" s="15">
        <v>32</v>
      </c>
      <c r="F161" s="15"/>
      <c r="G161" s="15">
        <f t="shared" si="5"/>
        <v>32</v>
      </c>
      <c r="H161" s="15"/>
      <c r="I161" s="5" t="s">
        <v>205</v>
      </c>
      <c r="J161" s="20"/>
    </row>
    <row r="162" spans="1:18" ht="15" customHeight="1">
      <c r="A162" s="5">
        <v>6</v>
      </c>
      <c r="B162" s="12" t="s">
        <v>17</v>
      </c>
      <c r="C162" s="22">
        <v>45475</v>
      </c>
      <c r="D162" s="22">
        <v>45476</v>
      </c>
      <c r="E162" s="15">
        <v>32</v>
      </c>
      <c r="F162" s="15"/>
      <c r="G162" s="15">
        <f t="shared" si="5"/>
        <v>32</v>
      </c>
      <c r="H162" s="15"/>
      <c r="I162" s="5" t="s">
        <v>205</v>
      </c>
      <c r="J162" s="20"/>
    </row>
    <row r="163" spans="1:18" ht="15" customHeight="1">
      <c r="A163" s="5">
        <v>7</v>
      </c>
      <c r="B163" s="12" t="s">
        <v>180</v>
      </c>
      <c r="C163" s="22">
        <v>45476</v>
      </c>
      <c r="D163" s="22">
        <v>45478</v>
      </c>
      <c r="E163" s="15">
        <v>95</v>
      </c>
      <c r="F163" s="15">
        <v>5</v>
      </c>
      <c r="G163" s="15">
        <f t="shared" si="5"/>
        <v>100</v>
      </c>
      <c r="H163" s="15"/>
      <c r="I163" s="5" t="s">
        <v>205</v>
      </c>
      <c r="J163" s="20"/>
    </row>
    <row r="164" spans="1:18" ht="15" customHeight="1">
      <c r="A164" s="5">
        <v>8</v>
      </c>
      <c r="B164" s="12" t="s">
        <v>185</v>
      </c>
      <c r="C164" s="22">
        <v>45478</v>
      </c>
      <c r="D164" s="22">
        <v>45478</v>
      </c>
      <c r="E164" s="15">
        <v>24</v>
      </c>
      <c r="F164" s="15">
        <v>2</v>
      </c>
      <c r="G164" s="15">
        <f t="shared" si="5"/>
        <v>26</v>
      </c>
      <c r="H164" s="15"/>
      <c r="I164" s="5" t="s">
        <v>205</v>
      </c>
      <c r="J164" s="20"/>
    </row>
    <row r="165" spans="1:18" ht="15" customHeight="1">
      <c r="A165" s="10"/>
      <c r="B165" s="10"/>
      <c r="C165" s="22"/>
      <c r="D165" s="22"/>
      <c r="E165" s="15">
        <f>SUM(E144:E164)</f>
        <v>667</v>
      </c>
      <c r="F165" s="15">
        <f>SUM(F144:F164)</f>
        <v>37</v>
      </c>
      <c r="G165" s="15"/>
      <c r="H165" s="15"/>
      <c r="I165" s="15"/>
      <c r="J165" s="20"/>
    </row>
    <row r="166" spans="1:18" ht="15" customHeight="1">
      <c r="A166" s="10"/>
      <c r="B166" s="10"/>
      <c r="C166" s="22"/>
      <c r="D166" s="22"/>
      <c r="E166" s="15"/>
      <c r="F166" s="15"/>
      <c r="G166" s="15"/>
      <c r="H166" s="15"/>
      <c r="I166" s="15"/>
      <c r="J166" s="20"/>
    </row>
    <row r="167" spans="1:18" ht="21.75" customHeight="1">
      <c r="A167" s="10"/>
      <c r="B167" s="12" t="s">
        <v>182</v>
      </c>
      <c r="C167" s="22">
        <v>45481</v>
      </c>
      <c r="D167" s="22">
        <v>45492</v>
      </c>
      <c r="E167" s="15">
        <v>630</v>
      </c>
      <c r="F167" s="15">
        <v>10</v>
      </c>
      <c r="G167" s="15">
        <f t="shared" si="5"/>
        <v>640</v>
      </c>
      <c r="H167" s="17">
        <v>640</v>
      </c>
      <c r="I167" s="5" t="s">
        <v>205</v>
      </c>
      <c r="J167" s="20"/>
    </row>
    <row r="168" spans="1:18" ht="15" customHeight="1">
      <c r="A168" s="10"/>
      <c r="B168" s="10"/>
      <c r="C168" s="22"/>
      <c r="D168" s="22"/>
      <c r="E168" s="15"/>
      <c r="F168" s="15"/>
      <c r="G168" s="5"/>
      <c r="H168" s="15"/>
      <c r="I168" s="15"/>
      <c r="J168" s="20"/>
    </row>
    <row r="169" spans="1:18" ht="23.25">
      <c r="A169" s="32"/>
      <c r="B169" s="33" t="s">
        <v>206</v>
      </c>
      <c r="C169" s="42"/>
      <c r="D169" s="42"/>
      <c r="E169" s="35"/>
      <c r="F169" s="35"/>
      <c r="G169" s="43"/>
      <c r="H169" s="36">
        <f>SUM(E172:F172)</f>
        <v>616</v>
      </c>
      <c r="I169" s="43"/>
      <c r="J169" s="20"/>
    </row>
    <row r="170" spans="1:18" ht="15" customHeight="1">
      <c r="A170" s="10"/>
      <c r="B170" s="10" t="s">
        <v>189</v>
      </c>
      <c r="C170" s="11"/>
      <c r="D170" s="11"/>
      <c r="E170" s="15">
        <v>330</v>
      </c>
      <c r="F170" s="15">
        <v>10</v>
      </c>
      <c r="G170" s="15">
        <f t="shared" si="5"/>
        <v>340</v>
      </c>
      <c r="H170" s="15"/>
      <c r="I170" s="15" t="s">
        <v>205</v>
      </c>
      <c r="J170" s="20"/>
    </row>
    <row r="171" spans="1:18" ht="15" customHeight="1">
      <c r="A171" s="10"/>
      <c r="B171" s="10" t="s">
        <v>188</v>
      </c>
      <c r="C171" s="11"/>
      <c r="D171" s="11"/>
      <c r="E171" s="15">
        <v>270</v>
      </c>
      <c r="F171" s="15">
        <v>6</v>
      </c>
      <c r="G171" s="15">
        <f t="shared" si="5"/>
        <v>276</v>
      </c>
      <c r="H171" s="15"/>
      <c r="I171" s="15" t="s">
        <v>205</v>
      </c>
      <c r="J171" s="20"/>
    </row>
    <row r="172" spans="1:18" ht="15" customHeight="1">
      <c r="A172" s="10"/>
      <c r="B172" s="10"/>
      <c r="C172" s="11"/>
      <c r="D172" s="11"/>
      <c r="E172" s="15">
        <v>600</v>
      </c>
      <c r="F172" s="15">
        <f>SUM(F170:F171)</f>
        <v>16</v>
      </c>
      <c r="G172" s="15"/>
      <c r="H172" s="15"/>
      <c r="I172" s="15"/>
      <c r="J172"/>
    </row>
    <row r="173" spans="1:18" ht="15" customHeight="1">
      <c r="A173" s="97" t="s">
        <v>190</v>
      </c>
      <c r="B173" s="97"/>
      <c r="C173" s="97"/>
      <c r="D173" s="97"/>
      <c r="E173" s="97"/>
      <c r="F173" s="97"/>
      <c r="G173" s="97"/>
      <c r="H173" s="97"/>
      <c r="I173" s="26"/>
      <c r="J173" s="21"/>
      <c r="K173" s="99" t="s">
        <v>191</v>
      </c>
      <c r="L173" s="99"/>
      <c r="M173" s="99"/>
      <c r="N173" s="99"/>
      <c r="O173" s="99"/>
      <c r="P173" s="99"/>
      <c r="Q173" s="99"/>
      <c r="R173" s="30"/>
    </row>
    <row r="174" spans="1:18" ht="15" customHeight="1">
      <c r="A174" s="98"/>
      <c r="B174" s="98"/>
      <c r="C174" s="98"/>
      <c r="D174" s="98"/>
      <c r="E174" s="98"/>
      <c r="F174" s="98"/>
      <c r="G174" s="98"/>
      <c r="H174" s="98"/>
      <c r="I174" s="26"/>
      <c r="J174" s="21"/>
      <c r="K174" s="99"/>
      <c r="L174" s="99"/>
      <c r="M174" s="99"/>
      <c r="N174" s="99"/>
      <c r="O174" s="99"/>
      <c r="P174" s="99"/>
      <c r="Q174" s="99"/>
      <c r="R174" s="30"/>
    </row>
    <row r="175" spans="1:18" ht="15" customHeight="1">
      <c r="A175" s="98"/>
      <c r="B175" s="98"/>
      <c r="C175" s="98"/>
      <c r="D175" s="98"/>
      <c r="E175" s="98"/>
      <c r="F175" s="98"/>
      <c r="G175" s="98"/>
      <c r="H175" s="98"/>
      <c r="I175" s="26"/>
      <c r="J175" s="21"/>
      <c r="K175" s="99"/>
      <c r="L175" s="99"/>
      <c r="M175" s="99"/>
      <c r="N175" s="99"/>
      <c r="O175" s="99"/>
      <c r="P175" s="99"/>
      <c r="Q175" s="99"/>
      <c r="R175" s="30"/>
    </row>
    <row r="176" spans="1:18" ht="15" customHeight="1">
      <c r="A176" s="98"/>
      <c r="B176" s="98"/>
      <c r="C176" s="98"/>
      <c r="D176" s="98"/>
      <c r="E176" s="98"/>
      <c r="F176" s="98"/>
      <c r="G176" s="98"/>
      <c r="H176" s="98"/>
      <c r="I176" s="26"/>
      <c r="J176" s="21"/>
      <c r="K176" s="99"/>
      <c r="L176" s="99"/>
      <c r="M176" s="99"/>
      <c r="N176" s="99"/>
      <c r="O176" s="99"/>
      <c r="P176" s="99"/>
      <c r="Q176" s="99"/>
      <c r="R176" s="30"/>
    </row>
    <row r="177" spans="1:18" ht="15" customHeight="1">
      <c r="A177" s="84"/>
      <c r="B177" s="84"/>
      <c r="C177" s="83" t="s">
        <v>192</v>
      </c>
      <c r="D177" s="83"/>
      <c r="E177" s="83"/>
      <c r="F177" s="83"/>
      <c r="G177" s="83"/>
      <c r="H177" s="83"/>
      <c r="I177" s="83"/>
      <c r="J177" s="83"/>
      <c r="K177" s="83"/>
      <c r="L177" s="83"/>
      <c r="M177" s="84"/>
      <c r="N177" s="84"/>
      <c r="O177" s="84"/>
      <c r="P177" s="84"/>
      <c r="Q177" s="84"/>
      <c r="R177" s="29"/>
    </row>
    <row r="178" spans="1:18" ht="15" customHeight="1">
      <c r="A178" s="84"/>
      <c r="B178" s="84"/>
      <c r="C178" s="83"/>
      <c r="D178" s="83"/>
      <c r="E178" s="83"/>
      <c r="F178" s="83"/>
      <c r="G178" s="83"/>
      <c r="H178" s="83"/>
      <c r="I178" s="83"/>
      <c r="J178" s="83"/>
      <c r="K178" s="83"/>
      <c r="L178" s="83"/>
      <c r="M178" s="84"/>
      <c r="N178" s="84"/>
      <c r="O178" s="84"/>
      <c r="P178" s="84"/>
      <c r="Q178" s="84"/>
      <c r="R178" s="29"/>
    </row>
    <row r="179" spans="1:18" ht="15" customHeight="1">
      <c r="A179" s="84"/>
      <c r="B179" s="84"/>
      <c r="C179" s="83"/>
      <c r="D179" s="83"/>
      <c r="E179" s="83"/>
      <c r="F179" s="83"/>
      <c r="G179" s="83"/>
      <c r="H179" s="83"/>
      <c r="I179" s="83"/>
      <c r="J179" s="83"/>
      <c r="K179" s="83"/>
      <c r="L179" s="83"/>
      <c r="M179" s="84"/>
      <c r="N179" s="84"/>
      <c r="O179" s="84"/>
      <c r="P179" s="84"/>
      <c r="Q179" s="84"/>
      <c r="R179" s="29"/>
    </row>
    <row r="180" spans="1:18" ht="15" customHeight="1">
      <c r="A180" s="84"/>
      <c r="B180" s="84"/>
      <c r="C180" s="83" t="s">
        <v>200</v>
      </c>
      <c r="D180" s="83"/>
      <c r="E180" s="83"/>
      <c r="F180" s="83"/>
      <c r="G180" s="83"/>
      <c r="H180" s="83"/>
      <c r="I180" s="83"/>
      <c r="J180" s="83"/>
      <c r="K180" s="83"/>
      <c r="L180" s="83"/>
      <c r="M180" s="84"/>
      <c r="N180" s="84"/>
      <c r="O180" s="84"/>
      <c r="P180" s="84"/>
      <c r="Q180" s="84"/>
      <c r="R180" s="29"/>
    </row>
    <row r="181" spans="1:18" ht="15" customHeight="1">
      <c r="A181" s="84"/>
      <c r="B181" s="84"/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4"/>
      <c r="N181" s="84"/>
      <c r="O181" s="84"/>
      <c r="P181" s="84"/>
      <c r="Q181" s="84"/>
      <c r="R181" s="29"/>
    </row>
    <row r="182" spans="1:18" ht="15" customHeight="1">
      <c r="A182" s="84"/>
      <c r="B182" s="84"/>
      <c r="C182" s="83"/>
      <c r="D182" s="83"/>
      <c r="E182" s="83"/>
      <c r="F182" s="83"/>
      <c r="G182" s="83"/>
      <c r="H182" s="83"/>
      <c r="I182" s="83"/>
      <c r="J182" s="83"/>
      <c r="K182" s="83"/>
      <c r="L182" s="83"/>
      <c r="M182" s="84"/>
      <c r="N182" s="84"/>
      <c r="O182" s="84"/>
      <c r="P182" s="84"/>
      <c r="Q182" s="84"/>
      <c r="R182" s="29"/>
    </row>
    <row r="183" spans="1:18" ht="15" customHeight="1">
      <c r="A183" s="84"/>
      <c r="B183" s="84"/>
      <c r="C183" s="83" t="s">
        <v>201</v>
      </c>
      <c r="D183" s="83"/>
      <c r="E183" s="83"/>
      <c r="F183" s="83"/>
      <c r="G183" s="83"/>
      <c r="H183" s="83"/>
      <c r="I183" s="83"/>
      <c r="J183" s="83"/>
      <c r="K183" s="83"/>
      <c r="L183" s="83"/>
      <c r="M183" s="84"/>
      <c r="N183" s="84"/>
      <c r="O183" s="84"/>
      <c r="P183" s="84"/>
      <c r="Q183" s="84"/>
      <c r="R183" s="29"/>
    </row>
    <row r="184" spans="1:18" ht="15" customHeight="1">
      <c r="A184" s="84"/>
      <c r="B184" s="84"/>
      <c r="C184" s="83"/>
      <c r="D184" s="83"/>
      <c r="E184" s="83"/>
      <c r="F184" s="83"/>
      <c r="G184" s="83"/>
      <c r="H184" s="83"/>
      <c r="I184" s="83"/>
      <c r="J184" s="83"/>
      <c r="K184" s="83"/>
      <c r="L184" s="83"/>
      <c r="M184" s="84"/>
      <c r="N184" s="84"/>
      <c r="O184" s="84"/>
      <c r="P184" s="84"/>
      <c r="Q184" s="84"/>
      <c r="R184" s="29"/>
    </row>
    <row r="185" spans="1:18" ht="15" customHeight="1">
      <c r="A185" s="84"/>
      <c r="B185" s="84"/>
      <c r="C185" s="83"/>
      <c r="D185" s="83"/>
      <c r="E185" s="83"/>
      <c r="F185" s="83"/>
      <c r="G185" s="83"/>
      <c r="H185" s="83"/>
      <c r="I185" s="83"/>
      <c r="J185" s="83"/>
      <c r="K185" s="83"/>
      <c r="L185" s="83"/>
      <c r="M185" s="84"/>
      <c r="N185" s="84"/>
      <c r="O185" s="84"/>
      <c r="P185" s="84"/>
      <c r="Q185" s="84"/>
      <c r="R185" s="29"/>
    </row>
    <row r="186" spans="1:18" ht="60" customHeight="1">
      <c r="A186" s="85" t="s">
        <v>230</v>
      </c>
      <c r="B186" s="86"/>
      <c r="C186" s="86"/>
      <c r="D186" s="86"/>
      <c r="E186" s="86"/>
      <c r="F186" s="86"/>
      <c r="G186" s="86"/>
      <c r="H186" s="86"/>
      <c r="I186" s="27"/>
      <c r="J186" s="51"/>
      <c r="K186" s="87" t="s">
        <v>231</v>
      </c>
      <c r="L186" s="87"/>
      <c r="M186" s="87"/>
      <c r="N186" s="87"/>
      <c r="O186" s="87"/>
      <c r="P186" s="87"/>
      <c r="Q186" s="87"/>
      <c r="R186" s="28"/>
    </row>
    <row r="187" spans="1:18" ht="60" customHeight="1">
      <c r="A187" s="50"/>
      <c r="B187" s="50"/>
      <c r="C187" s="77" t="s">
        <v>232</v>
      </c>
      <c r="D187" s="77"/>
      <c r="E187" s="77"/>
      <c r="F187" s="77"/>
      <c r="G187" s="77"/>
      <c r="H187" s="77"/>
      <c r="I187" s="77"/>
      <c r="J187" s="77"/>
      <c r="K187" s="77"/>
      <c r="L187" s="77"/>
      <c r="M187" s="50"/>
      <c r="N187" s="50"/>
      <c r="O187" s="50"/>
      <c r="P187" s="50"/>
      <c r="Q187" s="50"/>
      <c r="R187" s="50"/>
    </row>
    <row r="188" spans="1:18" ht="15" customHeight="1">
      <c r="C188" s="18"/>
      <c r="D188" s="18"/>
    </row>
    <row r="189" spans="1:18" ht="55.5" customHeight="1">
      <c r="A189" s="57" t="s">
        <v>221</v>
      </c>
      <c r="B189" s="57" t="s">
        <v>222</v>
      </c>
      <c r="C189" s="59" t="s">
        <v>202</v>
      </c>
      <c r="D189" s="60" t="s">
        <v>203</v>
      </c>
      <c r="E189" s="61" t="s">
        <v>205</v>
      </c>
      <c r="F189" s="71"/>
      <c r="G189" s="71"/>
      <c r="H189" s="71"/>
      <c r="I189" s="71"/>
      <c r="J189" s="71"/>
      <c r="K189" s="56"/>
    </row>
    <row r="190" spans="1:18" ht="51.75" customHeight="1">
      <c r="A190" s="58">
        <v>1</v>
      </c>
      <c r="B190" s="58" t="s">
        <v>223</v>
      </c>
      <c r="C190" s="62">
        <f xml:space="preserve"> (SUMIF(I4:I8, "Completed", G4:G8) / SUM(G4:G8)) * 100</f>
        <v>73.333333333333329</v>
      </c>
      <c r="D190" s="63">
        <f xml:space="preserve"> (SUMIF(I4:I8, "In Progress", G4:G8) / SUM(G4:G8)) * 100</f>
        <v>26.666666666666668</v>
      </c>
      <c r="E190" s="64">
        <f xml:space="preserve"> (SUMIF(I4:I8, "To Do", G4:G8) / SUM(G4:G8)) * 100</f>
        <v>0</v>
      </c>
      <c r="F190" s="72"/>
      <c r="G190" s="72"/>
      <c r="H190" s="72"/>
      <c r="I190" s="72"/>
      <c r="J190" s="72"/>
      <c r="K190" s="3"/>
    </row>
    <row r="191" spans="1:18" ht="50.25" customHeight="1">
      <c r="A191" s="58">
        <v>2</v>
      </c>
      <c r="B191" s="58" t="s">
        <v>224</v>
      </c>
      <c r="C191" s="62">
        <f xml:space="preserve"> (SUMIF(I13:I167, "Completed", G13:G167) / SUM(G13:G167)) * 100</f>
        <v>47.75</v>
      </c>
      <c r="D191" s="63">
        <f xml:space="preserve"> (SUMIF(I13:I167, "In Progress", G13:G167) / SUM(G13:G167)) * 100</f>
        <v>7.0000000000000009</v>
      </c>
      <c r="E191" s="64">
        <f xml:space="preserve"> (SUMIF(I13:I167, "To Do", G13:G167) / SUM(G13:G167)) * 100</f>
        <v>45.25</v>
      </c>
      <c r="F191" s="72"/>
      <c r="G191" s="72"/>
      <c r="H191" s="72"/>
      <c r="I191" s="72"/>
      <c r="J191" s="72"/>
      <c r="K191" s="3"/>
    </row>
    <row r="192" spans="1:18" ht="40.5" customHeight="1">
      <c r="A192" s="58">
        <v>3</v>
      </c>
      <c r="B192" s="58" t="s">
        <v>225</v>
      </c>
      <c r="C192" s="62">
        <f xml:space="preserve"> (SUMIF(R11:R83, "Completed", Q11:Q83) / SUM(Q11:Q83)) * 100</f>
        <v>38</v>
      </c>
      <c r="D192" s="63">
        <f xml:space="preserve"> (SUMIF(R11:R83, "In Progress", Q11:Q83) / SUM(Q11:Q83)) * 100</f>
        <v>16.666666666666664</v>
      </c>
      <c r="E192" s="64">
        <f xml:space="preserve"> (SUMIF(R11:R83, "To Do", Q11:Q83) / SUM(Q11:Q83)) * 100</f>
        <v>45.333333333333329</v>
      </c>
      <c r="F192" s="72"/>
      <c r="G192" s="72"/>
      <c r="H192" s="72"/>
      <c r="I192" s="72"/>
      <c r="J192" s="72"/>
      <c r="K192" s="3"/>
    </row>
    <row r="193" spans="1:11" ht="42" customHeight="1">
      <c r="A193" s="58">
        <v>4</v>
      </c>
      <c r="B193" s="58" t="s">
        <v>63</v>
      </c>
      <c r="C193" s="62">
        <f xml:space="preserve"> (SUMIF(I170:I171, "Completed", G170:G171) / SUM(G170:G171)) * 100</f>
        <v>0</v>
      </c>
      <c r="D193" s="63">
        <f xml:space="preserve"> (SUMIF(I170:I171, "Im Progress", G170:G171) / SUM(G170:G171)) * 100</f>
        <v>0</v>
      </c>
      <c r="E193" s="64">
        <f xml:space="preserve"> (SUMIF(I170:I171, "To Do", G170:G171) / SUM(G170:G171)) * 100</f>
        <v>100</v>
      </c>
      <c r="F193" s="72"/>
      <c r="G193" s="72"/>
      <c r="H193" s="72"/>
      <c r="I193" s="72"/>
      <c r="J193" s="72"/>
      <c r="K193" s="3"/>
    </row>
    <row r="194" spans="1:11" ht="42.75" customHeight="1">
      <c r="A194" s="58">
        <v>5</v>
      </c>
      <c r="B194" s="58" t="s">
        <v>233</v>
      </c>
      <c r="C194" s="72">
        <f>SUM(C190:C193)</f>
        <v>159.08333333333331</v>
      </c>
      <c r="D194" s="72">
        <f>SUM(D190:D193)</f>
        <v>50.333333333333336</v>
      </c>
      <c r="E194" s="72">
        <f>SUM(E190:E193)</f>
        <v>190.58333333333331</v>
      </c>
      <c r="F194" s="72"/>
      <c r="G194" s="72"/>
      <c r="H194" s="72"/>
      <c r="I194" s="72"/>
      <c r="J194" s="72"/>
      <c r="K194" s="3"/>
    </row>
    <row r="195" spans="1:11" ht="33.75" customHeight="1">
      <c r="A195" s="73">
        <v>6</v>
      </c>
      <c r="B195" s="58" t="s">
        <v>226</v>
      </c>
      <c r="C195" s="74">
        <f>C194/SUM(C194+D194+E194) * 100</f>
        <v>39.770833333333329</v>
      </c>
      <c r="D195" s="75">
        <f>D194/SUM(C194+D194+E194) * 100</f>
        <v>12.583333333333336</v>
      </c>
      <c r="E195" s="76">
        <f>E194/SUM(C194+D194+E194) * 100</f>
        <v>47.645833333333329</v>
      </c>
    </row>
    <row r="196" spans="1:11" ht="25.5" customHeight="1"/>
    <row r="197" spans="1:11" ht="66.75" customHeight="1"/>
    <row r="198" spans="1:11" ht="46.5" customHeight="1">
      <c r="A198" s="46">
        <f>C191</f>
        <v>47.75</v>
      </c>
      <c r="B198" s="47">
        <f xml:space="preserve"> (SUMIF(I15:I169, "In Progress", G15:G169) / SUM(G15:G169)) * 100</f>
        <v>7.0886075949367093</v>
      </c>
      <c r="C198" s="48">
        <f xml:space="preserve"> (SUMIF(I15:I169, "To Do", G15:G169) / SUM(G15:G169)) * 100</f>
        <v>45.822784810126585</v>
      </c>
      <c r="D198" s="67" t="s">
        <v>227</v>
      </c>
    </row>
    <row r="199" spans="1:11" ht="43.5" customHeight="1">
      <c r="A199" s="46">
        <f xml:space="preserve"> (SUMIF(R11:R83, "Completed", Q11:Q83) / SUM(Q11:Q83)) * 100</f>
        <v>38</v>
      </c>
      <c r="B199" s="49">
        <f xml:space="preserve"> (SUMIF(R11:R83, "In Progress", Q11:Q83) / SUM(Q11:Q83)) * 100</f>
        <v>16.666666666666664</v>
      </c>
      <c r="C199" s="48">
        <f xml:space="preserve"> (SUMIF(R11:R83, "To Do", Q11:Q83) / SUM(Q11:Q83)) * 100</f>
        <v>45.333333333333329</v>
      </c>
      <c r="D199" s="67" t="s">
        <v>228</v>
      </c>
    </row>
    <row r="200" spans="1:11" ht="45.75" customHeight="1">
      <c r="A200" s="46">
        <f xml:space="preserve"> (SUMIF(I4:I8, "Completed", G4:G8) / SUM(G4:G8)) * 100</f>
        <v>73.333333333333329</v>
      </c>
      <c r="B200" s="47">
        <f xml:space="preserve"> (SUMIF(I4:I8, "In Progress", G4:G8) / SUM(G4:G8)) * 100</f>
        <v>26.666666666666668</v>
      </c>
      <c r="C200" s="48">
        <f xml:space="preserve"> (SUMIF(I4:I8, "To Do", G4:G8) / SUM(G4:G8)) * 100</f>
        <v>0</v>
      </c>
      <c r="D200" s="67" t="s">
        <v>223</v>
      </c>
    </row>
    <row r="201" spans="1:11" ht="39" customHeight="1">
      <c r="A201" s="46">
        <f xml:space="preserve"> (SUMIF(I170:I171, "Completed", G170:G171) / SUM(G170:G171)) * 100</f>
        <v>0</v>
      </c>
      <c r="B201" s="47">
        <f xml:space="preserve"> (SUMIF(I170:I171, "In Progress", G170:G171) / SUM(G170:G171)) * 100</f>
        <v>0</v>
      </c>
      <c r="C201" s="48">
        <f xml:space="preserve"> (SUMIF(I170:I171, "To Do", G170:G171) / SUM(G170:G171)) * 100</f>
        <v>100</v>
      </c>
      <c r="D201" s="67" t="s">
        <v>229</v>
      </c>
    </row>
    <row r="202" spans="1:11" ht="34.5" customHeight="1">
      <c r="A202" s="68">
        <f t="shared" ref="A202:B202" si="6">SUM(A198:A201)</f>
        <v>159.08333333333331</v>
      </c>
      <c r="B202" s="69">
        <f t="shared" si="6"/>
        <v>50.421940928270047</v>
      </c>
      <c r="C202" s="70">
        <f>SUM(C198:C201)</f>
        <v>191.15611814345991</v>
      </c>
      <c r="D202" s="18"/>
    </row>
    <row r="203" spans="1:11" ht="15" customHeight="1">
      <c r="C203" s="18"/>
      <c r="D203" s="18"/>
    </row>
    <row r="204" spans="1:11">
      <c r="C204" s="18"/>
      <c r="D204" s="18"/>
    </row>
    <row r="205" spans="1:11">
      <c r="C205" s="18"/>
      <c r="D205" s="18"/>
    </row>
    <row r="206" spans="1:11">
      <c r="C206" s="18"/>
      <c r="D206" s="18"/>
    </row>
    <row r="207" spans="1:11">
      <c r="C207" s="18"/>
      <c r="D207" s="18"/>
    </row>
    <row r="208" spans="1:11">
      <c r="C208" s="18"/>
      <c r="D208" s="18"/>
    </row>
    <row r="209" spans="3:4">
      <c r="C209" s="18"/>
      <c r="D209" s="18"/>
    </row>
    <row r="210" spans="3:4">
      <c r="C210" s="18"/>
      <c r="D210" s="18"/>
    </row>
    <row r="211" spans="3:4">
      <c r="C211" s="18"/>
      <c r="D211" s="18"/>
    </row>
    <row r="212" spans="3:4">
      <c r="C212" s="18"/>
      <c r="D212" s="18"/>
    </row>
    <row r="213" spans="3:4">
      <c r="C213" s="18"/>
      <c r="D213" s="18"/>
    </row>
    <row r="214" spans="3:4">
      <c r="C214" s="18"/>
      <c r="D214" s="18"/>
    </row>
    <row r="215" spans="3:4">
      <c r="C215" s="18"/>
      <c r="D215" s="18"/>
    </row>
    <row r="216" spans="3:4">
      <c r="C216" s="18"/>
      <c r="D216" s="18"/>
    </row>
    <row r="217" spans="3:4">
      <c r="C217" s="18"/>
      <c r="D217" s="18"/>
    </row>
    <row r="218" spans="3:4">
      <c r="C218" s="18"/>
      <c r="D218" s="18"/>
    </row>
    <row r="219" spans="3:4">
      <c r="C219" s="18"/>
      <c r="D219" s="18"/>
    </row>
    <row r="220" spans="3:4">
      <c r="C220" s="18"/>
      <c r="D220" s="18"/>
    </row>
    <row r="221" spans="3:4">
      <c r="C221" s="18"/>
      <c r="D221" s="18"/>
    </row>
    <row r="222" spans="3:4">
      <c r="C222" s="18"/>
      <c r="D222" s="18"/>
    </row>
    <row r="223" spans="3:4">
      <c r="C223" s="18"/>
      <c r="D223" s="18"/>
    </row>
    <row r="224" spans="3:4">
      <c r="C224" s="18"/>
      <c r="D224" s="18"/>
    </row>
    <row r="225" spans="3:4">
      <c r="C225" s="18"/>
      <c r="D225" s="18"/>
    </row>
    <row r="226" spans="3:4">
      <c r="C226" s="18"/>
      <c r="D226" s="18"/>
    </row>
    <row r="227" spans="3:4">
      <c r="C227" s="18"/>
      <c r="D227" s="18"/>
    </row>
    <row r="228" spans="3:4">
      <c r="C228" s="18"/>
      <c r="D228" s="18"/>
    </row>
    <row r="229" spans="3:4">
      <c r="C229" s="18"/>
      <c r="D229" s="18"/>
    </row>
    <row r="230" spans="3:4">
      <c r="C230" s="18"/>
      <c r="D230" s="18"/>
    </row>
    <row r="231" spans="3:4">
      <c r="C231" s="18"/>
      <c r="D231" s="18"/>
    </row>
    <row r="232" spans="3:4">
      <c r="C232" s="18"/>
      <c r="D232" s="18"/>
    </row>
    <row r="233" spans="3:4">
      <c r="C233" s="18"/>
      <c r="D233" s="18"/>
    </row>
    <row r="234" spans="3:4">
      <c r="C234" s="18"/>
      <c r="D234" s="18"/>
    </row>
    <row r="235" spans="3:4">
      <c r="C235" s="18"/>
      <c r="D235" s="18"/>
    </row>
    <row r="236" spans="3:4">
      <c r="C236" s="18"/>
      <c r="D236" s="18"/>
    </row>
    <row r="237" spans="3:4">
      <c r="C237" s="18"/>
      <c r="D237" s="18"/>
    </row>
    <row r="238" spans="3:4">
      <c r="C238" s="18"/>
      <c r="D238" s="18"/>
    </row>
    <row r="239" spans="3:4">
      <c r="C239" s="18"/>
      <c r="D239" s="18"/>
    </row>
    <row r="240" spans="3:4">
      <c r="C240" s="18"/>
      <c r="D240" s="18"/>
    </row>
    <row r="241" spans="3:4">
      <c r="C241" s="18"/>
      <c r="D241" s="18"/>
    </row>
    <row r="242" spans="3:4">
      <c r="C242" s="18"/>
      <c r="D242" s="18"/>
    </row>
    <row r="243" spans="3:4">
      <c r="C243" s="18"/>
      <c r="D243" s="18"/>
    </row>
    <row r="244" spans="3:4">
      <c r="C244" s="18"/>
      <c r="D244" s="18"/>
    </row>
    <row r="245" spans="3:4">
      <c r="C245" s="18"/>
      <c r="D245" s="18"/>
    </row>
    <row r="246" spans="3:4">
      <c r="C246" s="18"/>
      <c r="D246" s="18"/>
    </row>
    <row r="247" spans="3:4">
      <c r="C247" s="18"/>
      <c r="D247" s="18"/>
    </row>
    <row r="248" spans="3:4">
      <c r="C248" s="18"/>
      <c r="D248" s="18"/>
    </row>
    <row r="249" spans="3:4">
      <c r="C249" s="18"/>
      <c r="D249" s="18"/>
    </row>
    <row r="250" spans="3:4">
      <c r="C250" s="18"/>
      <c r="D250" s="18"/>
    </row>
    <row r="251" spans="3:4">
      <c r="C251" s="18"/>
      <c r="D251" s="18"/>
    </row>
    <row r="252" spans="3:4">
      <c r="C252" s="18"/>
      <c r="D252" s="18"/>
    </row>
    <row r="253" spans="3:4">
      <c r="C253" s="18"/>
      <c r="D253" s="18"/>
    </row>
    <row r="254" spans="3:4">
      <c r="C254" s="18"/>
      <c r="D254" s="18"/>
    </row>
    <row r="255" spans="3:4">
      <c r="C255" s="18"/>
      <c r="D255" s="18"/>
    </row>
    <row r="256" spans="3:4">
      <c r="C256" s="18"/>
      <c r="D256" s="18"/>
    </row>
    <row r="257" spans="3:4">
      <c r="C257" s="18"/>
      <c r="D257" s="18"/>
    </row>
    <row r="258" spans="3:4">
      <c r="C258" s="18"/>
      <c r="D258" s="18"/>
    </row>
    <row r="259" spans="3:4">
      <c r="C259" s="18"/>
      <c r="D259" s="18"/>
    </row>
    <row r="260" spans="3:4">
      <c r="C260" s="18"/>
      <c r="D260" s="18"/>
    </row>
    <row r="261" spans="3:4">
      <c r="C261" s="18"/>
      <c r="D261" s="18"/>
    </row>
    <row r="262" spans="3:4">
      <c r="C262" s="18"/>
      <c r="D262" s="18"/>
    </row>
    <row r="263" spans="3:4">
      <c r="C263" s="18"/>
      <c r="D263" s="18"/>
    </row>
    <row r="264" spans="3:4">
      <c r="C264" s="18"/>
      <c r="D264" s="18"/>
    </row>
    <row r="265" spans="3:4">
      <c r="C265" s="18"/>
      <c r="D265" s="18"/>
    </row>
    <row r="266" spans="3:4">
      <c r="C266" s="18"/>
      <c r="D266" s="18"/>
    </row>
    <row r="267" spans="3:4">
      <c r="C267" s="18"/>
      <c r="D267" s="18"/>
    </row>
    <row r="268" spans="3:4">
      <c r="C268" s="18"/>
      <c r="D268" s="18"/>
    </row>
    <row r="269" spans="3:4">
      <c r="C269" s="18"/>
      <c r="D269" s="18"/>
    </row>
    <row r="270" spans="3:4">
      <c r="C270" s="18"/>
      <c r="D270" s="18"/>
    </row>
    <row r="271" spans="3:4">
      <c r="C271" s="18"/>
      <c r="D271" s="18"/>
    </row>
    <row r="272" spans="3:4">
      <c r="C272" s="18"/>
      <c r="D272" s="18"/>
    </row>
    <row r="273" spans="3:4">
      <c r="C273" s="18"/>
      <c r="D273" s="18"/>
    </row>
    <row r="274" spans="3:4">
      <c r="C274" s="18"/>
      <c r="D274" s="18"/>
    </row>
    <row r="275" spans="3:4">
      <c r="C275" s="18"/>
      <c r="D275" s="18"/>
    </row>
    <row r="276" spans="3:4">
      <c r="C276" s="18"/>
      <c r="D276" s="18"/>
    </row>
    <row r="277" spans="3:4">
      <c r="C277" s="18"/>
      <c r="D277" s="18"/>
    </row>
    <row r="278" spans="3:4">
      <c r="C278" s="18"/>
      <c r="D278" s="18"/>
    </row>
    <row r="279" spans="3:4">
      <c r="C279" s="18"/>
      <c r="D279" s="18"/>
    </row>
    <row r="280" spans="3:4">
      <c r="C280" s="18"/>
      <c r="D280" s="18"/>
    </row>
    <row r="281" spans="3:4">
      <c r="C281" s="18"/>
      <c r="D281" s="18"/>
    </row>
    <row r="282" spans="3:4">
      <c r="C282" s="18"/>
      <c r="D282" s="18"/>
    </row>
    <row r="283" spans="3:4">
      <c r="C283" s="18"/>
      <c r="D283" s="18"/>
    </row>
    <row r="284" spans="3:4">
      <c r="C284" s="18"/>
      <c r="D284" s="18"/>
    </row>
    <row r="285" spans="3:4">
      <c r="C285" s="18"/>
      <c r="D285" s="18"/>
    </row>
    <row r="286" spans="3:4">
      <c r="C286" s="18"/>
      <c r="D286" s="18"/>
    </row>
    <row r="287" spans="3:4">
      <c r="C287" s="18"/>
      <c r="D287" s="18"/>
    </row>
    <row r="288" spans="3:4">
      <c r="C288" s="18"/>
      <c r="D288" s="18"/>
    </row>
    <row r="289" spans="3:4">
      <c r="C289" s="18"/>
      <c r="D289" s="18"/>
    </row>
    <row r="290" spans="3:4">
      <c r="C290" s="18"/>
      <c r="D290" s="18"/>
    </row>
    <row r="291" spans="3:4">
      <c r="C291" s="18"/>
      <c r="D291" s="18"/>
    </row>
    <row r="292" spans="3:4">
      <c r="C292" s="18"/>
      <c r="D292" s="18"/>
    </row>
    <row r="293" spans="3:4">
      <c r="C293" s="18"/>
      <c r="D293" s="18"/>
    </row>
    <row r="294" spans="3:4">
      <c r="C294" s="18"/>
    </row>
    <row r="295" spans="3:4">
      <c r="C295" s="18"/>
    </row>
    <row r="296" spans="3:4">
      <c r="C296" s="18"/>
    </row>
    <row r="297" spans="3:4">
      <c r="C297" s="18"/>
    </row>
    <row r="298" spans="3:4">
      <c r="C298" s="18"/>
    </row>
    <row r="299" spans="3:4">
      <c r="C299" s="18"/>
    </row>
    <row r="300" spans="3:4">
      <c r="C300" s="18"/>
    </row>
    <row r="301" spans="3:4">
      <c r="C301" s="18"/>
    </row>
  </sheetData>
  <mergeCells count="24">
    <mergeCell ref="T11:AC13"/>
    <mergeCell ref="M185:Q185"/>
    <mergeCell ref="A185:B185"/>
    <mergeCell ref="A173:H176"/>
    <mergeCell ref="K173:Q176"/>
    <mergeCell ref="T35:AC37"/>
    <mergeCell ref="T14:AC16"/>
    <mergeCell ref="T17:AC19"/>
    <mergeCell ref="T26:AC28"/>
    <mergeCell ref="T29:AC31"/>
    <mergeCell ref="T32:AC34"/>
    <mergeCell ref="T20:AC22"/>
    <mergeCell ref="J15:J16"/>
    <mergeCell ref="C187:L187"/>
    <mergeCell ref="A1:R1"/>
    <mergeCell ref="K10:R10"/>
    <mergeCell ref="A10:I10"/>
    <mergeCell ref="C177:L179"/>
    <mergeCell ref="C180:L182"/>
    <mergeCell ref="C183:L185"/>
    <mergeCell ref="M177:Q184"/>
    <mergeCell ref="A177:B184"/>
    <mergeCell ref="A186:H186"/>
    <mergeCell ref="K186:Q186"/>
  </mergeCells>
  <phoneticPr fontId="4" type="noConversion"/>
  <conditionalFormatting sqref="J172 A12:I172">
    <cfRule type="expression" dxfId="32" priority="59">
      <formula>#REF!="Completed"</formula>
    </cfRule>
    <cfRule type="expression" dxfId="31" priority="60">
      <formula>#REF!="In Progress"</formula>
    </cfRule>
  </conditionalFormatting>
  <conditionalFormatting sqref="I4:I8 A4:A172 B4:H9 B11:I172">
    <cfRule type="expression" dxfId="30" priority="46">
      <formula>$I4="In Progress"</formula>
    </cfRule>
    <cfRule type="expression" dxfId="29" priority="47">
      <formula>$I4="To Do"</formula>
    </cfRule>
    <cfRule type="expression" dxfId="28" priority="48">
      <formula>$I4="Completed"</formula>
    </cfRule>
  </conditionalFormatting>
  <conditionalFormatting sqref="R84 K11:R83">
    <cfRule type="expression" dxfId="27" priority="71">
      <formula>#REF!="Completed"</formula>
    </cfRule>
  </conditionalFormatting>
  <conditionalFormatting sqref="K11:R85">
    <cfRule type="expression" dxfId="26" priority="42">
      <formula>$R11="In Progress"</formula>
    </cfRule>
    <cfRule type="expression" dxfId="25" priority="43">
      <formula>$R11="To Do"</formula>
    </cfRule>
    <cfRule type="expression" dxfId="24" priority="44">
      <formula>$R11="To Do"</formula>
    </cfRule>
    <cfRule type="expression" dxfId="23" priority="45">
      <formula>$R11="Completed"</formula>
    </cfRule>
  </conditionalFormatting>
  <conditionalFormatting sqref="L56:L58">
    <cfRule type="expression" dxfId="22" priority="26">
      <formula>$R56="In Progress"</formula>
    </cfRule>
    <cfRule type="expression" dxfId="21" priority="27">
      <formula>$R56="To Do"</formula>
    </cfRule>
    <cfRule type="expression" dxfId="20" priority="28">
      <formula>$R56="To Do"</formula>
    </cfRule>
    <cfRule type="expression" dxfId="19" priority="29">
      <formula>$R56="Completed"</formula>
    </cfRule>
  </conditionalFormatting>
  <conditionalFormatting sqref="L79:L82">
    <cfRule type="expression" dxfId="18" priority="16">
      <formula>$R79="In Progress"</formula>
    </cfRule>
    <cfRule type="expression" dxfId="17" priority="17">
      <formula>$R79="To Do"</formula>
    </cfRule>
    <cfRule type="expression" dxfId="16" priority="18">
      <formula>$R79="To Do"</formula>
    </cfRule>
    <cfRule type="expression" dxfId="15" priority="19">
      <formula>$R79="Completed"</formula>
    </cfRule>
  </conditionalFormatting>
  <conditionalFormatting sqref="A2:I2">
    <cfRule type="expression" dxfId="14" priority="13">
      <formula>$I2="In Progress"</formula>
    </cfRule>
    <cfRule type="expression" dxfId="13" priority="14">
      <formula>$I2="To Do"</formula>
    </cfRule>
    <cfRule type="expression" dxfId="12" priority="15">
      <formula>$I2="Completed"</formula>
    </cfRule>
  </conditionalFormatting>
  <conditionalFormatting sqref="K2:O2">
    <cfRule type="expression" dxfId="11" priority="10">
      <formula>$I2="In Progress"</formula>
    </cfRule>
    <cfRule type="expression" dxfId="10" priority="11">
      <formula>$I2="To Do"</formula>
    </cfRule>
    <cfRule type="expression" dxfId="9" priority="12">
      <formula>$I2="Completed"</formula>
    </cfRule>
  </conditionalFormatting>
  <conditionalFormatting sqref="P2">
    <cfRule type="expression" dxfId="8" priority="7">
      <formula>$I2="In Progress"</formula>
    </cfRule>
    <cfRule type="expression" dxfId="7" priority="8">
      <formula>$I2="To Do"</formula>
    </cfRule>
    <cfRule type="expression" dxfId="6" priority="9">
      <formula>$I2="Completed"</formula>
    </cfRule>
  </conditionalFormatting>
  <conditionalFormatting sqref="Q2">
    <cfRule type="expression" dxfId="5" priority="4">
      <formula>$I2="In Progress"</formula>
    </cfRule>
    <cfRule type="expression" dxfId="4" priority="5">
      <formula>$I2="To Do"</formula>
    </cfRule>
    <cfRule type="expression" dxfId="3" priority="6">
      <formula>$I2="Completed"</formula>
    </cfRule>
  </conditionalFormatting>
  <conditionalFormatting sqref="R2">
    <cfRule type="expression" dxfId="2" priority="1">
      <formula>$I2="In Progress"</formula>
    </cfRule>
    <cfRule type="expression" dxfId="1" priority="2">
      <formula>$I2="To Do"</formula>
    </cfRule>
    <cfRule type="expression" dxfId="0" priority="3">
      <formula>$I2="Completed"</formula>
    </cfRule>
  </conditionalFormatting>
  <dataValidations count="1">
    <dataValidation type="list" allowBlank="1" showInputMessage="1" showErrorMessage="1" sqref="I170:I171 R52:R81 I13:I26 I73:I74 I70:I71 I66:I68 I87:I88 I90:I97 I99:I106 I108:I112 I114:I118 I120:I124 I126:I132 I134:I139 I149:I155 I146:I147 I144 I85 I167 I76:I80 I157:I164 I28:I62 R83 R11:R26 R29:R50 I4:I8">
      <formula1>"Completed, To Do, In Progress"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 Jammu</dc:creator>
  <cp:lastModifiedBy>user</cp:lastModifiedBy>
  <dcterms:created xsi:type="dcterms:W3CDTF">2024-04-24T13:05:24Z</dcterms:created>
  <dcterms:modified xsi:type="dcterms:W3CDTF">2024-06-13T06:58:29Z</dcterms:modified>
</cp:coreProperties>
</file>