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nay\Documents\NCIT\6th Sem\ML\Lab\"/>
    </mc:Choice>
  </mc:AlternateContent>
  <xr:revisionPtr revIDLastSave="0" documentId="13_ncr:1_{0DF5A890-2D0E-40A0-86E1-4DBEDA3F6A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16" i="1"/>
  <c r="H15" i="1"/>
  <c r="H7" i="1"/>
  <c r="H8" i="1"/>
  <c r="H9" i="1"/>
  <c r="H10" i="1"/>
  <c r="H11" i="1"/>
  <c r="H12" i="1"/>
  <c r="H6" i="1"/>
  <c r="G7" i="1"/>
  <c r="G8" i="1"/>
  <c r="G9" i="1"/>
  <c r="G10" i="1"/>
  <c r="G11" i="1"/>
  <c r="G12" i="1"/>
  <c r="G6" i="1"/>
  <c r="F7" i="1"/>
  <c r="F8" i="1"/>
  <c r="F9" i="1"/>
  <c r="F10" i="1"/>
  <c r="F11" i="1"/>
  <c r="F12" i="1"/>
  <c r="F13" i="1"/>
  <c r="F6" i="1"/>
  <c r="K16" i="1"/>
  <c r="K15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J2" i="1"/>
  <c r="E6" i="1"/>
  <c r="E16" i="1"/>
  <c r="E15" i="1"/>
  <c r="C13" i="1"/>
  <c r="C12" i="1"/>
  <c r="D12" i="1" s="1"/>
  <c r="E12" i="1" s="1"/>
  <c r="C6" i="1"/>
  <c r="D6" i="1" s="1"/>
  <c r="E7" i="1"/>
  <c r="E8" i="1"/>
  <c r="E9" i="1"/>
  <c r="E10" i="1"/>
  <c r="E11" i="1"/>
  <c r="D7" i="1"/>
  <c r="D8" i="1"/>
  <c r="D9" i="1"/>
  <c r="D10" i="1"/>
  <c r="D11" i="1"/>
  <c r="C7" i="1"/>
  <c r="C8" i="1"/>
  <c r="C9" i="1"/>
  <c r="C10" i="1"/>
  <c r="C11" i="1"/>
  <c r="K2" i="1"/>
</calcChain>
</file>

<file path=xl/sharedStrings.xml><?xml version="1.0" encoding="utf-8"?>
<sst xmlns="http://schemas.openxmlformats.org/spreadsheetml/2006/main" count="25" uniqueCount="21">
  <si>
    <t>Error</t>
  </si>
  <si>
    <t>Sum</t>
  </si>
  <si>
    <t>WMA (P.)</t>
  </si>
  <si>
    <t>Error Sq.</t>
  </si>
  <si>
    <t>MA (P.)</t>
  </si>
  <si>
    <t>EMA (P.)</t>
  </si>
  <si>
    <t>Ashwin</t>
  </si>
  <si>
    <t>Shrawan</t>
  </si>
  <si>
    <t>Bhadra</t>
  </si>
  <si>
    <t>Asoj</t>
  </si>
  <si>
    <t>Kartik</t>
  </si>
  <si>
    <t>Mangsir</t>
  </si>
  <si>
    <t>Poush</t>
  </si>
  <si>
    <t>Magh</t>
  </si>
  <si>
    <t>Falgun</t>
  </si>
  <si>
    <t>Chaitra</t>
  </si>
  <si>
    <t>Baishak</t>
  </si>
  <si>
    <t>Jestha</t>
  </si>
  <si>
    <t>Index</t>
  </si>
  <si>
    <t>MSE.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</si>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</sst>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MA, Stock</a:t>
            </a:r>
          </a:p>
        </c:rich>
      </c:tx>
      <c:layout>
        <c:manualLayout>
          <c:xMode val="edge"/>
          <c:yMode val="edge"/>
          <c:x val="0.45251297423049391"/>
          <c:y val="3.5277938394858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32167183788696E-2"/>
          <c:y val="7.8320823826675212E-2"/>
          <c:w val="0.87753018372703417"/>
          <c:h val="0.7362285535087353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Ashwin</c:v>
                </c:pt>
                <c:pt idx="1">
                  <c:v>Shrawan</c:v>
                </c:pt>
                <c:pt idx="2">
                  <c:v>Bhadra</c:v>
                </c:pt>
                <c:pt idx="3">
                  <c:v>Asoj</c:v>
                </c:pt>
                <c:pt idx="4">
                  <c:v>Kartik</c:v>
                </c:pt>
                <c:pt idx="5">
                  <c:v>Mangsir</c:v>
                </c:pt>
                <c:pt idx="6">
                  <c:v>Poush</c:v>
                </c:pt>
                <c:pt idx="7">
                  <c:v>Magh</c:v>
                </c:pt>
                <c:pt idx="8">
                  <c:v>Falgun</c:v>
                </c:pt>
                <c:pt idx="9">
                  <c:v>Chaitra</c:v>
                </c:pt>
                <c:pt idx="10">
                  <c:v>Baishak</c:v>
                </c:pt>
                <c:pt idx="11">
                  <c:v>Jestha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2214</c:v>
                </c:pt>
                <c:pt idx="1">
                  <c:v>2259</c:v>
                </c:pt>
                <c:pt idx="2">
                  <c:v>3019</c:v>
                </c:pt>
                <c:pt idx="3">
                  <c:v>2529</c:v>
                </c:pt>
                <c:pt idx="4">
                  <c:v>2756</c:v>
                </c:pt>
                <c:pt idx="5">
                  <c:v>2762</c:v>
                </c:pt>
                <c:pt idx="6">
                  <c:v>2662</c:v>
                </c:pt>
                <c:pt idx="7">
                  <c:v>2597</c:v>
                </c:pt>
                <c:pt idx="8">
                  <c:v>2691</c:v>
                </c:pt>
                <c:pt idx="9">
                  <c:v>2720</c:v>
                </c:pt>
                <c:pt idx="10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2-4A5F-ABC1-8A30FA8FE7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 (P.)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Ashwin</c:v>
                </c:pt>
                <c:pt idx="1">
                  <c:v>Shrawan</c:v>
                </c:pt>
                <c:pt idx="2">
                  <c:v>Bhadra</c:v>
                </c:pt>
                <c:pt idx="3">
                  <c:v>Asoj</c:v>
                </c:pt>
                <c:pt idx="4">
                  <c:v>Kartik</c:v>
                </c:pt>
                <c:pt idx="5">
                  <c:v>Mangsir</c:v>
                </c:pt>
                <c:pt idx="6">
                  <c:v>Poush</c:v>
                </c:pt>
                <c:pt idx="7">
                  <c:v>Magh</c:v>
                </c:pt>
                <c:pt idx="8">
                  <c:v>Falgun</c:v>
                </c:pt>
                <c:pt idx="9">
                  <c:v>Chaitra</c:v>
                </c:pt>
                <c:pt idx="10">
                  <c:v>Baishak</c:v>
                </c:pt>
                <c:pt idx="11">
                  <c:v>Jestha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4" formatCode="0">
                  <c:v>2505.25</c:v>
                </c:pt>
                <c:pt idx="5" formatCode="0">
                  <c:v>2640.75</c:v>
                </c:pt>
                <c:pt idx="6" formatCode="0">
                  <c:v>2766.5</c:v>
                </c:pt>
                <c:pt idx="7" formatCode="0">
                  <c:v>2677.25</c:v>
                </c:pt>
                <c:pt idx="8" formatCode="0">
                  <c:v>2694.25</c:v>
                </c:pt>
                <c:pt idx="9" formatCode="0">
                  <c:v>2678</c:v>
                </c:pt>
                <c:pt idx="10" formatCode="0">
                  <c:v>2667.5</c:v>
                </c:pt>
                <c:pt idx="11" formatCode="0">
                  <c:v>2668.25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2-4A5F-ABC1-8A30FA8FE7D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WMA (P.)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Ashwin</c:v>
                </c:pt>
                <c:pt idx="1">
                  <c:v>Shrawan</c:v>
                </c:pt>
                <c:pt idx="2">
                  <c:v>Bhadra</c:v>
                </c:pt>
                <c:pt idx="3">
                  <c:v>Asoj</c:v>
                </c:pt>
                <c:pt idx="4">
                  <c:v>Kartik</c:v>
                </c:pt>
                <c:pt idx="5">
                  <c:v>Mangsir</c:v>
                </c:pt>
                <c:pt idx="6">
                  <c:v>Poush</c:v>
                </c:pt>
                <c:pt idx="7">
                  <c:v>Magh</c:v>
                </c:pt>
                <c:pt idx="8">
                  <c:v>Falgun</c:v>
                </c:pt>
                <c:pt idx="9">
                  <c:v>Chaitra</c:v>
                </c:pt>
                <c:pt idx="10">
                  <c:v>Baishak</c:v>
                </c:pt>
                <c:pt idx="11">
                  <c:v>Jestha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4" formatCode="0">
                  <c:v>2602.6666666666665</c:v>
                </c:pt>
                <c:pt idx="5" formatCode="0">
                  <c:v>2697.4</c:v>
                </c:pt>
                <c:pt idx="6" formatCode="0">
                  <c:v>2746.4666666666667</c:v>
                </c:pt>
                <c:pt idx="7" formatCode="0">
                  <c:v>2692.3333333333335</c:v>
                </c:pt>
                <c:pt idx="8" formatCode="0">
                  <c:v>2646.9333333333334</c:v>
                </c:pt>
                <c:pt idx="9" formatCode="0">
                  <c:v>2666.8</c:v>
                </c:pt>
                <c:pt idx="10" formatCode="0">
                  <c:v>2692</c:v>
                </c:pt>
                <c:pt idx="11" formatCode="0">
                  <c:v>2678.6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2-4A5F-ABC1-8A30FA8FE7D0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EMA (P.)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Ashwin</c:v>
                </c:pt>
                <c:pt idx="1">
                  <c:v>Shrawan</c:v>
                </c:pt>
                <c:pt idx="2">
                  <c:v>Bhadra</c:v>
                </c:pt>
                <c:pt idx="3">
                  <c:v>Asoj</c:v>
                </c:pt>
                <c:pt idx="4">
                  <c:v>Kartik</c:v>
                </c:pt>
                <c:pt idx="5">
                  <c:v>Mangsir</c:v>
                </c:pt>
                <c:pt idx="6">
                  <c:v>Poush</c:v>
                </c:pt>
                <c:pt idx="7">
                  <c:v>Magh</c:v>
                </c:pt>
                <c:pt idx="8">
                  <c:v>Falgun</c:v>
                </c:pt>
                <c:pt idx="9">
                  <c:v>Chaitra</c:v>
                </c:pt>
                <c:pt idx="10">
                  <c:v>Baishak</c:v>
                </c:pt>
                <c:pt idx="11">
                  <c:v>Jestha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2214</c:v>
                </c:pt>
                <c:pt idx="1">
                  <c:v>2214</c:v>
                </c:pt>
                <c:pt idx="2" formatCode="0">
                  <c:v>2236.5</c:v>
                </c:pt>
                <c:pt idx="3" formatCode="0">
                  <c:v>2627.75</c:v>
                </c:pt>
                <c:pt idx="4" formatCode="0">
                  <c:v>2578.375</c:v>
                </c:pt>
                <c:pt idx="5" formatCode="0">
                  <c:v>2667.1875</c:v>
                </c:pt>
                <c:pt idx="6" formatCode="0">
                  <c:v>2714.59375</c:v>
                </c:pt>
                <c:pt idx="7" formatCode="0">
                  <c:v>2688.296875</c:v>
                </c:pt>
                <c:pt idx="8" formatCode="0">
                  <c:v>2642.6484375</c:v>
                </c:pt>
                <c:pt idx="9" formatCode="0">
                  <c:v>2666.82421875</c:v>
                </c:pt>
                <c:pt idx="10" formatCode="0">
                  <c:v>2693.412109375</c:v>
                </c:pt>
                <c:pt idx="11" formatCode="0">
                  <c:v>2679.2060546875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2-4A5F-ABC1-8A30FA8F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18672"/>
        <c:axId val="890819152"/>
      </c:lineChart>
      <c:catAx>
        <c:axId val="8908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153851869107891"/>
              <c:y val="0.93319934744076638"/>
            </c:manualLayout>
          </c:layout>
          <c:overlay val="0"/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9152"/>
        <c:crosses val="autoZero"/>
        <c:auto val="1"/>
        <c:lblAlgn val="ctr"/>
        <c:lblOffset val="100"/>
        <c:noMultiLvlLbl val="0"/>
      </c:catAx>
      <c:valAx>
        <c:axId val="890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>
            <c:manualLayout>
              <c:xMode val="edge"/>
              <c:yMode val="edge"/>
              <c:x val="2.4745547319956009E-2"/>
              <c:y val="0.43726225865656676"/>
            </c:manualLayout>
          </c:layout>
          <c:overlay val="0"/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390940</xdr:colOff>
      <xdr:row>17</xdr:row>
      <xdr:rowOff>86141</xdr:rowOff>
    </xdr:from>
    <xdr:to>
      <xdr:col>15</xdr:col>
      <xdr:colOff>510211</xdr:colOff>
      <xdr:row>37</xdr:row>
      <xdr:rowOff>79515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07F3D-D26C-B6E8-E741-A6CCBC7C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15" zoomScaleNormal="115" workbookViewId="0">
      <selection sqref="A1:K16"/>
    </sheetView>
  </sheetViews>
  <sheetFormatPr defaultRowHeight="14.4" x14ac:dyDescent="0.3"/>
  <cols>
    <col min="1" max="1" width="10.33203125" customWidth="1"/>
    <col min="2" max="2" width="9.88671875" customWidth="1"/>
    <col min="3" max="3" width="10.33203125" customWidth="1"/>
    <col min="4" max="4" width="6.33203125" customWidth="1"/>
    <col min="8" max="8" width="10.44140625" customWidth="1"/>
    <col min="11" max="11" width="10.5546875" bestFit="1" customWidth="1"/>
  </cols>
  <sheetData>
    <row r="1" spans="1:11" x14ac:dyDescent="0.3">
      <c r="A1" t="s">
        <v>20</v>
      </c>
      <c r="B1" t="s">
        <v>18</v>
      </c>
      <c r="C1" t="s">
        <v>4</v>
      </c>
      <c r="D1" t="s">
        <v>0</v>
      </c>
      <c r="E1" t="s">
        <v>3</v>
      </c>
      <c r="F1" t="s">
        <v>2</v>
      </c>
      <c r="G1" t="s">
        <v>0</v>
      </c>
      <c r="H1" t="s">
        <v>3</v>
      </c>
      <c r="I1" t="s">
        <v>5</v>
      </c>
      <c r="J1" t="s">
        <v>0</v>
      </c>
      <c r="K1" t="s">
        <v>3</v>
      </c>
    </row>
    <row r="2" spans="1:11" x14ac:dyDescent="0.3">
      <c r="A2" t="s">
        <v>6</v>
      </c>
      <c r="B2">
        <v>2214</v>
      </c>
      <c r="I2">
        <v>2214</v>
      </c>
      <c r="J2">
        <f>B2-I2</f>
        <v>0</v>
      </c>
      <c r="K2">
        <f t="shared" ref="K2:K12" si="0">J2^2</f>
        <v>0</v>
      </c>
    </row>
    <row r="3" spans="1:11" x14ac:dyDescent="0.3">
      <c r="A3" t="s">
        <v>7</v>
      </c>
      <c r="B3">
        <v>2259</v>
      </c>
      <c r="I3">
        <f>I2+0.5*(B2-I2)</f>
        <v>2214</v>
      </c>
      <c r="J3">
        <f>B3-I3</f>
        <v>45</v>
      </c>
      <c r="K3">
        <f>J3^2</f>
        <v>2025</v>
      </c>
    </row>
    <row r="4" spans="1:11" x14ac:dyDescent="0.3">
      <c r="A4" t="s">
        <v>8</v>
      </c>
      <c r="B4">
        <v>3019</v>
      </c>
      <c r="C4" s="1"/>
      <c r="D4" s="1"/>
      <c r="E4" s="1"/>
      <c r="F4" s="1"/>
      <c r="G4" s="1"/>
      <c r="H4" s="1"/>
      <c r="I4" s="1">
        <f t="shared" ref="I4:I13" si="1">I3+0.5*(B3-I3)</f>
        <v>2236.5</v>
      </c>
      <c r="J4" s="1">
        <f t="shared" ref="J4:J12" si="2">B4-I4</f>
        <v>782.5</v>
      </c>
      <c r="K4" s="1">
        <f t="shared" ref="K4:K12" si="3">J4^2</f>
        <v>612306.25</v>
      </c>
    </row>
    <row r="5" spans="1:11" x14ac:dyDescent="0.3">
      <c r="A5" t="s">
        <v>9</v>
      </c>
      <c r="B5">
        <v>2529</v>
      </c>
      <c r="C5" s="1"/>
      <c r="D5" s="1"/>
      <c r="E5" s="1"/>
      <c r="G5" s="1"/>
      <c r="H5" s="1"/>
      <c r="I5" s="1">
        <f t="shared" si="1"/>
        <v>2627.75</v>
      </c>
      <c r="J5" s="1">
        <f t="shared" si="2"/>
        <v>-98.75</v>
      </c>
      <c r="K5" s="1">
        <f t="shared" si="3"/>
        <v>9751.5625</v>
      </c>
    </row>
    <row r="6" spans="1:11" x14ac:dyDescent="0.3">
      <c r="A6" t="s">
        <v>10</v>
      </c>
      <c r="B6">
        <v>2756</v>
      </c>
      <c r="C6" s="1">
        <f>SUM(B2:B5)/4</f>
        <v>2505.25</v>
      </c>
      <c r="D6" s="1">
        <f>B6-C6</f>
        <v>250.75</v>
      </c>
      <c r="E6" s="1">
        <f>D6^2</f>
        <v>62875.5625</v>
      </c>
      <c r="F6" s="1">
        <f>SUM(B2*1+B3*2+B4*4+B5*8)/15</f>
        <v>2602.6666666666665</v>
      </c>
      <c r="G6" s="1">
        <f>(B6-F6)</f>
        <v>153.33333333333348</v>
      </c>
      <c r="H6" s="1">
        <f>G6^2</f>
        <v>23511.111111111157</v>
      </c>
      <c r="I6" s="1">
        <f t="shared" si="1"/>
        <v>2578.375</v>
      </c>
      <c r="J6" s="1">
        <f t="shared" si="2"/>
        <v>177.625</v>
      </c>
      <c r="K6" s="1">
        <f t="shared" si="3"/>
        <v>31550.640625</v>
      </c>
    </row>
    <row r="7" spans="1:11" x14ac:dyDescent="0.3">
      <c r="A7" t="s">
        <v>11</v>
      </c>
      <c r="B7">
        <v>2762</v>
      </c>
      <c r="C7" s="1">
        <f t="shared" ref="C7:C11" si="4">SUM(B3:B6)/4</f>
        <v>2640.75</v>
      </c>
      <c r="D7" s="1">
        <f t="shared" ref="D7:D12" si="5">B7-C7</f>
        <v>121.25</v>
      </c>
      <c r="E7" s="1">
        <f t="shared" ref="E7:E12" si="6">D7^2</f>
        <v>14701.5625</v>
      </c>
      <c r="F7" s="1">
        <f t="shared" ref="F7:F13" si="7">SUM(B3*1+B4*2+B5*4+B6*8)/15</f>
        <v>2697.4</v>
      </c>
      <c r="G7" s="1">
        <f t="shared" ref="G7:G12" si="8">(B7-F7)</f>
        <v>64.599999999999909</v>
      </c>
      <c r="H7" s="1">
        <f t="shared" ref="H7:H12" si="9">G7^2</f>
        <v>4173.159999999988</v>
      </c>
      <c r="I7" s="1">
        <f t="shared" si="1"/>
        <v>2667.1875</v>
      </c>
      <c r="J7" s="1">
        <f t="shared" si="2"/>
        <v>94.8125</v>
      </c>
      <c r="K7" s="1">
        <f t="shared" si="3"/>
        <v>8989.41015625</v>
      </c>
    </row>
    <row r="8" spans="1:11" x14ac:dyDescent="0.3">
      <c r="A8" t="s">
        <v>12</v>
      </c>
      <c r="B8">
        <v>2662</v>
      </c>
      <c r="C8" s="1">
        <f t="shared" si="4"/>
        <v>2766.5</v>
      </c>
      <c r="D8" s="1">
        <f t="shared" si="5"/>
        <v>-104.5</v>
      </c>
      <c r="E8" s="1">
        <f t="shared" si="6"/>
        <v>10920.25</v>
      </c>
      <c r="F8" s="1">
        <f t="shared" si="7"/>
        <v>2746.4666666666667</v>
      </c>
      <c r="G8" s="1">
        <f t="shared" si="8"/>
        <v>-84.466666666666697</v>
      </c>
      <c r="H8" s="1">
        <f t="shared" si="9"/>
        <v>7134.617777777783</v>
      </c>
      <c r="I8" s="1">
        <f t="shared" si="1"/>
        <v>2714.59375</v>
      </c>
      <c r="J8" s="1">
        <f t="shared" si="2"/>
        <v>-52.59375</v>
      </c>
      <c r="K8" s="1">
        <f t="shared" si="3"/>
        <v>2766.1025390625</v>
      </c>
    </row>
    <row r="9" spans="1:11" x14ac:dyDescent="0.3">
      <c r="A9" t="s">
        <v>13</v>
      </c>
      <c r="B9">
        <v>2597</v>
      </c>
      <c r="C9" s="1">
        <f t="shared" si="4"/>
        <v>2677.25</v>
      </c>
      <c r="D9" s="1">
        <f t="shared" si="5"/>
        <v>-80.25</v>
      </c>
      <c r="E9" s="1">
        <f t="shared" si="6"/>
        <v>6440.0625</v>
      </c>
      <c r="F9" s="1">
        <f t="shared" si="7"/>
        <v>2692.3333333333335</v>
      </c>
      <c r="G9" s="1">
        <f t="shared" si="8"/>
        <v>-95.333333333333485</v>
      </c>
      <c r="H9" s="1">
        <f t="shared" si="9"/>
        <v>9088.4444444444725</v>
      </c>
      <c r="I9" s="1">
        <f t="shared" si="1"/>
        <v>2688.296875</v>
      </c>
      <c r="J9" s="1">
        <f t="shared" si="2"/>
        <v>-91.296875</v>
      </c>
      <c r="K9" s="1">
        <f t="shared" si="3"/>
        <v>8335.119384765625</v>
      </c>
    </row>
    <row r="10" spans="1:11" x14ac:dyDescent="0.3">
      <c r="A10" t="s">
        <v>14</v>
      </c>
      <c r="B10">
        <v>2691</v>
      </c>
      <c r="C10" s="1">
        <f t="shared" si="4"/>
        <v>2694.25</v>
      </c>
      <c r="D10" s="1">
        <f t="shared" si="5"/>
        <v>-3.25</v>
      </c>
      <c r="E10" s="1">
        <f t="shared" si="6"/>
        <v>10.5625</v>
      </c>
      <c r="F10" s="1">
        <f t="shared" si="7"/>
        <v>2646.9333333333334</v>
      </c>
      <c r="G10" s="1">
        <f t="shared" si="8"/>
        <v>44.066666666666606</v>
      </c>
      <c r="H10" s="1">
        <f t="shared" si="9"/>
        <v>1941.8711111111058</v>
      </c>
      <c r="I10" s="1">
        <f t="shared" si="1"/>
        <v>2642.6484375</v>
      </c>
      <c r="J10" s="1">
        <f t="shared" si="2"/>
        <v>48.3515625</v>
      </c>
      <c r="K10" s="1">
        <f t="shared" si="3"/>
        <v>2337.8735961914063</v>
      </c>
    </row>
    <row r="11" spans="1:11" x14ac:dyDescent="0.3">
      <c r="A11" t="s">
        <v>15</v>
      </c>
      <c r="B11">
        <v>2720</v>
      </c>
      <c r="C11" s="1">
        <f t="shared" si="4"/>
        <v>2678</v>
      </c>
      <c r="D11" s="1">
        <f t="shared" si="5"/>
        <v>42</v>
      </c>
      <c r="E11" s="1">
        <f t="shared" si="6"/>
        <v>1764</v>
      </c>
      <c r="F11" s="1">
        <f t="shared" si="7"/>
        <v>2666.8</v>
      </c>
      <c r="G11" s="1">
        <f t="shared" si="8"/>
        <v>53.199999999999818</v>
      </c>
      <c r="H11" s="1">
        <f t="shared" si="9"/>
        <v>2830.2399999999807</v>
      </c>
      <c r="I11" s="1">
        <f t="shared" si="1"/>
        <v>2666.82421875</v>
      </c>
      <c r="J11" s="1">
        <f t="shared" si="2"/>
        <v>53.17578125</v>
      </c>
      <c r="K11" s="1">
        <f t="shared" si="3"/>
        <v>2827.6637115478516</v>
      </c>
    </row>
    <row r="12" spans="1:11" x14ac:dyDescent="0.3">
      <c r="A12" t="s">
        <v>16</v>
      </c>
      <c r="B12">
        <v>2665</v>
      </c>
      <c r="C12" s="1">
        <f>SUM(B8:B11)/4</f>
        <v>2667.5</v>
      </c>
      <c r="D12" s="1">
        <f t="shared" si="5"/>
        <v>-2.5</v>
      </c>
      <c r="E12" s="1">
        <f t="shared" si="6"/>
        <v>6.25</v>
      </c>
      <c r="F12" s="1">
        <f t="shared" si="7"/>
        <v>2692</v>
      </c>
      <c r="G12" s="1">
        <f t="shared" si="8"/>
        <v>-27</v>
      </c>
      <c r="H12" s="1">
        <f t="shared" si="9"/>
        <v>729</v>
      </c>
      <c r="I12" s="1">
        <f t="shared" si="1"/>
        <v>2693.412109375</v>
      </c>
      <c r="J12" s="1">
        <f t="shared" si="2"/>
        <v>-28.412109375</v>
      </c>
      <c r="K12" s="1">
        <f t="shared" si="3"/>
        <v>807.24795913696289</v>
      </c>
    </row>
    <row r="13" spans="1:11" x14ac:dyDescent="0.3">
      <c r="A13" t="s">
        <v>17</v>
      </c>
      <c r="C13" s="1">
        <f>SUM(B9:B12)/4</f>
        <v>2668.25</v>
      </c>
      <c r="F13" s="1">
        <f t="shared" si="7"/>
        <v>2678.6</v>
      </c>
      <c r="I13" s="1">
        <f t="shared" si="1"/>
        <v>2679.2060546875</v>
      </c>
    </row>
    <row r="15" spans="1:11" x14ac:dyDescent="0.3">
      <c r="D15" t="s">
        <v>1</v>
      </c>
      <c r="E15" s="1">
        <f>SUM(E6:E12)</f>
        <v>96718.25</v>
      </c>
      <c r="H15" s="1">
        <f>SUM(H6:H12)</f>
        <v>49408.444444444489</v>
      </c>
      <c r="K15" s="1">
        <f>SUM(K2:K12)</f>
        <v>681696.87047195435</v>
      </c>
    </row>
    <row r="16" spans="1:11" x14ac:dyDescent="0.3">
      <c r="D16" t="s">
        <v>19</v>
      </c>
      <c r="E16" s="1">
        <f>E15/7</f>
        <v>13816.892857142857</v>
      </c>
      <c r="H16" s="1">
        <f>H15/7</f>
        <v>7058.3492063492131</v>
      </c>
      <c r="K16" s="1">
        <f>K15/11</f>
        <v>61972.442770177666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Ncit</dc:creator>
  <cp:lastModifiedBy>Binayak Bartaula</cp:lastModifiedBy>
  <dcterms:created xsi:type="dcterms:W3CDTF">2025-04-24T06:34:51Z</dcterms:created>
  <dcterms:modified xsi:type="dcterms:W3CDTF">2025-04-27T15:25:19Z</dcterms:modified>
</cp:coreProperties>
</file>