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completed assignment of Execl\"/>
    </mc:Choice>
  </mc:AlternateContent>
  <xr:revisionPtr revIDLastSave="0" documentId="13_ncr:1_{68BF95D9-C615-4439-9147-263E43086D0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Operators" sheetId="2" r:id="rId1"/>
    <sheet name="Arithmatic Functions" sheetId="1" r:id="rId2"/>
  </sheets>
  <definedNames>
    <definedName name="dept">'Arithmatic Functions'!$H$7:$H$44</definedName>
    <definedName name="dpt">'Arithmatic Functions'!$H$6:$H$44</definedName>
    <definedName name="list1">'Arithmatic Functions'!$P$30:$Q$33</definedName>
    <definedName name="rgion">'Arithmatic Functions'!$I$7:$I$44</definedName>
    <definedName name="SALRY">'Arithmatic Functions'!$J$7:$J$44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8" i="1" l="1"/>
  <c r="R19" i="1"/>
  <c r="R20" i="1"/>
  <c r="R21" i="1"/>
  <c r="R22" i="1"/>
  <c r="R23" i="1"/>
  <c r="R24" i="1"/>
  <c r="R25" i="1"/>
  <c r="R26" i="1"/>
  <c r="R27" i="1"/>
  <c r="R17" i="1"/>
  <c r="Q18" i="1"/>
  <c r="Q19" i="1"/>
  <c r="Q20" i="1"/>
  <c r="Q21" i="1"/>
  <c r="Q22" i="1"/>
  <c r="Q23" i="1"/>
  <c r="Q24" i="1"/>
  <c r="Q25" i="1"/>
  <c r="Q26" i="1"/>
  <c r="Q27" i="1"/>
  <c r="Q17" i="1"/>
  <c r="P18" i="1"/>
  <c r="P19" i="1"/>
  <c r="P20" i="1"/>
  <c r="P21" i="1"/>
  <c r="P22" i="1"/>
  <c r="P23" i="1"/>
  <c r="P24" i="1"/>
  <c r="P25" i="1"/>
  <c r="P26" i="1"/>
  <c r="P27" i="1"/>
  <c r="P17" i="1"/>
  <c r="O18" i="1"/>
  <c r="O19" i="1"/>
  <c r="O20" i="1"/>
  <c r="O21" i="1"/>
  <c r="O22" i="1"/>
  <c r="O23" i="1"/>
  <c r="O24" i="1"/>
  <c r="O25" i="1"/>
  <c r="O26" i="1"/>
  <c r="O27" i="1"/>
  <c r="O17" i="1"/>
  <c r="N22" i="1"/>
  <c r="N21" i="1"/>
  <c r="N20" i="1"/>
  <c r="N19" i="1"/>
  <c r="N18" i="1"/>
  <c r="N17" i="1"/>
  <c r="N23" i="1"/>
  <c r="N24" i="1"/>
  <c r="N25" i="1"/>
  <c r="N26" i="1"/>
  <c r="N27" i="1"/>
  <c r="N10" i="2" l="1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9" i="2"/>
  <c r="K10" i="2"/>
  <c r="M10" i="2" s="1"/>
  <c r="O10" i="2" s="1"/>
  <c r="K11" i="2"/>
  <c r="M11" i="2" s="1"/>
  <c r="O11" i="2" s="1"/>
  <c r="K12" i="2"/>
  <c r="M12" i="2" s="1"/>
  <c r="O12" i="2" s="1"/>
  <c r="K13" i="2"/>
  <c r="M13" i="2" s="1"/>
  <c r="O13" i="2" s="1"/>
  <c r="K14" i="2"/>
  <c r="M14" i="2" s="1"/>
  <c r="O14" i="2" s="1"/>
  <c r="K15" i="2"/>
  <c r="M15" i="2" s="1"/>
  <c r="O15" i="2" s="1"/>
  <c r="K16" i="2"/>
  <c r="M16" i="2" s="1"/>
  <c r="O16" i="2" s="1"/>
  <c r="K17" i="2"/>
  <c r="M17" i="2" s="1"/>
  <c r="O17" i="2" s="1"/>
  <c r="K18" i="2"/>
  <c r="M18" i="2" s="1"/>
  <c r="O18" i="2" s="1"/>
  <c r="K19" i="2"/>
  <c r="M19" i="2" s="1"/>
  <c r="O19" i="2" s="1"/>
  <c r="K20" i="2"/>
  <c r="M20" i="2" s="1"/>
  <c r="O20" i="2" s="1"/>
  <c r="K21" i="2"/>
  <c r="M21" i="2" s="1"/>
  <c r="O21" i="2" s="1"/>
  <c r="K22" i="2"/>
  <c r="M22" i="2" s="1"/>
  <c r="O22" i="2" s="1"/>
  <c r="K23" i="2"/>
  <c r="M23" i="2" s="1"/>
  <c r="O23" i="2" s="1"/>
  <c r="K24" i="2"/>
  <c r="M24" i="2" s="1"/>
  <c r="O24" i="2" s="1"/>
  <c r="K25" i="2"/>
  <c r="M25" i="2" s="1"/>
  <c r="O25" i="2" s="1"/>
  <c r="K26" i="2"/>
  <c r="M26" i="2" s="1"/>
  <c r="O26" i="2" s="1"/>
  <c r="K27" i="2"/>
  <c r="M27" i="2" s="1"/>
  <c r="O27" i="2" s="1"/>
  <c r="K28" i="2"/>
  <c r="M28" i="2" s="1"/>
  <c r="O28" i="2" s="1"/>
  <c r="K29" i="2"/>
  <c r="M29" i="2" s="1"/>
  <c r="O29" i="2" s="1"/>
  <c r="K30" i="2"/>
  <c r="M30" i="2" s="1"/>
  <c r="O30" i="2" s="1"/>
  <c r="K31" i="2"/>
  <c r="M31" i="2" s="1"/>
  <c r="O31" i="2" s="1"/>
  <c r="K32" i="2"/>
  <c r="M32" i="2" s="1"/>
  <c r="O32" i="2" s="1"/>
  <c r="K33" i="2"/>
  <c r="M33" i="2" s="1"/>
  <c r="O33" i="2" s="1"/>
  <c r="K34" i="2"/>
  <c r="M34" i="2" s="1"/>
  <c r="O34" i="2" s="1"/>
  <c r="K35" i="2"/>
  <c r="M35" i="2" s="1"/>
  <c r="O35" i="2" s="1"/>
  <c r="K36" i="2"/>
  <c r="M36" i="2" s="1"/>
  <c r="O36" i="2" s="1"/>
  <c r="K37" i="2"/>
  <c r="M37" i="2" s="1"/>
  <c r="O37" i="2" s="1"/>
  <c r="K38" i="2"/>
  <c r="M38" i="2" s="1"/>
  <c r="O38" i="2" s="1"/>
  <c r="K39" i="2"/>
  <c r="M39" i="2" s="1"/>
  <c r="O39" i="2" s="1"/>
  <c r="K40" i="2"/>
  <c r="M40" i="2" s="1"/>
  <c r="O40" i="2" s="1"/>
  <c r="K41" i="2"/>
  <c r="M41" i="2" s="1"/>
  <c r="O41" i="2" s="1"/>
  <c r="K42" i="2"/>
  <c r="M42" i="2" s="1"/>
  <c r="O42" i="2" s="1"/>
  <c r="K43" i="2"/>
  <c r="M43" i="2" s="1"/>
  <c r="O43" i="2" s="1"/>
  <c r="K44" i="2"/>
  <c r="M44" i="2" s="1"/>
  <c r="O44" i="2" s="1"/>
  <c r="K45" i="2"/>
  <c r="M45" i="2" s="1"/>
  <c r="O45" i="2" s="1"/>
  <c r="K46" i="2"/>
  <c r="M46" i="2" s="1"/>
  <c r="O46" i="2" s="1"/>
  <c r="K9" i="2"/>
  <c r="M9" i="2" s="1"/>
  <c r="O9" i="2" s="1"/>
  <c r="O13" i="1"/>
  <c r="O12" i="1"/>
  <c r="O11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<sst xmlns="http://schemas.openxmlformats.org/spreadsheetml/2006/main" count="510" uniqueCount="118">
  <si>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</si>
  <si>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</si>
  <si>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</si>
  <si>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</si>
  <si>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</si>
  <si>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</si>
  <si>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</si>
  <si>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</si>
  <si>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</si>
  <si>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</si>
  <si>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</si>
  <si>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</si>
  <si>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</si>
  <si>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</si>
  <si>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</si>
  <si>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</si>
  <si>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</si>
  <si>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</si>
  <si>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</si>
  <si>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</si>
  <si>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</si>
  <si>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</si>
  <si>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</si>
  <si>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</si>
  <si>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</si>
  <si>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</si>
  <si>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</si>
  <si>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</si>
  <si>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</si>
  <si>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</si>
  <si>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</si>
  <si>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</si>
  <si>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</si>
  <si>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</si>
  <si>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</si>
  <si>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</si>
  <si>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</si>
  <si>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</si>
  <si>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</si>
  <si>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</si>
  <si>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</si>
  <si>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</si>
  <si>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</si>
  <si>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</si>
  <si>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</si>
  <si>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</si>
  <si>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</si>
  <si>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</si>
  <si>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</si>
  <si>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</si>
  <si>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</si>
  <si>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</si>
  <si>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</si>
  <si>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</si>
  <si>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</si>
  <si>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</si>
  <si>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</si>
  <si>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</si>
  <si>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</si>
  <si>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</si>
  <si>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</si>
  <si>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</si>
  <si>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</si>
  <si>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</si>
  <si>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</si>
  <si>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</si>
  <si>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</si>
  <si>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</si>
  <si>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</si>
  <si>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</si>
  <si>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</si>
  <si>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</si>
  <si>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</si>
  <si>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</si>
  <si>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</si>
  <si>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</si>
  <si>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</si>
  <si>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</si>
  <si>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</si>
  <si>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</si>
  <si>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</si>
  <si>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</si>
  <si>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</si>
  <si>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</si>
  <si>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</si>
  <si>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</si>
  <si>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</si>
  <si>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</si>
  <si>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</si>
  <si>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</si>
  <si>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</si>
  <si>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</si>
  <si>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</si>
  <si>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</si>
  <si>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</si>
  <si>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</si>
  <si>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</si>
  <si>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</si>
  <si>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</si>
  <si>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</si>
  <si>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</si>
  <si>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</si>
  <si>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</si>
  <si>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</si>
  <si>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</si>
  <si>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</si>
  <si>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</si>
  <si>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</si>
  <si>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</si>
  <si>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</si>
  <si>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</si>
  <si>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</si>
  <si>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</si>
  <si>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</si>
  <si>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Regionwise Departmentwise Report</t>
  </si>
  <si>
    <t>Department/Region</t>
  </si>
  <si>
    <t>north</t>
  </si>
  <si>
    <t xml:space="preserve">Department wise date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</si>
</sst>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164" fontId="0" fillId="0" borderId="1" xfId="1" applyNumberFormat="1" applyFont="1" applyBorder="1"/>
    <xf numFmtId="1" fontId="0" fillId="0" borderId="1" xfId="0" applyNumberFormat="1" applyBorder="1"/>
    <xf numFmtId="0" fontId="0" fillId="0" borderId="4" xfId="0" applyBorder="1"/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46"/>
  <sheetViews>
    <sheetView workbookViewId="0">
      <selection activeCell="Q12" sqref="Q12"/>
    </sheetView>
  </sheetViews>
  <sheetFormatPr defaultRowHeight="15" x14ac:dyDescent="0.25"/>
  <cols>
    <col min="5" max="5" width="9.85546875" bestFit="1" customWidth="1"/>
    <col min="10" max="10" width="10.7109375" bestFit="1" customWidth="1"/>
  </cols>
  <sheetData>
    <row r="2" spans="2:15" x14ac:dyDescent="0.25">
      <c r="B2" s="7">
        <v>1</v>
      </c>
      <c r="C2" s="7" t="s">
        <v>108</v>
      </c>
    </row>
    <row r="3" spans="2:15" x14ac:dyDescent="0.25">
      <c r="B3" s="7">
        <v>2</v>
      </c>
      <c r="C3" s="7" t="s">
        <v>109</v>
      </c>
    </row>
    <row r="4" spans="2:15" x14ac:dyDescent="0.25">
      <c r="B4" s="7">
        <v>3</v>
      </c>
      <c r="C4" s="7" t="s">
        <v>110</v>
      </c>
    </row>
    <row r="5" spans="2:15" x14ac:dyDescent="0.25">
      <c r="B5" s="7">
        <v>4</v>
      </c>
      <c r="C5" s="7" t="s">
        <v>112</v>
      </c>
    </row>
    <row r="6" spans="2:15" x14ac:dyDescent="0.25">
      <c r="B6" s="7">
        <v>5</v>
      </c>
      <c r="C6" s="7" t="s">
        <v>111</v>
      </c>
    </row>
    <row r="8" spans="2:15" x14ac:dyDescent="0.25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92</v>
      </c>
      <c r="J8" s="1" t="s">
        <v>7</v>
      </c>
      <c r="K8" s="8">
        <v>1</v>
      </c>
      <c r="L8" s="8">
        <v>2</v>
      </c>
      <c r="M8" s="8">
        <v>3</v>
      </c>
      <c r="N8" s="8">
        <v>4</v>
      </c>
      <c r="O8" s="8">
        <v>5</v>
      </c>
    </row>
    <row r="9" spans="2:15" x14ac:dyDescent="0.25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5">
        <v>48000</v>
      </c>
      <c r="K9" s="5">
        <f>J9*45%</f>
        <v>21600</v>
      </c>
      <c r="L9" s="5">
        <f>J9+1000*5%</f>
        <v>48050</v>
      </c>
      <c r="M9" s="5">
        <f>K9+L9</f>
        <v>69650</v>
      </c>
      <c r="N9" s="5">
        <f>J9*5%</f>
        <v>2400</v>
      </c>
      <c r="O9" s="5">
        <f>M9-N9</f>
        <v>67250</v>
      </c>
    </row>
    <row r="10" spans="2:15" x14ac:dyDescent="0.25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5">
        <v>35000</v>
      </c>
      <c r="K10" s="5">
        <f t="shared" ref="K10:K46" si="0">J10*45%</f>
        <v>15750</v>
      </c>
      <c r="L10" s="5">
        <f t="shared" ref="L10:L46" si="1">J10+1000*5%</f>
        <v>35050</v>
      </c>
      <c r="M10" s="5">
        <f t="shared" ref="M10:M46" si="2">K10+L10</f>
        <v>50800</v>
      </c>
      <c r="N10" s="5">
        <f t="shared" ref="N10:N46" si="3">J10*5%</f>
        <v>1750</v>
      </c>
      <c r="O10" s="5">
        <f t="shared" ref="O10:O46" si="4">M10-N10</f>
        <v>49050</v>
      </c>
    </row>
    <row r="11" spans="2:15" x14ac:dyDescent="0.25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5">
        <v>67000</v>
      </c>
      <c r="K11" s="5">
        <f t="shared" si="0"/>
        <v>30150</v>
      </c>
      <c r="L11" s="5">
        <f t="shared" si="1"/>
        <v>67050</v>
      </c>
      <c r="M11" s="5">
        <f t="shared" si="2"/>
        <v>97200</v>
      </c>
      <c r="N11" s="5">
        <f t="shared" si="3"/>
        <v>3350</v>
      </c>
      <c r="O11" s="5">
        <f t="shared" si="4"/>
        <v>93850</v>
      </c>
    </row>
    <row r="12" spans="2:15" x14ac:dyDescent="0.25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5">
        <v>87000</v>
      </c>
      <c r="K12" s="5">
        <f t="shared" si="0"/>
        <v>39150</v>
      </c>
      <c r="L12" s="5">
        <f t="shared" si="1"/>
        <v>87050</v>
      </c>
      <c r="M12" s="5">
        <f t="shared" si="2"/>
        <v>126200</v>
      </c>
      <c r="N12" s="5">
        <f t="shared" si="3"/>
        <v>4350</v>
      </c>
      <c r="O12" s="5">
        <f t="shared" si="4"/>
        <v>121850</v>
      </c>
    </row>
    <row r="13" spans="2:15" x14ac:dyDescent="0.25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5">
        <v>22000</v>
      </c>
      <c r="K13" s="5">
        <f t="shared" si="0"/>
        <v>9900</v>
      </c>
      <c r="L13" s="5">
        <f t="shared" si="1"/>
        <v>22050</v>
      </c>
      <c r="M13" s="5">
        <f t="shared" si="2"/>
        <v>31950</v>
      </c>
      <c r="N13" s="5">
        <f t="shared" si="3"/>
        <v>1100</v>
      </c>
      <c r="O13" s="5">
        <f t="shared" si="4"/>
        <v>30850</v>
      </c>
    </row>
    <row r="14" spans="2:15" x14ac:dyDescent="0.25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5">
        <v>91000</v>
      </c>
      <c r="K14" s="5">
        <f t="shared" si="0"/>
        <v>40950</v>
      </c>
      <c r="L14" s="5">
        <f t="shared" si="1"/>
        <v>91050</v>
      </c>
      <c r="M14" s="5">
        <f t="shared" si="2"/>
        <v>132000</v>
      </c>
      <c r="N14" s="5">
        <f t="shared" si="3"/>
        <v>4550</v>
      </c>
      <c r="O14" s="5">
        <f t="shared" si="4"/>
        <v>127450</v>
      </c>
    </row>
    <row r="15" spans="2:15" x14ac:dyDescent="0.25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5">
        <v>77000</v>
      </c>
      <c r="K15" s="5">
        <f t="shared" si="0"/>
        <v>34650</v>
      </c>
      <c r="L15" s="5">
        <f t="shared" si="1"/>
        <v>77050</v>
      </c>
      <c r="M15" s="5">
        <f t="shared" si="2"/>
        <v>111700</v>
      </c>
      <c r="N15" s="5">
        <f t="shared" si="3"/>
        <v>3850</v>
      </c>
      <c r="O15" s="5">
        <f t="shared" si="4"/>
        <v>107850</v>
      </c>
    </row>
    <row r="16" spans="2:15" x14ac:dyDescent="0.25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5">
        <v>45000</v>
      </c>
      <c r="K16" s="5">
        <f t="shared" si="0"/>
        <v>20250</v>
      </c>
      <c r="L16" s="5">
        <f t="shared" si="1"/>
        <v>45050</v>
      </c>
      <c r="M16" s="5">
        <f t="shared" si="2"/>
        <v>65300</v>
      </c>
      <c r="N16" s="5">
        <f t="shared" si="3"/>
        <v>2250</v>
      </c>
      <c r="O16" s="5">
        <f t="shared" si="4"/>
        <v>63050</v>
      </c>
    </row>
    <row r="17" spans="2:15" x14ac:dyDescent="0.25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5">
        <v>92000</v>
      </c>
      <c r="K17" s="5">
        <f t="shared" si="0"/>
        <v>41400</v>
      </c>
      <c r="L17" s="5">
        <f t="shared" si="1"/>
        <v>92050</v>
      </c>
      <c r="M17" s="5">
        <f t="shared" si="2"/>
        <v>133450</v>
      </c>
      <c r="N17" s="5">
        <f t="shared" si="3"/>
        <v>4600</v>
      </c>
      <c r="O17" s="5">
        <f t="shared" si="4"/>
        <v>128850</v>
      </c>
    </row>
    <row r="18" spans="2:15" x14ac:dyDescent="0.25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5">
        <v>50000</v>
      </c>
      <c r="K18" s="5">
        <f t="shared" si="0"/>
        <v>22500</v>
      </c>
      <c r="L18" s="5">
        <f t="shared" si="1"/>
        <v>50050</v>
      </c>
      <c r="M18" s="5">
        <f t="shared" si="2"/>
        <v>72550</v>
      </c>
      <c r="N18" s="5">
        <f t="shared" si="3"/>
        <v>2500</v>
      </c>
      <c r="O18" s="5">
        <f t="shared" si="4"/>
        <v>70050</v>
      </c>
    </row>
    <row r="19" spans="2:15" x14ac:dyDescent="0.25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5">
        <v>37000</v>
      </c>
      <c r="K19" s="5">
        <f t="shared" si="0"/>
        <v>16650</v>
      </c>
      <c r="L19" s="5">
        <f t="shared" si="1"/>
        <v>37050</v>
      </c>
      <c r="M19" s="5">
        <f t="shared" si="2"/>
        <v>53700</v>
      </c>
      <c r="N19" s="5">
        <f t="shared" si="3"/>
        <v>1850</v>
      </c>
      <c r="O19" s="5">
        <f t="shared" si="4"/>
        <v>51850</v>
      </c>
    </row>
    <row r="20" spans="2:15" x14ac:dyDescent="0.25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5">
        <v>43000</v>
      </c>
      <c r="K20" s="5">
        <f t="shared" si="0"/>
        <v>19350</v>
      </c>
      <c r="L20" s="5">
        <f t="shared" si="1"/>
        <v>43050</v>
      </c>
      <c r="M20" s="5">
        <f t="shared" si="2"/>
        <v>62400</v>
      </c>
      <c r="N20" s="5">
        <f t="shared" si="3"/>
        <v>2150</v>
      </c>
      <c r="O20" s="5">
        <f t="shared" si="4"/>
        <v>60250</v>
      </c>
    </row>
    <row r="21" spans="2:15" x14ac:dyDescent="0.25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5">
        <v>90000</v>
      </c>
      <c r="K21" s="5">
        <f t="shared" si="0"/>
        <v>40500</v>
      </c>
      <c r="L21" s="5">
        <f t="shared" si="1"/>
        <v>90050</v>
      </c>
      <c r="M21" s="5">
        <f t="shared" si="2"/>
        <v>130550</v>
      </c>
      <c r="N21" s="5">
        <f t="shared" si="3"/>
        <v>4500</v>
      </c>
      <c r="O21" s="5">
        <f t="shared" si="4"/>
        <v>126050</v>
      </c>
    </row>
    <row r="22" spans="2:15" x14ac:dyDescent="0.25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5">
        <v>34000</v>
      </c>
      <c r="K22" s="5">
        <f t="shared" si="0"/>
        <v>15300</v>
      </c>
      <c r="L22" s="5">
        <f t="shared" si="1"/>
        <v>34050</v>
      </c>
      <c r="M22" s="5">
        <f t="shared" si="2"/>
        <v>49350</v>
      </c>
      <c r="N22" s="5">
        <f t="shared" si="3"/>
        <v>1700</v>
      </c>
      <c r="O22" s="5">
        <f t="shared" si="4"/>
        <v>47650</v>
      </c>
    </row>
    <row r="23" spans="2:15" x14ac:dyDescent="0.25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5">
        <v>82000</v>
      </c>
      <c r="K23" s="5">
        <f t="shared" si="0"/>
        <v>36900</v>
      </c>
      <c r="L23" s="5">
        <f t="shared" si="1"/>
        <v>82050</v>
      </c>
      <c r="M23" s="5">
        <f t="shared" si="2"/>
        <v>118950</v>
      </c>
      <c r="N23" s="5">
        <f t="shared" si="3"/>
        <v>4100</v>
      </c>
      <c r="O23" s="5">
        <f t="shared" si="4"/>
        <v>114850</v>
      </c>
    </row>
    <row r="24" spans="2:15" x14ac:dyDescent="0.25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5">
        <v>67000</v>
      </c>
      <c r="K24" s="5">
        <f t="shared" si="0"/>
        <v>30150</v>
      </c>
      <c r="L24" s="5">
        <f t="shared" si="1"/>
        <v>67050</v>
      </c>
      <c r="M24" s="5">
        <f t="shared" si="2"/>
        <v>97200</v>
      </c>
      <c r="N24" s="5">
        <f t="shared" si="3"/>
        <v>3350</v>
      </c>
      <c r="O24" s="5">
        <f t="shared" si="4"/>
        <v>93850</v>
      </c>
    </row>
    <row r="25" spans="2:15" x14ac:dyDescent="0.25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5">
        <v>85000</v>
      </c>
      <c r="K25" s="5">
        <f t="shared" si="0"/>
        <v>38250</v>
      </c>
      <c r="L25" s="5">
        <f t="shared" si="1"/>
        <v>85050</v>
      </c>
      <c r="M25" s="5">
        <f t="shared" si="2"/>
        <v>123300</v>
      </c>
      <c r="N25" s="5">
        <f t="shared" si="3"/>
        <v>4250</v>
      </c>
      <c r="O25" s="5">
        <f t="shared" si="4"/>
        <v>119050</v>
      </c>
    </row>
    <row r="26" spans="2:15" x14ac:dyDescent="0.25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5">
        <v>62000</v>
      </c>
      <c r="K26" s="5">
        <f t="shared" si="0"/>
        <v>27900</v>
      </c>
      <c r="L26" s="5">
        <f t="shared" si="1"/>
        <v>62050</v>
      </c>
      <c r="M26" s="5">
        <f t="shared" si="2"/>
        <v>89950</v>
      </c>
      <c r="N26" s="5">
        <f t="shared" si="3"/>
        <v>3100</v>
      </c>
      <c r="O26" s="5">
        <f t="shared" si="4"/>
        <v>86850</v>
      </c>
    </row>
    <row r="27" spans="2:15" x14ac:dyDescent="0.25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5">
        <v>15000</v>
      </c>
      <c r="K27" s="5">
        <f t="shared" si="0"/>
        <v>6750</v>
      </c>
      <c r="L27" s="5">
        <f t="shared" si="1"/>
        <v>15050</v>
      </c>
      <c r="M27" s="5">
        <f t="shared" si="2"/>
        <v>21800</v>
      </c>
      <c r="N27" s="5">
        <f t="shared" si="3"/>
        <v>750</v>
      </c>
      <c r="O27" s="5">
        <f t="shared" si="4"/>
        <v>21050</v>
      </c>
    </row>
    <row r="28" spans="2:15" x14ac:dyDescent="0.25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5">
        <v>81000</v>
      </c>
      <c r="K28" s="5">
        <f t="shared" si="0"/>
        <v>36450</v>
      </c>
      <c r="L28" s="5">
        <f t="shared" si="1"/>
        <v>81050</v>
      </c>
      <c r="M28" s="5">
        <f t="shared" si="2"/>
        <v>117500</v>
      </c>
      <c r="N28" s="5">
        <f t="shared" si="3"/>
        <v>4050</v>
      </c>
      <c r="O28" s="5">
        <f t="shared" si="4"/>
        <v>113450</v>
      </c>
    </row>
    <row r="29" spans="2:15" x14ac:dyDescent="0.25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5">
        <v>19000</v>
      </c>
      <c r="K29" s="5">
        <f t="shared" si="0"/>
        <v>8550</v>
      </c>
      <c r="L29" s="5">
        <f t="shared" si="1"/>
        <v>19050</v>
      </c>
      <c r="M29" s="5">
        <f t="shared" si="2"/>
        <v>27600</v>
      </c>
      <c r="N29" s="5">
        <f t="shared" si="3"/>
        <v>950</v>
      </c>
      <c r="O29" s="5">
        <f t="shared" si="4"/>
        <v>26650</v>
      </c>
    </row>
    <row r="30" spans="2:15" x14ac:dyDescent="0.25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5">
        <v>75000</v>
      </c>
      <c r="K30" s="5">
        <f t="shared" si="0"/>
        <v>33750</v>
      </c>
      <c r="L30" s="5">
        <f t="shared" si="1"/>
        <v>75050</v>
      </c>
      <c r="M30" s="5">
        <f t="shared" si="2"/>
        <v>108800</v>
      </c>
      <c r="N30" s="5">
        <f t="shared" si="3"/>
        <v>3750</v>
      </c>
      <c r="O30" s="5">
        <f t="shared" si="4"/>
        <v>105050</v>
      </c>
    </row>
    <row r="31" spans="2:15" x14ac:dyDescent="0.25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5">
        <v>49000</v>
      </c>
      <c r="K31" s="5">
        <f t="shared" si="0"/>
        <v>22050</v>
      </c>
      <c r="L31" s="5">
        <f t="shared" si="1"/>
        <v>49050</v>
      </c>
      <c r="M31" s="5">
        <f t="shared" si="2"/>
        <v>71100</v>
      </c>
      <c r="N31" s="5">
        <f t="shared" si="3"/>
        <v>2450</v>
      </c>
      <c r="O31" s="5">
        <f t="shared" si="4"/>
        <v>68650</v>
      </c>
    </row>
    <row r="32" spans="2:15" x14ac:dyDescent="0.25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5">
        <v>50000</v>
      </c>
      <c r="K32" s="5">
        <f t="shared" si="0"/>
        <v>22500</v>
      </c>
      <c r="L32" s="5">
        <f t="shared" si="1"/>
        <v>50050</v>
      </c>
      <c r="M32" s="5">
        <f t="shared" si="2"/>
        <v>72550</v>
      </c>
      <c r="N32" s="5">
        <f t="shared" si="3"/>
        <v>2500</v>
      </c>
      <c r="O32" s="5">
        <f t="shared" si="4"/>
        <v>70050</v>
      </c>
    </row>
    <row r="33" spans="2:15" x14ac:dyDescent="0.25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5">
        <v>83000</v>
      </c>
      <c r="K33" s="5">
        <f t="shared" si="0"/>
        <v>37350</v>
      </c>
      <c r="L33" s="5">
        <f t="shared" si="1"/>
        <v>83050</v>
      </c>
      <c r="M33" s="5">
        <f t="shared" si="2"/>
        <v>120400</v>
      </c>
      <c r="N33" s="5">
        <f t="shared" si="3"/>
        <v>4150</v>
      </c>
      <c r="O33" s="5">
        <f t="shared" si="4"/>
        <v>116250</v>
      </c>
    </row>
    <row r="34" spans="2:15" x14ac:dyDescent="0.25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5">
        <v>53000</v>
      </c>
      <c r="K34" s="5">
        <f t="shared" si="0"/>
        <v>23850</v>
      </c>
      <c r="L34" s="5">
        <f t="shared" si="1"/>
        <v>53050</v>
      </c>
      <c r="M34" s="5">
        <f t="shared" si="2"/>
        <v>76900</v>
      </c>
      <c r="N34" s="5">
        <f t="shared" si="3"/>
        <v>2650</v>
      </c>
      <c r="O34" s="5">
        <f t="shared" si="4"/>
        <v>74250</v>
      </c>
    </row>
    <row r="35" spans="2:15" x14ac:dyDescent="0.25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5">
        <v>65000</v>
      </c>
      <c r="K35" s="5">
        <f t="shared" si="0"/>
        <v>29250</v>
      </c>
      <c r="L35" s="5">
        <f t="shared" si="1"/>
        <v>65050</v>
      </c>
      <c r="M35" s="5">
        <f t="shared" si="2"/>
        <v>94300</v>
      </c>
      <c r="N35" s="5">
        <f t="shared" si="3"/>
        <v>3250</v>
      </c>
      <c r="O35" s="5">
        <f t="shared" si="4"/>
        <v>91050</v>
      </c>
    </row>
    <row r="36" spans="2:15" x14ac:dyDescent="0.25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5">
        <v>85000</v>
      </c>
      <c r="K36" s="5">
        <f t="shared" si="0"/>
        <v>38250</v>
      </c>
      <c r="L36" s="5">
        <f t="shared" si="1"/>
        <v>85050</v>
      </c>
      <c r="M36" s="5">
        <f t="shared" si="2"/>
        <v>123300</v>
      </c>
      <c r="N36" s="5">
        <f t="shared" si="3"/>
        <v>4250</v>
      </c>
      <c r="O36" s="5">
        <f t="shared" si="4"/>
        <v>119050</v>
      </c>
    </row>
    <row r="37" spans="2:15" x14ac:dyDescent="0.25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5">
        <v>20000</v>
      </c>
      <c r="K37" s="5">
        <f t="shared" si="0"/>
        <v>9000</v>
      </c>
      <c r="L37" s="5">
        <f t="shared" si="1"/>
        <v>20050</v>
      </c>
      <c r="M37" s="5">
        <f t="shared" si="2"/>
        <v>29050</v>
      </c>
      <c r="N37" s="5">
        <f t="shared" si="3"/>
        <v>1000</v>
      </c>
      <c r="O37" s="5">
        <f t="shared" si="4"/>
        <v>28050</v>
      </c>
    </row>
    <row r="38" spans="2:15" x14ac:dyDescent="0.25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5">
        <v>47000</v>
      </c>
      <c r="K38" s="5">
        <f t="shared" si="0"/>
        <v>21150</v>
      </c>
      <c r="L38" s="5">
        <f t="shared" si="1"/>
        <v>47050</v>
      </c>
      <c r="M38" s="5">
        <f t="shared" si="2"/>
        <v>68200</v>
      </c>
      <c r="N38" s="5">
        <f t="shared" si="3"/>
        <v>2350</v>
      </c>
      <c r="O38" s="5">
        <f t="shared" si="4"/>
        <v>65850</v>
      </c>
    </row>
    <row r="39" spans="2:15" x14ac:dyDescent="0.25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5">
        <v>87000</v>
      </c>
      <c r="K39" s="5">
        <f t="shared" si="0"/>
        <v>39150</v>
      </c>
      <c r="L39" s="5">
        <f t="shared" si="1"/>
        <v>87050</v>
      </c>
      <c r="M39" s="5">
        <f t="shared" si="2"/>
        <v>126200</v>
      </c>
      <c r="N39" s="5">
        <f t="shared" si="3"/>
        <v>4350</v>
      </c>
      <c r="O39" s="5">
        <f t="shared" si="4"/>
        <v>121850</v>
      </c>
    </row>
    <row r="40" spans="2:15" x14ac:dyDescent="0.25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5">
        <v>57000</v>
      </c>
      <c r="K40" s="5">
        <f t="shared" si="0"/>
        <v>25650</v>
      </c>
      <c r="L40" s="5">
        <f t="shared" si="1"/>
        <v>57050</v>
      </c>
      <c r="M40" s="5">
        <f t="shared" si="2"/>
        <v>82700</v>
      </c>
      <c r="N40" s="5">
        <f t="shared" si="3"/>
        <v>2850</v>
      </c>
      <c r="O40" s="5">
        <f t="shared" si="4"/>
        <v>79850</v>
      </c>
    </row>
    <row r="41" spans="2:15" x14ac:dyDescent="0.25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5">
        <v>27000</v>
      </c>
      <c r="K41" s="5">
        <f t="shared" si="0"/>
        <v>12150</v>
      </c>
      <c r="L41" s="5">
        <f t="shared" si="1"/>
        <v>27050</v>
      </c>
      <c r="M41" s="5">
        <f t="shared" si="2"/>
        <v>39200</v>
      </c>
      <c r="N41" s="5">
        <f t="shared" si="3"/>
        <v>1350</v>
      </c>
      <c r="O41" s="5">
        <f t="shared" si="4"/>
        <v>37850</v>
      </c>
    </row>
    <row r="42" spans="2:15" x14ac:dyDescent="0.25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5">
        <v>81000</v>
      </c>
      <c r="K42" s="5">
        <f t="shared" si="0"/>
        <v>36450</v>
      </c>
      <c r="L42" s="5">
        <f t="shared" si="1"/>
        <v>81050</v>
      </c>
      <c r="M42" s="5">
        <f t="shared" si="2"/>
        <v>117500</v>
      </c>
      <c r="N42" s="5">
        <f t="shared" si="3"/>
        <v>4050</v>
      </c>
      <c r="O42" s="5">
        <f t="shared" si="4"/>
        <v>113450</v>
      </c>
    </row>
    <row r="43" spans="2:15" x14ac:dyDescent="0.25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5">
        <v>52000</v>
      </c>
      <c r="K43" s="5">
        <f t="shared" si="0"/>
        <v>23400</v>
      </c>
      <c r="L43" s="5">
        <f t="shared" si="1"/>
        <v>52050</v>
      </c>
      <c r="M43" s="5">
        <f t="shared" si="2"/>
        <v>75450</v>
      </c>
      <c r="N43" s="5">
        <f t="shared" si="3"/>
        <v>2600</v>
      </c>
      <c r="O43" s="5">
        <f t="shared" si="4"/>
        <v>72850</v>
      </c>
    </row>
    <row r="44" spans="2:15" x14ac:dyDescent="0.25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5">
        <v>58000</v>
      </c>
      <c r="K44" s="5">
        <f t="shared" si="0"/>
        <v>26100</v>
      </c>
      <c r="L44" s="5">
        <f t="shared" si="1"/>
        <v>58050</v>
      </c>
      <c r="M44" s="5">
        <f t="shared" si="2"/>
        <v>84150</v>
      </c>
      <c r="N44" s="5">
        <f t="shared" si="3"/>
        <v>2900</v>
      </c>
      <c r="O44" s="5">
        <f t="shared" si="4"/>
        <v>81250</v>
      </c>
    </row>
    <row r="45" spans="2:15" x14ac:dyDescent="0.25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5">
        <v>47000</v>
      </c>
      <c r="K45" s="5">
        <f t="shared" si="0"/>
        <v>21150</v>
      </c>
      <c r="L45" s="5">
        <f t="shared" si="1"/>
        <v>47050</v>
      </c>
      <c r="M45" s="5">
        <f t="shared" si="2"/>
        <v>68200</v>
      </c>
      <c r="N45" s="5">
        <f t="shared" si="3"/>
        <v>2350</v>
      </c>
      <c r="O45" s="5">
        <f t="shared" si="4"/>
        <v>65850</v>
      </c>
    </row>
    <row r="46" spans="2:15" x14ac:dyDescent="0.25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5">
        <v>26000</v>
      </c>
      <c r="K46" s="5">
        <f t="shared" si="0"/>
        <v>11700</v>
      </c>
      <c r="L46" s="5">
        <f t="shared" si="1"/>
        <v>26050</v>
      </c>
      <c r="M46" s="5">
        <f t="shared" si="2"/>
        <v>37750</v>
      </c>
      <c r="N46" s="5">
        <f t="shared" si="3"/>
        <v>1300</v>
      </c>
      <c r="O46" s="5">
        <f t="shared" si="4"/>
        <v>36450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R44"/>
  <sheetViews>
    <sheetView tabSelected="1" topLeftCell="I5" workbookViewId="0">
      <selection activeCell="S14" sqref="S14"/>
    </sheetView>
  </sheetViews>
  <sheetFormatPr defaultRowHeight="15" x14ac:dyDescent="0.25"/>
  <cols>
    <col min="5" max="5" width="9.85546875" bestFit="1" customWidth="1"/>
    <col min="8" max="8" width="17" customWidth="1"/>
    <col min="10" max="10" width="10.7109375" bestFit="1" customWidth="1"/>
    <col min="13" max="13" width="46.140625" customWidth="1"/>
    <col min="14" max="14" width="37.5703125" customWidth="1"/>
    <col min="15" max="15" width="15.42578125" customWidth="1"/>
    <col min="16" max="16" width="12.85546875" bestFit="1" customWidth="1"/>
    <col min="17" max="17" width="14.85546875" bestFit="1" customWidth="1"/>
    <col min="18" max="18" width="9.85546875" bestFit="1" customWidth="1"/>
    <col min="19" max="19" width="9.42578125" bestFit="1" customWidth="1"/>
  </cols>
  <sheetData>
    <row r="2" spans="2:18" x14ac:dyDescent="0.25">
      <c r="C2" s="6" t="s">
        <v>91</v>
      </c>
      <c r="D2" s="6"/>
      <c r="E2" s="6"/>
      <c r="F2" s="6"/>
      <c r="G2" s="6"/>
      <c r="H2" s="6"/>
      <c r="M2" s="12" t="s">
        <v>106</v>
      </c>
      <c r="N2" s="13"/>
      <c r="O2" s="14"/>
    </row>
    <row r="3" spans="2:18" x14ac:dyDescent="0.25">
      <c r="C3" s="6" t="s">
        <v>107</v>
      </c>
      <c r="D3" s="6"/>
      <c r="E3" s="6"/>
      <c r="F3" s="6"/>
      <c r="G3" s="6"/>
      <c r="H3" s="6"/>
      <c r="M3" s="1" t="s">
        <v>97</v>
      </c>
      <c r="N3" s="1"/>
      <c r="O3" s="9">
        <f>SUM(J7:J44)</f>
        <v>2191000</v>
      </c>
    </row>
    <row r="4" spans="2:18" x14ac:dyDescent="0.25">
      <c r="M4" s="1" t="s">
        <v>98</v>
      </c>
      <c r="N4" s="1"/>
      <c r="O4" s="10">
        <f>AVERAGE(J7:J44)</f>
        <v>57657.894736842107</v>
      </c>
    </row>
    <row r="5" spans="2:18" x14ac:dyDescent="0.25">
      <c r="M5" s="1" t="s">
        <v>99</v>
      </c>
      <c r="N5" s="1"/>
      <c r="O5" s="5">
        <f>MEDIAN(J7)</f>
        <v>48000</v>
      </c>
    </row>
    <row r="6" spans="2:18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92</v>
      </c>
      <c r="J6" s="1" t="s">
        <v>7</v>
      </c>
      <c r="M6" s="1" t="s">
        <v>100</v>
      </c>
      <c r="N6" s="1"/>
      <c r="O6" s="5">
        <f>COUNTA(C7:C44)</f>
        <v>38</v>
      </c>
    </row>
    <row r="7" spans="2:18" x14ac:dyDescent="0.25">
      <c r="B7" s="2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5">
        <v>48000</v>
      </c>
      <c r="M7" s="1" t="s">
        <v>101</v>
      </c>
      <c r="N7" s="1"/>
      <c r="O7" s="5">
        <f>MAX(J7:J44)</f>
        <v>92000</v>
      </c>
    </row>
    <row r="8" spans="2:18" x14ac:dyDescent="0.25">
      <c r="B8" s="2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5">
        <v>35000</v>
      </c>
      <c r="M8" s="1" t="s">
        <v>102</v>
      </c>
      <c r="N8" s="1"/>
      <c r="O8" s="5">
        <f>MIN(J7:J44)</f>
        <v>15000</v>
      </c>
    </row>
    <row r="9" spans="2:18" x14ac:dyDescent="0.25">
      <c r="B9" s="2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5">
        <v>67000</v>
      </c>
    </row>
    <row r="10" spans="2:18" x14ac:dyDescent="0.25">
      <c r="B10" s="2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5">
        <v>87000</v>
      </c>
      <c r="M10" s="12" t="s">
        <v>105</v>
      </c>
      <c r="N10" s="13"/>
      <c r="O10" s="14"/>
    </row>
    <row r="11" spans="2:18" x14ac:dyDescent="0.25">
      <c r="B11" s="2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5">
        <v>22000</v>
      </c>
      <c r="M11" s="5" t="s">
        <v>103</v>
      </c>
      <c r="N11" s="5"/>
      <c r="O11" s="5">
        <f>COUNTIFS(F6:F44,"male")</f>
        <v>23</v>
      </c>
    </row>
    <row r="12" spans="2:18" x14ac:dyDescent="0.25">
      <c r="B12" s="2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5">
        <v>91000</v>
      </c>
      <c r="M12" s="5" t="s">
        <v>104</v>
      </c>
      <c r="N12" s="5"/>
      <c r="O12" s="5">
        <f>COUNTIFS(F6:F44,"female")</f>
        <v>15</v>
      </c>
    </row>
    <row r="13" spans="2:18" x14ac:dyDescent="0.25">
      <c r="B13" s="2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5">
        <v>77000</v>
      </c>
      <c r="M13" s="5" t="s">
        <v>113</v>
      </c>
      <c r="N13" s="5"/>
      <c r="O13" s="5">
        <f>COUNTIFS(I6:I44,"north")</f>
        <v>10</v>
      </c>
    </row>
    <row r="14" spans="2:18" x14ac:dyDescent="0.25">
      <c r="B14" s="2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5">
        <v>45000</v>
      </c>
      <c r="K14" s="11"/>
    </row>
    <row r="15" spans="2:18" x14ac:dyDescent="0.25">
      <c r="B15" s="2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5">
        <v>92000</v>
      </c>
      <c r="M15" s="12" t="s">
        <v>114</v>
      </c>
      <c r="N15" s="13"/>
      <c r="O15" s="14"/>
      <c r="P15" s="12"/>
      <c r="Q15" s="14"/>
    </row>
    <row r="16" spans="2:18" x14ac:dyDescent="0.25">
      <c r="B16" s="2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5">
        <v>50000</v>
      </c>
      <c r="M16" s="1" t="s">
        <v>115</v>
      </c>
      <c r="N16" s="1" t="s">
        <v>117</v>
      </c>
      <c r="O16" s="1" t="s">
        <v>116</v>
      </c>
      <c r="P16" s="1" t="s">
        <v>95</v>
      </c>
      <c r="Q16" s="1" t="s">
        <v>94</v>
      </c>
      <c r="R16" s="1" t="s">
        <v>96</v>
      </c>
    </row>
    <row r="17" spans="2:18" x14ac:dyDescent="0.25">
      <c r="B17" s="2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5">
        <v>37000</v>
      </c>
      <c r="M17" s="3" t="s">
        <v>38</v>
      </c>
      <c r="N17" s="5">
        <f t="shared" ref="N17:N22" si="0">COUNTIF(dpt,M17)</f>
        <v>2</v>
      </c>
      <c r="O17" s="5">
        <f>SUMIFS(J7:J44,dept,M17,rgion,O$16)</f>
        <v>48000</v>
      </c>
      <c r="P17" s="5">
        <f>SUMIFS(SALRY,dept,M17,rgion,P$16)</f>
        <v>62000</v>
      </c>
      <c r="Q17" s="5">
        <f>SUMIFS(SALRY,dept,M17,rgion,Q$16)</f>
        <v>0</v>
      </c>
      <c r="R17" s="5">
        <f>SUMIFS(SALRY,dept,M17,rgion,R$16)</f>
        <v>0</v>
      </c>
    </row>
    <row r="18" spans="2:18" x14ac:dyDescent="0.25">
      <c r="B18" s="2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5">
        <v>43000</v>
      </c>
      <c r="M18" s="3" t="s">
        <v>20</v>
      </c>
      <c r="N18" s="5">
        <f t="shared" si="0"/>
        <v>6</v>
      </c>
      <c r="O18" s="5">
        <f>SUMIFS(J8:J45,dept,M18,rgion,O$16)</f>
        <v>206000</v>
      </c>
      <c r="P18" s="5">
        <f>SUMIFS(SALRY,dept,M18,rgion,P$16)</f>
        <v>82000</v>
      </c>
      <c r="Q18" s="5">
        <f>SUMIFS(SALRY,dept,M18,rgion,Q$16)</f>
        <v>92000</v>
      </c>
      <c r="R18" s="5">
        <f>SUMIFS(SALRY,dept,M18,rgion,R$16)</f>
        <v>45000</v>
      </c>
    </row>
    <row r="19" spans="2:18" x14ac:dyDescent="0.25">
      <c r="B19" s="2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5">
        <v>90000</v>
      </c>
      <c r="M19" s="3" t="s">
        <v>29</v>
      </c>
      <c r="N19" s="5">
        <f t="shared" si="0"/>
        <v>6</v>
      </c>
      <c r="O19" s="5">
        <f>SUMIFS(J9:J46,dept,M19,rgion,O$16)</f>
        <v>43000</v>
      </c>
      <c r="P19" s="5">
        <f>SUMIFS(SALRY,dept,M19,rgion,P$16)</f>
        <v>154000</v>
      </c>
      <c r="Q19" s="5">
        <f>SUMIFS(SALRY,dept,M19,rgion,Q$16)</f>
        <v>95000</v>
      </c>
      <c r="R19" s="5">
        <f>SUMIFS(SALRY,dept,M19,rgion,R$16)</f>
        <v>15000</v>
      </c>
    </row>
    <row r="20" spans="2:18" x14ac:dyDescent="0.25">
      <c r="B20" s="2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5">
        <v>34000</v>
      </c>
      <c r="M20" s="3" t="s">
        <v>15</v>
      </c>
      <c r="N20" s="5">
        <f t="shared" si="0"/>
        <v>4</v>
      </c>
      <c r="O20" s="5">
        <f>SUMIFS(J10:J47,dept,M20,rgion,O$16)</f>
        <v>45000</v>
      </c>
      <c r="P20" s="5">
        <f>SUMIFS(SALRY,dept,M20,rgion,P$16)</f>
        <v>58000</v>
      </c>
      <c r="Q20" s="5">
        <f>SUMIFS(SALRY,dept,M20,rgion,Q$16)</f>
        <v>27000</v>
      </c>
      <c r="R20" s="5">
        <f>SUMIFS(SALRY,dept,M20,rgion,R$16)</f>
        <v>47000</v>
      </c>
    </row>
    <row r="21" spans="2:18" x14ac:dyDescent="0.25">
      <c r="B21" s="2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5">
        <v>82000</v>
      </c>
      <c r="M21" s="3" t="s">
        <v>26</v>
      </c>
      <c r="N21" s="5">
        <f t="shared" si="0"/>
        <v>2</v>
      </c>
      <c r="O21" s="5">
        <f>SUMIFS(J11:J48,dept,M21,rgion,O$16)</f>
        <v>50000</v>
      </c>
      <c r="P21" s="5">
        <f>SUMIFS(SALRY,dept,M21,rgion,P$16)</f>
        <v>87000</v>
      </c>
      <c r="Q21" s="5">
        <f>SUMIFS(SALRY,dept,M21,rgion,Q$16)</f>
        <v>0</v>
      </c>
      <c r="R21" s="5">
        <f>SUMIFS(SALRY,dept,M21,rgion,R$16)</f>
        <v>0</v>
      </c>
    </row>
    <row r="22" spans="2:18" x14ac:dyDescent="0.25">
      <c r="B22" s="2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5">
        <v>67000</v>
      </c>
      <c r="M22" s="3" t="s">
        <v>56</v>
      </c>
      <c r="N22" s="5">
        <f t="shared" si="0"/>
        <v>3</v>
      </c>
      <c r="O22" s="5">
        <f>SUMIFS(J12:J49,dept,M22,rgion,O$16)</f>
        <v>0</v>
      </c>
      <c r="P22" s="5">
        <f>SUMIFS(SALRY,dept,M22,rgion,P$16)</f>
        <v>37000</v>
      </c>
      <c r="Q22" s="5">
        <f>SUMIFS(SALRY,dept,M22,rgion,Q$16)</f>
        <v>43000</v>
      </c>
      <c r="R22" s="5">
        <f>SUMIFS(SALRY,dept,M22,rgion,R$16)</f>
        <v>77000</v>
      </c>
    </row>
    <row r="23" spans="2:18" x14ac:dyDescent="0.25">
      <c r="B23" s="2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5">
        <v>85000</v>
      </c>
      <c r="M23" s="3" t="s">
        <v>49</v>
      </c>
      <c r="N23" s="5">
        <f t="shared" ref="N23:N27" si="1">COUNTIF(dpt,M23)</f>
        <v>1</v>
      </c>
      <c r="O23" s="5">
        <f>SUMIFS(J13:J50,dept,M23,rgion,O$16)</f>
        <v>0</v>
      </c>
      <c r="P23" s="5">
        <f>SUMIFS(SALRY,dept,M23,rgion,P$16)</f>
        <v>0</v>
      </c>
      <c r="Q23" s="5">
        <f>SUMIFS(SALRY,dept,M23,rgion,Q$16)</f>
        <v>90000</v>
      </c>
      <c r="R23" s="5">
        <f>SUMIFS(SALRY,dept,M23,rgion,R$16)</f>
        <v>0</v>
      </c>
    </row>
    <row r="24" spans="2:18" x14ac:dyDescent="0.25">
      <c r="B24" s="2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5">
        <v>62000</v>
      </c>
      <c r="M24" s="3" t="s">
        <v>32</v>
      </c>
      <c r="N24" s="5">
        <f t="shared" si="1"/>
        <v>5</v>
      </c>
      <c r="O24" s="5">
        <f>SUMIFS(J14:J51,dept,M24,rgion,O$16)</f>
        <v>0</v>
      </c>
      <c r="P24" s="5">
        <f>SUMIFS(SALRY,dept,M24,rgion,P$16)</f>
        <v>135000</v>
      </c>
      <c r="Q24" s="5">
        <f>SUMIFS(SALRY,dept,M24,rgion,Q$16)</f>
        <v>81000</v>
      </c>
      <c r="R24" s="5">
        <f>SUMIFS(SALRY,dept,M24,rgion,R$16)</f>
        <v>0</v>
      </c>
    </row>
    <row r="25" spans="2:18" x14ac:dyDescent="0.25">
      <c r="B25" s="2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5">
        <v>15000</v>
      </c>
      <c r="M25" s="3" t="s">
        <v>67</v>
      </c>
      <c r="N25" s="5">
        <f t="shared" si="1"/>
        <v>2</v>
      </c>
      <c r="O25" s="5">
        <f>SUMIFS(J15:J52,dept,M25,rgion,O$16)</f>
        <v>0</v>
      </c>
      <c r="P25" s="5">
        <f>SUMIFS(SALRY,dept,M25,rgion,P$16)</f>
        <v>146000</v>
      </c>
      <c r="Q25" s="5">
        <f>SUMIFS(SALRY,dept,M25,rgion,Q$16)</f>
        <v>0</v>
      </c>
      <c r="R25" s="5">
        <f>SUMIFS(SALRY,dept,M25,rgion,R$16)</f>
        <v>0</v>
      </c>
    </row>
    <row r="26" spans="2:18" x14ac:dyDescent="0.25">
      <c r="B26" s="2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5">
        <v>81000</v>
      </c>
      <c r="M26" s="3" t="s">
        <v>12</v>
      </c>
      <c r="N26" s="5">
        <f t="shared" si="1"/>
        <v>4</v>
      </c>
      <c r="O26" s="5">
        <f>SUMIFS(J16:J53,dept,M26,rgion,O$16)</f>
        <v>47000</v>
      </c>
      <c r="P26" s="5">
        <f>SUMIFS(SALRY,dept,M26,rgion,P$16)</f>
        <v>19000</v>
      </c>
      <c r="Q26" s="5">
        <f>SUMIFS(SALRY,dept,M26,rgion,Q$16)</f>
        <v>49000</v>
      </c>
      <c r="R26" s="5">
        <f>SUMIFS(SALRY,dept,M26,rgion,R$16)</f>
        <v>83000</v>
      </c>
    </row>
    <row r="27" spans="2:18" x14ac:dyDescent="0.25">
      <c r="B27" s="2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5">
        <v>19000</v>
      </c>
      <c r="M27" s="3" t="s">
        <v>35</v>
      </c>
      <c r="N27" s="5">
        <f t="shared" si="1"/>
        <v>3</v>
      </c>
      <c r="O27" s="5">
        <f>SUMIFS(J17:J54,dept,M27,rgion,O$16)</f>
        <v>0</v>
      </c>
      <c r="P27" s="5">
        <f>SUMIFS(SALRY,dept,M27,rgion,P$16)</f>
        <v>110000</v>
      </c>
      <c r="Q27" s="5">
        <f>SUMIFS(SALRY,dept,M27,rgion,Q$16)</f>
        <v>0</v>
      </c>
      <c r="R27" s="5">
        <f>SUMIFS(SALRY,dept,M27,rgion,R$16)</f>
        <v>0</v>
      </c>
    </row>
    <row r="28" spans="2:18" x14ac:dyDescent="0.25">
      <c r="B28" s="2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5">
        <v>75000</v>
      </c>
    </row>
    <row r="29" spans="2:18" x14ac:dyDescent="0.25">
      <c r="B29" s="2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5">
        <v>49000</v>
      </c>
    </row>
    <row r="30" spans="2:18" x14ac:dyDescent="0.25">
      <c r="B30" s="2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5">
        <v>50000</v>
      </c>
    </row>
    <row r="31" spans="2:18" x14ac:dyDescent="0.25">
      <c r="B31" s="2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5">
        <v>83000</v>
      </c>
    </row>
    <row r="32" spans="2:18" x14ac:dyDescent="0.25">
      <c r="B32" s="2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5">
        <v>53000</v>
      </c>
    </row>
    <row r="33" spans="2:10" x14ac:dyDescent="0.25">
      <c r="B33" s="2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5">
        <v>65000</v>
      </c>
    </row>
    <row r="34" spans="2:10" x14ac:dyDescent="0.25">
      <c r="B34" s="2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5">
        <v>85000</v>
      </c>
    </row>
    <row r="35" spans="2:10" x14ac:dyDescent="0.25">
      <c r="B35" s="2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5">
        <v>20000</v>
      </c>
    </row>
    <row r="36" spans="2:10" x14ac:dyDescent="0.25">
      <c r="B36" s="2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5">
        <v>47000</v>
      </c>
    </row>
    <row r="37" spans="2:10" x14ac:dyDescent="0.25">
      <c r="B37" s="2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5">
        <v>87000</v>
      </c>
    </row>
    <row r="38" spans="2:10" x14ac:dyDescent="0.25">
      <c r="B38" s="2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5">
        <v>57000</v>
      </c>
    </row>
    <row r="39" spans="2:10" x14ac:dyDescent="0.25">
      <c r="B39" s="2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5">
        <v>27000</v>
      </c>
    </row>
    <row r="40" spans="2:10" x14ac:dyDescent="0.25">
      <c r="B40" s="2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5">
        <v>81000</v>
      </c>
    </row>
    <row r="41" spans="2:10" x14ac:dyDescent="0.25">
      <c r="B41" s="2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5">
        <v>52000</v>
      </c>
    </row>
    <row r="42" spans="2:10" x14ac:dyDescent="0.25">
      <c r="B42" s="2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5">
        <v>58000</v>
      </c>
    </row>
    <row r="43" spans="2:10" x14ac:dyDescent="0.25">
      <c r="B43" s="2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5">
        <v>47000</v>
      </c>
    </row>
    <row r="44" spans="2:10" x14ac:dyDescent="0.25">
      <c r="B44" s="2">
        <v>150821</v>
      </c>
      <c r="C44" s="3" t="s">
        <v>30</v>
      </c>
      <c r="D44" s="3" t="s">
        <v>31</v>
      </c>
      <c r="E44" s="4">
        <v>29966</v>
      </c>
      <c r="F44" s="2" t="s">
        <v>10</v>
      </c>
      <c r="G44" s="3" t="s">
        <v>19</v>
      </c>
      <c r="H44" s="3" t="s">
        <v>32</v>
      </c>
      <c r="I44" s="3" t="s">
        <v>93</v>
      </c>
      <c r="J44" s="5">
        <v>26000</v>
      </c>
    </row>
  </sheetData>
  <sortState xmlns:xlrd2="http://schemas.microsoft.com/office/spreadsheetml/2017/richdata2" ref="B7:J44">
    <sortCondition ref="D7:D44"/>
  </sortState>
  <mergeCells count="4">
    <mergeCell ref="M2:O2"/>
    <mergeCell ref="M15:O15"/>
    <mergeCell ref="M10:O10"/>
    <mergeCell ref="P15:Q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Operators</vt:lpstr>
      <vt:lpstr>Arithmatic Functions</vt:lpstr>
      <vt:lpstr>dept</vt:lpstr>
      <vt:lpstr>dpt</vt:lpstr>
      <vt:lpstr>list1</vt:lpstr>
      <vt:lpstr>rgion</vt:lpstr>
      <vt:lpstr>SALRY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Lenovo</cp:lastModifiedBy>
  <dcterms:created xsi:type="dcterms:W3CDTF">2022-07-27T05:54:27Z</dcterms:created>
  <dcterms:modified xsi:type="dcterms:W3CDTF">2022-11-24T10:24:08Z</dcterms:modified>
</cp:coreProperties>
</file>