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0F692E2-CBDB-4323-9E30-BD8884B94601}" xr6:coauthVersionLast="47" xr6:coauthVersionMax="47" xr10:uidLastSave="{00000000-0000-0000-0000-000000000000}"/>
  <bookViews>
    <workbookView xWindow="-120" yWindow="-120" windowWidth="20730" windowHeight="11160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_xlnm._FilterDatabase" localSheetId="0" hidden="1">Vlookup!$B$4:$K$42</definedName>
    <definedName name="HCTable">'Headcount Table'!$A$4:$D$146</definedName>
    <definedName name="source">Source!$C$6:$F$40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D10" i="5"/>
  <c r="D9" i="5"/>
  <c r="D8" i="5"/>
  <c r="N17" i="1"/>
  <c r="O17" i="1" s="1"/>
  <c r="N16" i="1"/>
  <c r="O16" i="1" s="1"/>
  <c r="N11" i="1"/>
  <c r="O11" i="1" s="1"/>
  <c r="N10" i="1"/>
</calcChain>
</file>

<file path=xl/sharedStrings.xml><?xml version="1.0" encoding="utf-8"?>
<sst xmlns="http://schemas.openxmlformats.org/spreadsheetml/2006/main" count="926" uniqueCount="272">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</sst>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B4:O42"/>
  <sheetViews>
    <sheetView tabSelected="1" workbookViewId="0">
      <selection activeCell="N6" sqref="N6"/>
    </sheetView>
  </sheetViews>
  <sheetFormatPr defaultRowHeight="15" x14ac:dyDescent="0.25"/>
  <cols>
    <col min="2" max="2" width="10.7109375" bestFit="1" customWidth="1"/>
    <col min="6" max="6" width="9.85546875" bestFit="1" customWidth="1"/>
    <col min="9" max="9" width="23.42578125" bestFit="1" customWidth="1"/>
    <col min="11" max="11" width="11.42578125" customWidth="1"/>
    <col min="13" max="13" width="14.85546875" customWidth="1"/>
    <col min="14" max="14" width="13" customWidth="1"/>
    <col min="15" max="15" width="17.28515625" bestFit="1" customWidth="1"/>
  </cols>
  <sheetData>
    <row r="4" spans="2:15" x14ac:dyDescent="0.25">
      <c r="B4" s="20" t="s">
        <v>95</v>
      </c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2:15" x14ac:dyDescent="0.25">
      <c r="B5" s="1">
        <v>48000</v>
      </c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2:15" x14ac:dyDescent="0.25">
      <c r="B6" s="1">
        <v>35000</v>
      </c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2:15" x14ac:dyDescent="0.25">
      <c r="B7" s="1">
        <v>67000</v>
      </c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2:15" x14ac:dyDescent="0.25">
      <c r="B8" s="1">
        <v>87000</v>
      </c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2:15" x14ac:dyDescent="0.25">
      <c r="B9" s="1">
        <v>22000</v>
      </c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2:15" x14ac:dyDescent="0.25">
      <c r="B10" s="1">
        <v>91000</v>
      </c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VLOOKUP(N10,B5:K42,3,0)</f>
        <v>Dinesh</v>
      </c>
    </row>
    <row r="11" spans="2:15" x14ac:dyDescent="0.25">
      <c r="B11" s="1">
        <v>77000</v>
      </c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1" t="str">
        <f>VLOOKUP(N11,B6:K43,3,0)</f>
        <v>Satish</v>
      </c>
    </row>
    <row r="12" spans="2:15" x14ac:dyDescent="0.25">
      <c r="B12" s="1">
        <v>45000</v>
      </c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2:15" x14ac:dyDescent="0.25">
      <c r="B13" s="1">
        <v>92000</v>
      </c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2:15" x14ac:dyDescent="0.25">
      <c r="B14" s="1">
        <v>50000</v>
      </c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2:15" x14ac:dyDescent="0.25">
      <c r="B15" s="1">
        <v>37000</v>
      </c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2:15" x14ac:dyDescent="0.25">
      <c r="B16" s="1">
        <v>43000</v>
      </c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_xlfn.MAXIFS(K5:K42,J5:J42,N15)</f>
        <v>92000</v>
      </c>
      <c r="O16" s="1" t="str">
        <f>VLOOKUP(N16,B5:D42,3,0)</f>
        <v>Dinesh</v>
      </c>
    </row>
    <row r="17" spans="2:15" x14ac:dyDescent="0.25">
      <c r="B17" s="1">
        <v>90000</v>
      </c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_xlfn.MINIFS(K5:K42,J5:J42,N15)</f>
        <v>20000</v>
      </c>
      <c r="O17" s="1" t="str">
        <f>VLOOKUP(N17,B5:D42,3,0)</f>
        <v>Piyush</v>
      </c>
    </row>
    <row r="18" spans="2:15" x14ac:dyDescent="0.25">
      <c r="B18" s="1">
        <v>34000</v>
      </c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2:15" x14ac:dyDescent="0.25">
      <c r="B19" s="1">
        <v>82000</v>
      </c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2:15" x14ac:dyDescent="0.25">
      <c r="B20" s="1">
        <v>67000</v>
      </c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2:15" x14ac:dyDescent="0.25">
      <c r="B21" s="1">
        <v>85000</v>
      </c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2:15" x14ac:dyDescent="0.25">
      <c r="B22" s="1">
        <v>62000</v>
      </c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2:15" x14ac:dyDescent="0.25">
      <c r="B23" s="1">
        <v>15000</v>
      </c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2:15" x14ac:dyDescent="0.25">
      <c r="B24" s="1">
        <v>81000</v>
      </c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2:15" x14ac:dyDescent="0.25">
      <c r="B25" s="1">
        <v>19000</v>
      </c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2:15" x14ac:dyDescent="0.25">
      <c r="B26" s="1">
        <v>75000</v>
      </c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2:15" x14ac:dyDescent="0.25">
      <c r="B27" s="1">
        <v>49000</v>
      </c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2:15" x14ac:dyDescent="0.25">
      <c r="B28" s="1">
        <v>50000</v>
      </c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2:15" x14ac:dyDescent="0.25">
      <c r="B29" s="1">
        <v>83000</v>
      </c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2:15" x14ac:dyDescent="0.25">
      <c r="B30" s="1">
        <v>53000</v>
      </c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2:15" x14ac:dyDescent="0.25">
      <c r="B31" s="1">
        <v>65000</v>
      </c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2:15" x14ac:dyDescent="0.25">
      <c r="B32" s="1">
        <v>85000</v>
      </c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2:11" x14ac:dyDescent="0.25">
      <c r="B33" s="1">
        <v>20000</v>
      </c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2:11" x14ac:dyDescent="0.25">
      <c r="B34" s="1">
        <v>47000</v>
      </c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2:11" x14ac:dyDescent="0.25">
      <c r="B35" s="1">
        <v>87000</v>
      </c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2:11" x14ac:dyDescent="0.25">
      <c r="B36" s="1">
        <v>57000</v>
      </c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2:11" x14ac:dyDescent="0.25">
      <c r="B37" s="1">
        <v>27000</v>
      </c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2:11" x14ac:dyDescent="0.25">
      <c r="B38" s="1">
        <v>81000</v>
      </c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2:11" x14ac:dyDescent="0.25">
      <c r="B39" s="1">
        <v>52000</v>
      </c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2:11" x14ac:dyDescent="0.25">
      <c r="B40" s="1">
        <v>58000</v>
      </c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2:11" x14ac:dyDescent="0.25">
      <c r="B41" s="1">
        <v>47000</v>
      </c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2:11" x14ac:dyDescent="0.25">
      <c r="B42" s="1">
        <v>26000</v>
      </c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C14" sqref="C14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25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25">
      <c r="C7" s="17" t="s">
        <v>107</v>
      </c>
      <c r="D7" s="18">
        <v>592081</v>
      </c>
    </row>
    <row r="8" spans="1:9" x14ac:dyDescent="0.25">
      <c r="C8" s="17" t="s">
        <v>108</v>
      </c>
      <c r="D8" s="19" t="str">
        <f>VLOOKUP(D7,HCTable,2)</f>
        <v>P, Sharath</v>
      </c>
    </row>
    <row r="9" spans="1:9" x14ac:dyDescent="0.25">
      <c r="C9" s="17" t="s">
        <v>109</v>
      </c>
      <c r="D9" s="19" t="str">
        <f>VLOOKUP(D7,HCTable,3,0)</f>
        <v>RAO, HEMANTH</v>
      </c>
    </row>
    <row r="10" spans="1:9" x14ac:dyDescent="0.25">
      <c r="C10" s="17" t="s">
        <v>110</v>
      </c>
      <c r="D10" s="19" t="str">
        <f>VLOOKUP(D7,HCTable,4,0)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G146"/>
  <sheetViews>
    <sheetView showGridLines="0" workbookViewId="0"/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2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2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2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2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2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2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2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2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2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2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2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2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7" x14ac:dyDescent="0.2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7" x14ac:dyDescent="0.2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7" x14ac:dyDescent="0.2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7" x14ac:dyDescent="0.25">
      <c r="A20" s="14">
        <v>373187</v>
      </c>
      <c r="B20" s="15" t="s">
        <v>138</v>
      </c>
      <c r="C20" s="16" t="s">
        <v>133</v>
      </c>
      <c r="D20" s="13" t="s">
        <v>113</v>
      </c>
      <c r="G20" t="s">
        <v>271</v>
      </c>
    </row>
    <row r="21" spans="1:7" x14ac:dyDescent="0.2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7" x14ac:dyDescent="0.2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7" x14ac:dyDescent="0.2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7" x14ac:dyDescent="0.2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7" x14ac:dyDescent="0.2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7" x14ac:dyDescent="0.2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7" x14ac:dyDescent="0.2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7" x14ac:dyDescent="0.2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7" x14ac:dyDescent="0.2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7" x14ac:dyDescent="0.2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7" x14ac:dyDescent="0.2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7" x14ac:dyDescent="0.2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2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2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2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2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2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2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2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2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2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2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2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2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2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2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2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2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2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2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2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2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2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2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2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2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2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2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2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2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2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2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2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2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2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2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2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2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2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2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2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2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2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2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2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2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2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2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2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2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2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2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2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2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2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2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2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25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25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2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2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2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2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2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2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2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2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2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2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2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2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2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2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2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2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2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2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2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2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2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2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2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2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2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2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2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2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2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2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2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2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2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2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2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2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2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2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2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2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2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2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2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2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2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2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2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2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2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2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2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2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2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2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2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2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2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Q11" sqref="Q11"/>
    </sheetView>
  </sheetViews>
  <sheetFormatPr defaultRowHeight="15" x14ac:dyDescent="0.25"/>
  <cols>
    <col min="6" max="6" width="9.85546875" bestFit="1" customWidth="1"/>
    <col min="9" max="9" width="9.42578125" bestFit="1" customWidth="1"/>
    <col min="10" max="10" width="23.42578125" bestFit="1" customWidth="1"/>
  </cols>
  <sheetData>
    <row r="2" spans="3:11" x14ac:dyDescent="0.25">
      <c r="D2" s="8" t="s">
        <v>104</v>
      </c>
    </row>
    <row r="3" spans="3:11" x14ac:dyDescent="0.25">
      <c r="D3" s="8" t="s">
        <v>270</v>
      </c>
    </row>
    <row r="4" spans="3:11" x14ac:dyDescent="0.25">
      <c r="D4" s="8" t="s">
        <v>106</v>
      </c>
    </row>
    <row r="6" spans="3:11" x14ac:dyDescent="0.2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5" t="str">
        <f t="shared" ref="I7:I44" si="0">IFERROR(VLOOKUP(C7,source,3,0),"Retired")</f>
        <v>North</v>
      </c>
      <c r="J7" s="5" t="str">
        <f t="shared" ref="J7:J44" si="1">IFERROR(VLOOKUP(C7,source,2,0),"Retried")</f>
        <v>FLM</v>
      </c>
      <c r="K7" s="5">
        <f t="shared" ref="K7:K44" si="2">IFERROR(VLOOKUP(C7,source,4,0),"Retired")</f>
        <v>48000</v>
      </c>
    </row>
    <row r="8" spans="3:11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5" t="str">
        <f t="shared" si="0"/>
        <v>North</v>
      </c>
      <c r="J8" s="5" t="str">
        <f t="shared" si="1"/>
        <v>Digital Marketing</v>
      </c>
      <c r="K8" s="5">
        <f t="shared" si="2"/>
        <v>35000</v>
      </c>
    </row>
    <row r="9" spans="3:11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5" t="str">
        <f t="shared" si="0"/>
        <v>North</v>
      </c>
      <c r="J9" s="5" t="str">
        <f t="shared" si="1"/>
        <v>Digital Marketing</v>
      </c>
      <c r="K9" s="5">
        <f t="shared" si="2"/>
        <v>67000</v>
      </c>
    </row>
    <row r="10" spans="3:11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5" t="str">
        <f t="shared" si="0"/>
        <v>South</v>
      </c>
      <c r="J10" s="5" t="str">
        <f t="shared" si="1"/>
        <v>Inside Sales</v>
      </c>
      <c r="K10" s="5">
        <f t="shared" si="2"/>
        <v>87000</v>
      </c>
    </row>
    <row r="11" spans="3:11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5" t="str">
        <f t="shared" si="0"/>
        <v>North</v>
      </c>
      <c r="J11" s="5" t="str">
        <f t="shared" si="1"/>
        <v>Marketing</v>
      </c>
      <c r="K11" s="5">
        <f t="shared" si="2"/>
        <v>22000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5" t="str">
        <f t="shared" si="0"/>
        <v>North</v>
      </c>
      <c r="J12" s="5" t="str">
        <f t="shared" si="1"/>
        <v>Director</v>
      </c>
      <c r="K12" s="5">
        <f t="shared" si="2"/>
        <v>91000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5" t="str">
        <f t="shared" si="0"/>
        <v>Mid West</v>
      </c>
      <c r="J13" s="5" t="str">
        <f t="shared" si="1"/>
        <v>Learning &amp; Development</v>
      </c>
      <c r="K13" s="5">
        <f t="shared" si="2"/>
        <v>77000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5" t="str">
        <f t="shared" si="0"/>
        <v>Mid West</v>
      </c>
      <c r="J14" s="5" t="str">
        <f t="shared" si="1"/>
        <v>Digital Marketing</v>
      </c>
      <c r="K14" s="5">
        <f t="shared" si="2"/>
        <v>45000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5" t="str">
        <f t="shared" si="0"/>
        <v>East</v>
      </c>
      <c r="J15" s="5" t="str">
        <f t="shared" si="1"/>
        <v>Digital Marketing</v>
      </c>
      <c r="K15" s="5">
        <f t="shared" si="2"/>
        <v>92000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5" t="str">
        <f t="shared" si="0"/>
        <v>North</v>
      </c>
      <c r="J16" s="5" t="str">
        <f t="shared" si="1"/>
        <v>Inside Sales</v>
      </c>
      <c r="K16" s="5">
        <f t="shared" si="2"/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5" t="str">
        <f t="shared" si="0"/>
        <v>South</v>
      </c>
      <c r="J17" s="5" t="str">
        <f t="shared" si="1"/>
        <v>Learning &amp; Development</v>
      </c>
      <c r="K17" s="5">
        <f t="shared" si="2"/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5" t="str">
        <f t="shared" si="0"/>
        <v>East</v>
      </c>
      <c r="J18" s="5" t="str">
        <f t="shared" si="1"/>
        <v>Learning &amp; Development</v>
      </c>
      <c r="K18" s="5">
        <f t="shared" si="2"/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5" t="str">
        <f t="shared" si="0"/>
        <v>East</v>
      </c>
      <c r="J19" s="5" t="str">
        <f t="shared" si="1"/>
        <v>CEO</v>
      </c>
      <c r="K19" s="5">
        <f t="shared" si="2"/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5" t="str">
        <f t="shared" si="0"/>
        <v>Retired</v>
      </c>
      <c r="J20" s="5" t="str">
        <f t="shared" si="1"/>
        <v>Retried</v>
      </c>
      <c r="K20" s="5" t="str">
        <f t="shared" si="2"/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5" t="str">
        <f t="shared" si="0"/>
        <v>South</v>
      </c>
      <c r="J21" s="5" t="str">
        <f t="shared" si="1"/>
        <v>Digital Marketing</v>
      </c>
      <c r="K21" s="5">
        <f t="shared" si="2"/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5" t="str">
        <f t="shared" si="0"/>
        <v>South</v>
      </c>
      <c r="J22" s="5" t="str">
        <f t="shared" si="1"/>
        <v>Inside Sales</v>
      </c>
      <c r="K22" s="5">
        <f t="shared" si="2"/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5" t="str">
        <f t="shared" si="0"/>
        <v>South</v>
      </c>
      <c r="J23" s="5" t="str">
        <f t="shared" si="1"/>
        <v>CCD</v>
      </c>
      <c r="K23" s="5">
        <f t="shared" si="2"/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5" t="str">
        <f t="shared" si="0"/>
        <v>South</v>
      </c>
      <c r="J24" s="5" t="str">
        <f t="shared" si="1"/>
        <v>FLM</v>
      </c>
      <c r="K24" s="5">
        <f t="shared" si="2"/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5" t="str">
        <f t="shared" si="0"/>
        <v>Mid West</v>
      </c>
      <c r="J25" s="5" t="str">
        <f t="shared" si="1"/>
        <v>Inside Sales</v>
      </c>
      <c r="K25" s="5">
        <f t="shared" si="2"/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5" t="str">
        <f t="shared" si="0"/>
        <v>South</v>
      </c>
      <c r="J26" s="5" t="str">
        <f t="shared" si="1"/>
        <v>Operations</v>
      </c>
      <c r="K26" s="5">
        <f t="shared" si="2"/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5" t="str">
        <f t="shared" si="0"/>
        <v>South</v>
      </c>
      <c r="J27" s="5" t="str">
        <f t="shared" si="1"/>
        <v>Finance</v>
      </c>
      <c r="K27" s="5">
        <f t="shared" si="2"/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5" t="str">
        <f t="shared" si="0"/>
        <v>East</v>
      </c>
      <c r="J28" s="5" t="str">
        <f t="shared" si="1"/>
        <v>Inside Sales</v>
      </c>
      <c r="K28" s="5">
        <f t="shared" si="2"/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5" t="str">
        <f t="shared" si="0"/>
        <v>East</v>
      </c>
      <c r="J29" s="5" t="str">
        <f t="shared" si="1"/>
        <v>Finance</v>
      </c>
      <c r="K29" s="5">
        <f t="shared" si="2"/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5" t="str">
        <f t="shared" si="0"/>
        <v>Retired</v>
      </c>
      <c r="J30" s="5" t="str">
        <f t="shared" si="1"/>
        <v>Retried</v>
      </c>
      <c r="K30" s="5" t="str">
        <f t="shared" si="2"/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5" t="str">
        <f t="shared" si="0"/>
        <v>Mid West</v>
      </c>
      <c r="J31" s="5" t="str">
        <f t="shared" si="1"/>
        <v>Finance</v>
      </c>
      <c r="K31" s="5">
        <f t="shared" si="2"/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5" t="str">
        <f t="shared" si="0"/>
        <v>South</v>
      </c>
      <c r="J32" s="5" t="str">
        <f t="shared" si="1"/>
        <v>Sales</v>
      </c>
      <c r="K32" s="5">
        <f t="shared" si="2"/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5" t="str">
        <f t="shared" si="0"/>
        <v>South</v>
      </c>
      <c r="J33" s="5" t="str">
        <f t="shared" si="1"/>
        <v>Operations</v>
      </c>
      <c r="K33" s="5">
        <f t="shared" si="2"/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5" t="str">
        <f t="shared" si="0"/>
        <v>North</v>
      </c>
      <c r="J34" s="5" t="str">
        <f t="shared" si="1"/>
        <v>Finance</v>
      </c>
      <c r="K34" s="5">
        <f t="shared" si="2"/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5" t="str">
        <f t="shared" si="0"/>
        <v>East</v>
      </c>
      <c r="J35" s="5" t="str">
        <f t="shared" si="1"/>
        <v>Inside Sales</v>
      </c>
      <c r="K35" s="5">
        <f t="shared" si="2"/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5" t="str">
        <f t="shared" si="0"/>
        <v>East</v>
      </c>
      <c r="J36" s="5" t="str">
        <f t="shared" si="1"/>
        <v>CCD</v>
      </c>
      <c r="K36" s="5">
        <f t="shared" si="2"/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5" t="str">
        <f t="shared" si="0"/>
        <v>South</v>
      </c>
      <c r="J37" s="5" t="str">
        <f t="shared" si="1"/>
        <v>Director</v>
      </c>
      <c r="K37" s="5">
        <f t="shared" si="2"/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5" t="str">
        <f t="shared" si="0"/>
        <v>Retired</v>
      </c>
      <c r="J38" s="5" t="str">
        <f t="shared" si="1"/>
        <v>Retried</v>
      </c>
      <c r="K38" s="5" t="str">
        <f t="shared" si="2"/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5" t="str">
        <f t="shared" si="0"/>
        <v>East</v>
      </c>
      <c r="J39" s="5" t="str">
        <f t="shared" si="1"/>
        <v>Marketing</v>
      </c>
      <c r="K39" s="5">
        <f t="shared" si="2"/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5" t="str">
        <f t="shared" si="0"/>
        <v>North</v>
      </c>
      <c r="J40" s="5" t="str">
        <f t="shared" si="1"/>
        <v>Digital Marketing</v>
      </c>
      <c r="K40" s="5">
        <f t="shared" si="2"/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5" t="str">
        <f t="shared" si="0"/>
        <v>North</v>
      </c>
      <c r="J41" s="5" t="str">
        <f t="shared" si="1"/>
        <v>Sales</v>
      </c>
      <c r="K41" s="5">
        <f t="shared" si="2"/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5" t="str">
        <f t="shared" si="0"/>
        <v>South</v>
      </c>
      <c r="J42" s="5" t="str">
        <f t="shared" si="1"/>
        <v>Marketing</v>
      </c>
      <c r="K42" s="5">
        <f t="shared" si="2"/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5" t="str">
        <f t="shared" si="0"/>
        <v>Mid West</v>
      </c>
      <c r="J43" s="5" t="str">
        <f t="shared" si="1"/>
        <v>Marketing</v>
      </c>
      <c r="K43" s="5">
        <f t="shared" si="2"/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5" t="str">
        <f t="shared" si="0"/>
        <v>North</v>
      </c>
      <c r="J44" s="5" t="str">
        <f t="shared" si="1"/>
        <v>CCD</v>
      </c>
      <c r="K44" s="5">
        <f t="shared" si="2"/>
        <v>26000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L21" sqref="L21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Vlookup</vt:lpstr>
      <vt:lpstr>Result Sheet</vt:lpstr>
      <vt:lpstr>Headcount Table</vt:lpstr>
      <vt:lpstr>Master Emp sheet</vt:lpstr>
      <vt:lpstr>Source</vt:lpstr>
      <vt:lpstr>HCTable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2022-07-27T06:45:44Z</dcterms:created>
  <dcterms:modified xsi:type="dcterms:W3CDTF">2022-11-23T12:57:01Z</dcterms:modified>
</cp:coreProperties>
</file>