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A6ED50E7-BAA7-4A4D-A5A7-928EAC6F39BD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_Goal">'IF Function'!$I$2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E4" i="20"/>
  <c r="C3" i="24"/>
  <c r="C4" i="24"/>
  <c r="C5" i="24"/>
  <c r="C6" i="24"/>
  <c r="C2" i="24"/>
  <c r="B3" i="24"/>
  <c r="B4" i="24"/>
  <c r="B5" i="24"/>
  <c r="B6" i="24"/>
  <c r="B2" i="24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4" i="21"/>
  <c r="H3" i="21"/>
  <c r="E23" i="21"/>
  <c r="F23" i="21"/>
  <c r="G23" i="21"/>
  <c r="E24" i="21"/>
  <c r="F24" i="21"/>
  <c r="G24" i="21"/>
  <c r="E25" i="21"/>
  <c r="F25" i="21"/>
  <c r="G25" i="21"/>
  <c r="E26" i="21"/>
  <c r="F26" i="21"/>
  <c r="G26" i="21"/>
  <c r="E5" i="21"/>
  <c r="F5" i="21"/>
  <c r="G5" i="21"/>
  <c r="E6" i="21"/>
  <c r="F6" i="21"/>
  <c r="G6" i="21"/>
  <c r="E7" i="21"/>
  <c r="F7" i="21"/>
  <c r="G7" i="21"/>
  <c r="E8" i="21"/>
  <c r="F8" i="21"/>
  <c r="G8" i="21"/>
  <c r="E9" i="21"/>
  <c r="F9" i="21"/>
  <c r="G9" i="21"/>
  <c r="E10" i="21"/>
  <c r="F10" i="21"/>
  <c r="G10" i="21"/>
  <c r="E11" i="21"/>
  <c r="F11" i="21"/>
  <c r="G11" i="21"/>
  <c r="E12" i="21"/>
  <c r="F12" i="21"/>
  <c r="G12" i="21"/>
  <c r="E13" i="21"/>
  <c r="F13" i="21"/>
  <c r="G13" i="21"/>
  <c r="E14" i="21"/>
  <c r="F14" i="21"/>
  <c r="G14" i="21"/>
  <c r="E15" i="21"/>
  <c r="F15" i="21"/>
  <c r="G15" i="21"/>
  <c r="E16" i="21"/>
  <c r="F16" i="21"/>
  <c r="G16" i="21"/>
  <c r="E17" i="21"/>
  <c r="F17" i="21"/>
  <c r="G17" i="21"/>
  <c r="E18" i="21"/>
  <c r="F18" i="21"/>
  <c r="G18" i="21"/>
  <c r="E19" i="21"/>
  <c r="F19" i="21"/>
  <c r="G19" i="21"/>
  <c r="E20" i="21"/>
  <c r="F20" i="21"/>
  <c r="G20" i="21"/>
  <c r="E21" i="21"/>
  <c r="F21" i="21"/>
  <c r="G21" i="21"/>
  <c r="E22" i="21"/>
  <c r="F22" i="21"/>
  <c r="G22" i="21"/>
  <c r="G4" i="21"/>
  <c r="F4" i="21"/>
  <c r="E4" i="21"/>
  <c r="I3" i="1" a="1"/>
  <c r="I3" i="1" s="1"/>
  <c r="H3" i="1"/>
  <c r="G3" i="1"/>
  <c r="B7" i="22"/>
  <c r="B6" i="2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2" i="1"/>
  <c r="B13" i="1"/>
  <c r="B11" i="1"/>
  <c r="H3" i="17"/>
  <c r="F14" i="4"/>
  <c r="I6" i="4"/>
  <c r="I7" i="4"/>
  <c r="I8" i="4"/>
  <c r="I9" i="4"/>
  <c r="I5" i="4"/>
  <c r="F10" i="4"/>
  <c r="H6" i="4"/>
  <c r="H7" i="4"/>
  <c r="H8" i="4"/>
  <c r="H9" i="4"/>
  <c r="H5" i="4"/>
  <c r="E10" i="4"/>
  <c r="D10" i="4"/>
  <c r="C10" i="4"/>
  <c r="B10" i="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F7" i="29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<sst xmlns="http://schemas.openxmlformats.org/spreadsheetml/2006/main" count="1331" uniqueCount="280">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</sst>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IF(F5&gt;Monthly_Goal,"YES","NO")</f>
        <v>YES</v>
      </c>
      <c r="I5" s="2" t="str">
        <f>IF(AND(H5="YES",MIN(B5:E6)&lt;=8000),"Bonus","No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IF(F6&gt;Monthly_Goal,"YES","NO")</f>
        <v>NO</v>
      </c>
      <c r="I6" s="2" t="str">
        <f t="shared" ref="I6:I9" si="0">IF(AND(H6="YES",MIN(B6:E7)&lt;=8000),"Bonus","No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IF(F7&gt;Monthly_Goal,"YES","NO")</f>
        <v>NO</v>
      </c>
      <c r="I7" s="2" t="str">
        <f t="shared" si="0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IF(F8&gt;Monthly_Goal,"YES","NO")</f>
        <v>YES</v>
      </c>
      <c r="I8" s="2" t="str">
        <f t="shared" si="0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IF(F9&gt;Monthly_Goal,"YES","NO")</f>
        <v>YES</v>
      </c>
      <c r="I9" s="2" t="str">
        <f t="shared" si="0"/>
        <v>Bonus</v>
      </c>
    </row>
    <row r="10" spans="1:9" ht="13.8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SUM(F5:F9)</f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>
        <f>SUMIF(B3:B272,3000,E3:E272)</f>
        <v>17538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I3" sqref="I3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List'!A1:I38,3,FALSE)</f>
        <v>Howard</v>
      </c>
      <c r="D3" s="11"/>
      <c r="E3" s="12"/>
      <c r="F3" s="70"/>
      <c r="G3" s="72" t="str">
        <f>INDEX(C2:C18,7)</f>
        <v>Mark</v>
      </c>
      <c r="H3" s="72">
        <f>MATCH(A5,A2:A18,TRUE)</f>
        <v>4</v>
      </c>
      <c r="I3" s="73" t="str" cm="1">
        <f t="array" ref="I3">INDEX('Master Employee List'!B1:B38,MATCH(A5,'Master Employee List'!A1:A38,TRUE),TRUE)</f>
        <v>Scote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List'!A2:I39,3,FALSE)</f>
        <v>Joe</v>
      </c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List'!A3:I40,3,FALSE)</f>
        <v>Gail</v>
      </c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List'!A4:I41,3,FALSE)</f>
        <v>Sheryl</v>
      </c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List'!A5:I42,3,FALSE)</f>
        <v>Kendrick</v>
      </c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List'!A6:I43,3,FALSE)</f>
        <v>Mark</v>
      </c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List'!A7:I44,3,FALSE)</f>
        <v>Katie</v>
      </c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List'!A8:I45,3,FALSE)</f>
        <v>Frank</v>
      </c>
      <c r="D10" s="11"/>
      <c r="E10" s="12"/>
      <c r="F10" s="70"/>
      <c r="G10" s="72"/>
      <c r="H10" s="72"/>
      <c r="I10" s="73"/>
    </row>
    <row r="11" spans="1:9">
      <c r="A11" s="10"/>
      <c r="B11" s="11" t="str">
        <f>IFERROR(VLOOKUP(A11,'Master Employee List'!$A$1:$I$38,2,FALSE),"EMP ID not found")</f>
        <v>EMP ID not found</v>
      </c>
      <c r="C11" s="11" t="e">
        <f>VLOOKUP(A11,'Master Employee List'!A9:I46,3,FALSE)</f>
        <v>#N/A</v>
      </c>
      <c r="D11" s="11"/>
      <c r="E11" s="12"/>
      <c r="F11" s="70"/>
      <c r="G11" s="72"/>
      <c r="H11" s="72"/>
      <c r="I11" s="73"/>
    </row>
    <row r="12" spans="1:9">
      <c r="A12" s="10"/>
      <c r="B12" s="11" t="str">
        <f>IFERROR(VLOOKUP(A12,'Master Employee List'!$A$1:$I$38,2,FALSE),"EMP ID not found")</f>
        <v>EMP ID not found</v>
      </c>
      <c r="C12" s="11" t="e">
        <f>VLOOKUP(A12,'Master Employee List'!A10:I47,3,FALSE)</f>
        <v>#N/A</v>
      </c>
      <c r="D12" s="11"/>
      <c r="E12" s="12"/>
      <c r="F12" s="70"/>
      <c r="G12" s="72"/>
      <c r="H12" s="72"/>
      <c r="I12" s="73"/>
    </row>
    <row r="13" spans="1:9">
      <c r="A13" s="10"/>
      <c r="B13" s="11" t="str">
        <f>IFERROR(VLOOKUP(A13,'Master Employee List'!$A$1:$I$38,2,FALSE),"EMP ID not found")</f>
        <v>EMP ID not found</v>
      </c>
      <c r="C13" s="11" t="e">
        <f>VLOOKUP(A13,'Master Employee List'!A11:I48,3,FALSE)</f>
        <v>#N/A</v>
      </c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List'!A12:I49,3,FALSE)</f>
        <v>Randy</v>
      </c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List'!A13:I50,3,FALSE)</f>
        <v>Ellen</v>
      </c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List'!A14:I51,3,FALSE)</f>
        <v>Tuome</v>
      </c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List'!A15:I52,3,FALSE)</f>
        <v>Tadeuz</v>
      </c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List'!A16:I53,3,FALSE)</f>
        <v>Tammy</v>
      </c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>
        <f>HLOOKUP(B3,'Master Inventory List'!A2:G5,3)</f>
        <v>110</v>
      </c>
    </row>
    <row r="7" spans="1:2" ht="13.8" thickBot="1">
      <c r="A7" s="66" t="s">
        <v>227</v>
      </c>
      <c r="B7" s="60">
        <f>HLOOKUP(B3,'Master Inventory List'!A2:G5,4)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5" sqref="C5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7" zoomScale="130" zoomScaleNormal="130" workbookViewId="0">
      <selection activeCell="H19" sqref="H19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>LEFT(A4,3)</f>
        <v>ACM</v>
      </c>
      <c r="F4" s="19" t="str">
        <f>MID(A4,4,3)</f>
        <v>111</v>
      </c>
      <c r="G4" s="19" t="str">
        <f>RIGHT(A4,2)</f>
        <v>WW</v>
      </c>
      <c r="H4">
        <f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ref="E5:E22" si="0">LEFT(A5,3)</f>
        <v>ACM</v>
      </c>
      <c r="F5" s="19" t="str">
        <f t="shared" ref="F5:F22" si="1">MID(A5,4,3)</f>
        <v>150</v>
      </c>
      <c r="G5" s="19" t="str">
        <f t="shared" ref="G5:G22" si="2">RIGHT(A5,2)</f>
        <v>WW</v>
      </c>
      <c r="H5">
        <f t="shared" ref="H5:H26" si="3">LEN(A5)</f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>LEFT(A23,3)</f>
        <v>TRA</v>
      </c>
      <c r="F23" s="19" t="str">
        <f>MID(A23,4,3)</f>
        <v>205</v>
      </c>
      <c r="G23" s="19" t="str">
        <f>RIGHT(A23,2)</f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>LEFT(A24,3)</f>
        <v>TRA</v>
      </c>
      <c r="F24" s="19" t="str">
        <f>MID(A24,4,3)</f>
        <v>207</v>
      </c>
      <c r="G24" s="19" t="str">
        <f>RIGHT(A24,2)</f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ref="E25:E26" si="4">LEFT(A25,3)</f>
        <v>TRA</v>
      </c>
      <c r="F25" s="19" t="str">
        <f t="shared" ref="F25:F26" si="5">MID(A25,4,3)</f>
        <v>310</v>
      </c>
      <c r="G25" s="19" t="str">
        <f t="shared" ref="G25:G26" si="6">RIGHT(A25,2)</f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4"/>
        <v>TRA</v>
      </c>
      <c r="F26" s="19" t="str">
        <f t="shared" si="5"/>
        <v>610</v>
      </c>
      <c r="G26" s="19" t="str">
        <f t="shared" si="6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D1" sqref="D1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tabSelected="1" zoomScale="145" zoomScaleNormal="145" workbookViewId="0">
      <selection activeCell="E3" sqref="E3:F18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_xlfn.CONCAT(C3,"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>_xlfn.CONCAT(B4," ",C4)</f>
        <v>Gonzales Joe</v>
      </c>
      <c r="F4" s="131"/>
    </row>
    <row r="5" spans="2:6">
      <c r="B5" s="27" t="s">
        <v>33</v>
      </c>
      <c r="C5" s="27" t="s">
        <v>34</v>
      </c>
      <c r="E5" s="130" t="str">
        <f t="shared" ref="E5:E18" si="0">_xlfn.CONCAT(C5," ",B5)</f>
        <v>Gail Scote</v>
      </c>
      <c r="F5" s="131"/>
    </row>
    <row r="6" spans="2:6">
      <c r="B6" s="27" t="s">
        <v>36</v>
      </c>
      <c r="C6" s="27" t="s">
        <v>37</v>
      </c>
      <c r="E6" s="130" t="str">
        <f t="shared" ref="E6:E18" si="1">_xlfn.CONCAT(B6," ",C6)</f>
        <v>Kane Sheryl</v>
      </c>
      <c r="F6" s="131"/>
    </row>
    <row r="7" spans="2:6">
      <c r="B7" s="27" t="s">
        <v>41</v>
      </c>
      <c r="C7" s="27" t="s">
        <v>42</v>
      </c>
      <c r="E7" s="130" t="str">
        <f t="shared" ref="E7:E18" si="2">_xlfn.CONCAT(C7," ",B7)</f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ref="E8:E18" si="3">_xlfn.CONCAT(B8," ",C8)</f>
        <v>Henders Mark</v>
      </c>
      <c r="F8" s="131"/>
    </row>
    <row r="9" spans="2:6">
      <c r="B9" s="27" t="s">
        <v>48</v>
      </c>
      <c r="C9" s="27" t="s">
        <v>49</v>
      </c>
      <c r="E9" s="130" t="str">
        <f t="shared" ref="E9:E18" si="4">_xlfn.CONCAT(C9," ",B9)</f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ref="E10:E18" si="5">_xlfn.CONCAT(B10," ",C10)</f>
        <v>Bellwood Frank</v>
      </c>
      <c r="F10" s="131"/>
    </row>
    <row r="11" spans="2:6">
      <c r="B11" s="27" t="s">
        <v>56</v>
      </c>
      <c r="C11" s="27" t="s">
        <v>57</v>
      </c>
      <c r="E11" s="130" t="str">
        <f t="shared" ref="E11:E18" si="6">_xlfn.CONCAT(C11," ",B11)</f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ref="E12:E18" si="7">_xlfn.CONCAT(B12," ",C12)</f>
        <v>Cronwith Brent</v>
      </c>
      <c r="F12" s="131"/>
    </row>
    <row r="13" spans="2:6">
      <c r="B13" s="27" t="s">
        <v>62</v>
      </c>
      <c r="C13" s="27" t="s">
        <v>63</v>
      </c>
      <c r="E13" s="130" t="str">
        <f t="shared" ref="E13:E18" si="8">_xlfn.CONCAT(C13," ",B13)</f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ref="E14:E18" si="9">_xlfn.CONCAT(B14," ",C14)</f>
        <v>Sindole Randy</v>
      </c>
      <c r="F14" s="131"/>
    </row>
    <row r="15" spans="2:6">
      <c r="B15" s="27" t="s">
        <v>25</v>
      </c>
      <c r="C15" s="27" t="s">
        <v>69</v>
      </c>
      <c r="E15" s="130" t="str">
        <f t="shared" ref="E15:E18" si="10">_xlfn.CONCAT(C15," ",B15)</f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ref="E16:E18" si="11">_xlfn.CONCAT(B16," ",C16)</f>
        <v>Vuanuo Tuome</v>
      </c>
      <c r="F16" s="131"/>
    </row>
    <row r="17" spans="2:6">
      <c r="B17" s="27" t="s">
        <v>74</v>
      </c>
      <c r="C17" s="27" t="s">
        <v>75</v>
      </c>
      <c r="E17" s="130" t="str">
        <f t="shared" ref="E17:E18" si="12">_xlfn.CONCAT(C17," ",B17)</f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ref="E18" si="13">_xlfn.CONCAT(B18," ",C18)</f>
        <v>Wu Tammy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6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6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6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Vijay Kamble</cp:lastModifiedBy>
  <cp:lastPrinted>2016-02-22T19:48:39Z</cp:lastPrinted>
  <dcterms:created xsi:type="dcterms:W3CDTF">2001-09-07T21:10:35Z</dcterms:created>
  <dcterms:modified xsi:type="dcterms:W3CDTF">2022-07-10T19:29:10Z</dcterms:modified>
</cp:coreProperties>
</file>